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Week 1\Batch 1 - Sites 1-20\"/>
    </mc:Choice>
  </mc:AlternateContent>
  <xr:revisionPtr revIDLastSave="1" documentId="8_{58EBEFDD-45C9-41A3-B562-ABE3AFEC04FE}" xr6:coauthVersionLast="45" xr6:coauthVersionMax="45" xr10:uidLastSave="{FDD735A7-A2FC-48B1-8411-48E907817856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N253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H253" i="55" l="1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H11" i="52" l="1"/>
  <c r="H11" i="54" l="1"/>
  <c r="I11" i="54" l="1"/>
  <c r="I11" i="52"/>
  <c r="D11" i="52"/>
  <c r="E11" i="52"/>
  <c r="E11" i="54"/>
  <c r="C11" i="52"/>
  <c r="F11" i="54"/>
  <c r="F11" i="52"/>
  <c r="D11" i="54"/>
  <c r="G11" i="52"/>
  <c r="G11" i="54"/>
  <c r="B11" i="53"/>
  <c r="C11" i="54"/>
  <c r="B16" i="55"/>
  <c r="E97" i="54" l="1"/>
  <c r="AE97" i="54" s="1"/>
  <c r="I106" i="54"/>
  <c r="AI106" i="54" s="1"/>
  <c r="F75" i="54"/>
  <c r="AF75" i="54" s="1"/>
  <c r="G23" i="54"/>
  <c r="AG23" i="54" s="1"/>
  <c r="H82" i="54"/>
  <c r="AH82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O17" i="53"/>
  <c r="I25" i="53"/>
  <c r="P27" i="53"/>
  <c r="P16" i="53"/>
  <c r="M23" i="53"/>
  <c r="X36" i="53"/>
  <c r="L16" i="53"/>
  <c r="S36" i="53"/>
  <c r="W27" i="53"/>
  <c r="I16" i="53"/>
  <c r="S14" i="53"/>
  <c r="U13" i="53"/>
  <c r="I20" i="53"/>
  <c r="J34" i="53"/>
  <c r="W23" i="53"/>
  <c r="W32" i="53"/>
  <c r="X16" i="53"/>
  <c r="T26" i="53"/>
  <c r="O33" i="53"/>
  <c r="R34" i="53"/>
  <c r="X24" i="53"/>
  <c r="T16" i="53"/>
  <c r="R19" i="53"/>
  <c r="N21" i="53"/>
  <c r="U16" i="53"/>
  <c r="N25" i="53"/>
  <c r="G29" i="53"/>
  <c r="L35" i="53"/>
  <c r="G30" i="53"/>
  <c r="P26" i="53"/>
  <c r="L23" i="53"/>
  <c r="S20" i="53"/>
  <c r="I33" i="53"/>
  <c r="M20" i="53"/>
  <c r="Q32" i="53"/>
  <c r="F26" i="53"/>
  <c r="L17" i="53"/>
  <c r="R21" i="53"/>
  <c r="K30" i="53"/>
  <c r="U21" i="53"/>
  <c r="P15" i="53"/>
  <c r="T19" i="53"/>
  <c r="R13" i="53"/>
  <c r="P20" i="53"/>
  <c r="M28" i="53"/>
  <c r="F27" i="53"/>
  <c r="K26" i="53"/>
  <c r="X20" i="53"/>
  <c r="V18" i="53"/>
  <c r="W36" i="53"/>
  <c r="O14" i="53"/>
  <c r="F31" i="53"/>
  <c r="K27" i="53"/>
  <c r="R33" i="53"/>
  <c r="V21" i="53"/>
  <c r="W24" i="53"/>
  <c r="V13" i="53"/>
  <c r="K35" i="53"/>
  <c r="E35" i="53"/>
  <c r="V34" i="53"/>
  <c r="R28" i="53"/>
  <c r="N24" i="53"/>
  <c r="S25" i="53"/>
  <c r="V15" i="53"/>
  <c r="J15" i="53"/>
  <c r="I18" i="53"/>
  <c r="J22" i="53"/>
  <c r="W22" i="53"/>
  <c r="X28" i="53"/>
  <c r="L33" i="53"/>
  <c r="K31" i="53"/>
  <c r="G20" i="53"/>
  <c r="G35" i="53"/>
  <c r="G15" i="53"/>
  <c r="O13" i="53"/>
  <c r="Q18" i="53"/>
  <c r="F22" i="53"/>
  <c r="Q33" i="53"/>
  <c r="Q20" i="53"/>
  <c r="W16" i="53"/>
  <c r="P13" i="53"/>
  <c r="N34" i="53"/>
  <c r="L34" i="53"/>
  <c r="O36" i="53"/>
  <c r="S31" i="53"/>
  <c r="M17" i="53"/>
  <c r="H21" i="53"/>
  <c r="P22" i="53"/>
  <c r="W26" i="53"/>
  <c r="M16" i="53"/>
  <c r="M24" i="53"/>
  <c r="M13" i="53"/>
  <c r="E31" i="53"/>
  <c r="M19" i="53"/>
  <c r="X13" i="53"/>
  <c r="Q19" i="53"/>
  <c r="F50" i="54"/>
  <c r="AF50" i="54" s="1"/>
  <c r="E49" i="54"/>
  <c r="AE49" i="54" s="1"/>
  <c r="E77" i="54"/>
  <c r="AE77" i="54" s="1"/>
  <c r="H90" i="54"/>
  <c r="AH90" i="54" s="1"/>
  <c r="T27" i="53"/>
  <c r="O30" i="53"/>
  <c r="U35" i="53"/>
  <c r="N13" i="53"/>
  <c r="X29" i="53"/>
  <c r="O28" i="53"/>
  <c r="L14" i="53"/>
  <c r="M35" i="53"/>
  <c r="J26" i="53"/>
  <c r="J18" i="53"/>
  <c r="H18" i="53"/>
  <c r="G13" i="53"/>
  <c r="J27" i="53"/>
  <c r="V22" i="53"/>
  <c r="W33" i="53"/>
  <c r="H25" i="53"/>
  <c r="N26" i="53"/>
  <c r="L18" i="53"/>
  <c r="Q17" i="53"/>
  <c r="I19" i="53"/>
  <c r="H17" i="53"/>
  <c r="E20" i="53"/>
  <c r="Q29" i="53"/>
  <c r="G19" i="53"/>
  <c r="G21" i="53"/>
  <c r="I23" i="53"/>
  <c r="X32" i="53"/>
  <c r="T13" i="53"/>
  <c r="V24" i="53"/>
  <c r="U32" i="53"/>
  <c r="N22" i="53"/>
  <c r="S33" i="53"/>
  <c r="M36" i="53"/>
  <c r="S15" i="53"/>
  <c r="N35" i="53"/>
  <c r="U26" i="53"/>
  <c r="O35" i="53"/>
  <c r="Q14" i="53"/>
  <c r="S16" i="53"/>
  <c r="T14" i="53"/>
  <c r="D37" i="54"/>
  <c r="AD37" i="54" s="1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K13" i="53"/>
  <c r="O23" i="53"/>
  <c r="K24" i="53"/>
  <c r="I21" i="53"/>
  <c r="Q21" i="53"/>
  <c r="S28" i="53"/>
  <c r="J25" i="53"/>
  <c r="M21" i="53"/>
  <c r="I35" i="53"/>
  <c r="G27" i="53"/>
  <c r="W13" i="53"/>
  <c r="V29" i="53"/>
  <c r="X15" i="53"/>
  <c r="J17" i="53"/>
  <c r="O20" i="53"/>
  <c r="X31" i="53"/>
  <c r="U22" i="53"/>
  <c r="E36" i="53"/>
  <c r="T31" i="53"/>
  <c r="U24" i="53"/>
  <c r="Q30" i="53"/>
  <c r="W14" i="53"/>
  <c r="E23" i="53"/>
  <c r="H35" i="53"/>
  <c r="X26" i="53"/>
  <c r="W34" i="53"/>
  <c r="T36" i="53"/>
  <c r="K15" i="53"/>
  <c r="M26" i="53"/>
  <c r="R26" i="53"/>
  <c r="S22" i="53"/>
  <c r="H36" i="53"/>
  <c r="I26" i="53"/>
  <c r="L32" i="53"/>
  <c r="O24" i="53"/>
  <c r="T25" i="53"/>
  <c r="O26" i="53"/>
  <c r="U14" i="53"/>
  <c r="H22" i="53"/>
  <c r="L13" i="53"/>
  <c r="V36" i="53"/>
  <c r="O21" i="53"/>
  <c r="Q31" i="53"/>
  <c r="V19" i="53"/>
  <c r="H27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15" i="54"/>
  <c r="AI15" i="54" s="1"/>
  <c r="D14" i="54"/>
  <c r="AD14" i="54" s="1"/>
  <c r="I69" i="54"/>
  <c r="AI69" i="54" s="1"/>
  <c r="F37" i="54"/>
  <c r="AF37" i="54" s="1"/>
  <c r="E26" i="54"/>
  <c r="AE26" i="54" s="1"/>
  <c r="E50" i="54"/>
  <c r="AE50" i="54" s="1"/>
  <c r="I46" i="54"/>
  <c r="AI46" i="54" s="1"/>
  <c r="H30" i="54" l="1"/>
  <c r="X14" i="53"/>
  <c r="I57" i="54"/>
  <c r="L36" i="53"/>
  <c r="I28" i="53"/>
  <c r="R16" i="53"/>
  <c r="Q28" i="53"/>
  <c r="F30" i="53"/>
  <c r="E13" i="53"/>
  <c r="L19" i="53"/>
  <c r="K33" i="53"/>
  <c r="X30" i="53"/>
  <c r="J19" i="53"/>
  <c r="U31" i="53"/>
  <c r="W15" i="53"/>
  <c r="V16" i="53"/>
  <c r="N14" i="53"/>
  <c r="P25" i="53"/>
  <c r="P21" i="53"/>
  <c r="O31" i="53"/>
  <c r="I41" i="54"/>
  <c r="AI41" i="54" s="1"/>
  <c r="F24" i="53"/>
  <c r="G87" i="54"/>
  <c r="AG87" i="54" s="1"/>
  <c r="H21" i="54"/>
  <c r="AH21" i="54" s="1"/>
  <c r="H29" i="54"/>
  <c r="AH29" i="54" s="1"/>
  <c r="E70" i="54"/>
  <c r="AE70" i="54" s="1"/>
  <c r="F58" i="54"/>
  <c r="AF58" i="54" s="1"/>
  <c r="G83" i="54"/>
  <c r="AG83" i="54" s="1"/>
  <c r="H29" i="53"/>
  <c r="V30" i="53"/>
  <c r="E28" i="53"/>
  <c r="H28" i="53"/>
  <c r="E33" i="53"/>
  <c r="R30" i="53"/>
  <c r="F16" i="53"/>
  <c r="U33" i="53"/>
  <c r="Q35" i="53"/>
  <c r="N27" i="53"/>
  <c r="E24" i="53"/>
  <c r="F19" i="54"/>
  <c r="AF19" i="54" s="1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F45" i="54"/>
  <c r="AF45" i="54" s="1"/>
  <c r="D50" i="54"/>
  <c r="AD50" i="54" s="1"/>
  <c r="H97" i="54"/>
  <c r="AH97" i="54" s="1"/>
  <c r="F93" i="54"/>
  <c r="AF93" i="54" s="1"/>
  <c r="E95" i="54"/>
  <c r="AE95" i="54" s="1"/>
  <c r="I71" i="54"/>
  <c r="AI71" i="54" s="1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F33" i="54"/>
  <c r="AF33" i="54" s="1"/>
  <c r="D49" i="54"/>
  <c r="AD49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O106" i="55"/>
  <c r="K84" i="55"/>
  <c r="I45" i="55"/>
  <c r="F17" i="53"/>
  <c r="F19" i="53"/>
  <c r="H111" i="55"/>
  <c r="J26" i="55"/>
  <c r="J34" i="55"/>
  <c r="N82" i="55"/>
  <c r="L52" i="55"/>
  <c r="N59" i="55"/>
  <c r="P20" i="55"/>
  <c r="I23" i="55"/>
  <c r="G23" i="55"/>
  <c r="D28" i="54"/>
  <c r="AD28" i="54" s="1"/>
  <c r="L81" i="55"/>
  <c r="N83" i="55"/>
  <c r="P22" i="55"/>
  <c r="G53" i="55"/>
  <c r="I18" i="55"/>
  <c r="E32" i="55"/>
  <c r="J74" i="55"/>
  <c r="K53" i="55"/>
  <c r="K97" i="55"/>
  <c r="P52" i="55"/>
  <c r="P70" i="55"/>
  <c r="H92" i="55"/>
  <c r="L25" i="55"/>
  <c r="H99" i="55"/>
  <c r="K20" i="55"/>
  <c r="J77" i="55"/>
  <c r="J67" i="55"/>
  <c r="N56" i="55"/>
  <c r="L28" i="55"/>
  <c r="I53" i="55"/>
  <c r="L17" i="55"/>
  <c r="K57" i="55"/>
  <c r="K95" i="55"/>
  <c r="E76" i="55"/>
  <c r="K80" i="55"/>
  <c r="I76" i="55"/>
  <c r="J91" i="55"/>
  <c r="H86" i="55"/>
  <c r="N96" i="55"/>
  <c r="E105" i="55"/>
  <c r="G51" i="55"/>
  <c r="E52" i="55"/>
  <c r="H100" i="55"/>
  <c r="E93" i="55"/>
  <c r="O53" i="55"/>
  <c r="G25" i="55"/>
  <c r="K72" i="55"/>
  <c r="L87" i="55"/>
  <c r="L68" i="55"/>
  <c r="P67" i="55"/>
  <c r="P51" i="55"/>
  <c r="G44" i="55"/>
  <c r="L112" i="55"/>
  <c r="H82" i="55"/>
  <c r="P96" i="55"/>
  <c r="G108" i="55"/>
  <c r="G38" i="55"/>
  <c r="N43" i="55"/>
  <c r="K19" i="55"/>
  <c r="G68" i="55"/>
  <c r="O71" i="55"/>
  <c r="L47" i="55"/>
  <c r="P25" i="55"/>
  <c r="J101" i="55"/>
  <c r="P101" i="55"/>
  <c r="O98" i="55"/>
  <c r="E108" i="55"/>
  <c r="N97" i="55"/>
  <c r="M30" i="53"/>
  <c r="J33" i="53"/>
  <c r="M22" i="53"/>
  <c r="I15" i="53"/>
  <c r="E30" i="53"/>
  <c r="O25" i="53"/>
  <c r="I17" i="53"/>
  <c r="F29" i="53"/>
  <c r="W30" i="53"/>
  <c r="M18" i="53"/>
  <c r="L30" i="53"/>
  <c r="S21" i="53"/>
  <c r="R31" i="53"/>
  <c r="V25" i="53"/>
  <c r="I13" i="53"/>
  <c r="P29" i="53"/>
  <c r="T24" i="53"/>
  <c r="T17" i="53"/>
  <c r="Q27" i="53"/>
  <c r="S26" i="53"/>
  <c r="P35" i="53"/>
  <c r="K21" i="53"/>
  <c r="P30" i="53"/>
  <c r="J14" i="53"/>
  <c r="F35" i="53"/>
  <c r="U19" i="53"/>
  <c r="N19" i="53"/>
  <c r="T15" i="53"/>
  <c r="G34" i="53"/>
  <c r="I30" i="53"/>
  <c r="L22" i="53"/>
  <c r="F28" i="53"/>
  <c r="Q15" i="53"/>
  <c r="V23" i="53"/>
  <c r="H30" i="53"/>
  <c r="E63" i="55"/>
  <c r="L42" i="55"/>
  <c r="M30" i="55"/>
  <c r="E43" i="54"/>
  <c r="AE43" i="54" s="1"/>
  <c r="K39" i="55"/>
  <c r="H101" i="55"/>
  <c r="K49" i="55"/>
  <c r="O88" i="55"/>
  <c r="N52" i="55"/>
  <c r="F65" i="55"/>
  <c r="I99" i="54"/>
  <c r="AI99" i="54" s="1"/>
  <c r="I98" i="55"/>
  <c r="M74" i="55"/>
  <c r="J87" i="55"/>
  <c r="E44" i="55"/>
  <c r="F19" i="55"/>
  <c r="E55" i="55"/>
  <c r="O52" i="55"/>
  <c r="H112" i="55"/>
  <c r="F108" i="55"/>
  <c r="E72" i="55"/>
  <c r="H101" i="54"/>
  <c r="AH101" i="54" s="1"/>
  <c r="K102" i="55"/>
  <c r="F66" i="55"/>
  <c r="H54" i="55"/>
  <c r="M82" i="55"/>
  <c r="I67" i="55"/>
  <c r="K68" i="55"/>
  <c r="P75" i="55"/>
  <c r="O54" i="55"/>
  <c r="K45" i="55"/>
  <c r="J23" i="55"/>
  <c r="P98" i="55"/>
  <c r="J20" i="55"/>
  <c r="I111" i="55"/>
  <c r="M70" i="55"/>
  <c r="G64" i="55"/>
  <c r="P63" i="55"/>
  <c r="F18" i="55"/>
  <c r="K43" i="55"/>
  <c r="F22" i="55"/>
  <c r="I106" i="55"/>
  <c r="K31" i="55"/>
  <c r="F35" i="55"/>
  <c r="H105" i="55"/>
  <c r="J61" i="55"/>
  <c r="N46" i="55"/>
  <c r="K107" i="55"/>
  <c r="G52" i="55"/>
  <c r="I22" i="55"/>
  <c r="G82" i="55"/>
  <c r="H78" i="55"/>
  <c r="N76" i="55"/>
  <c r="I81" i="54"/>
  <c r="AI81" i="54" s="1"/>
  <c r="I46" i="55"/>
  <c r="M93" i="55"/>
  <c r="G56" i="55"/>
  <c r="F95" i="54"/>
  <c r="AF95" i="54" s="1"/>
  <c r="I19" i="54"/>
  <c r="AI19" i="54" s="1"/>
  <c r="M48" i="55"/>
  <c r="L50" i="55"/>
  <c r="P68" i="55"/>
  <c r="E47" i="54"/>
  <c r="AE47" i="54" s="1"/>
  <c r="G65" i="54"/>
  <c r="AG65" i="54" s="1"/>
  <c r="F67" i="54"/>
  <c r="AF67" i="54" s="1"/>
  <c r="E102" i="55"/>
  <c r="P85" i="55"/>
  <c r="G72" i="55"/>
  <c r="H38" i="55"/>
  <c r="H51" i="55"/>
  <c r="E66" i="55"/>
  <c r="I102" i="55"/>
  <c r="G32" i="55"/>
  <c r="N33" i="55"/>
  <c r="P39" i="55"/>
  <c r="F27" i="54"/>
  <c r="AF27" i="54" s="1"/>
  <c r="J53" i="55"/>
  <c r="I73" i="55"/>
  <c r="O21" i="55"/>
  <c r="P79" i="55"/>
  <c r="I83" i="55"/>
  <c r="V35" i="53"/>
  <c r="U23" i="53"/>
  <c r="F32" i="53"/>
  <c r="W35" i="53"/>
  <c r="R32" i="53"/>
  <c r="R27" i="53"/>
  <c r="X34" i="53"/>
  <c r="E27" i="53"/>
  <c r="N49" i="55"/>
  <c r="N22" i="55"/>
  <c r="N78" i="55"/>
  <c r="E59" i="55"/>
  <c r="P29" i="55"/>
  <c r="H50" i="54"/>
  <c r="AH50" i="54" s="1"/>
  <c r="E86" i="54"/>
  <c r="AE86" i="54" s="1"/>
  <c r="O96" i="55"/>
  <c r="J25" i="55"/>
  <c r="L51" i="55"/>
  <c r="J50" i="55"/>
  <c r="L64" i="55"/>
  <c r="M49" i="55"/>
  <c r="G60" i="55"/>
  <c r="J69" i="55"/>
  <c r="H94" i="55"/>
  <c r="I50" i="55"/>
  <c r="O27" i="55"/>
  <c r="G96" i="55"/>
  <c r="L80" i="55"/>
  <c r="H25" i="55"/>
  <c r="P74" i="55"/>
  <c r="F102" i="55"/>
  <c r="I100" i="55"/>
  <c r="H59" i="55"/>
  <c r="I93" i="55"/>
  <c r="F53" i="55"/>
  <c r="G64" i="54"/>
  <c r="AG64" i="54" s="1"/>
  <c r="F103" i="55"/>
  <c r="N41" i="55"/>
  <c r="E74" i="55"/>
  <c r="O65" i="55"/>
  <c r="L33" i="55"/>
  <c r="M26" i="55"/>
  <c r="F23" i="55"/>
  <c r="E101" i="55"/>
  <c r="H28" i="55"/>
  <c r="G37" i="55"/>
  <c r="L27" i="55"/>
  <c r="N87" i="55"/>
  <c r="F74" i="55"/>
  <c r="H15" i="54"/>
  <c r="AH15" i="54" s="1"/>
  <c r="I55" i="55"/>
  <c r="J30" i="55"/>
  <c r="G79" i="55"/>
  <c r="D47" i="54"/>
  <c r="AD47" i="54" s="1"/>
  <c r="I56" i="54"/>
  <c r="AI56" i="54" s="1"/>
  <c r="J92" i="55"/>
  <c r="J38" i="55"/>
  <c r="K58" i="55"/>
  <c r="H23" i="55"/>
  <c r="G17" i="55"/>
  <c r="O32" i="55"/>
  <c r="G110" i="55"/>
  <c r="I75" i="55"/>
  <c r="N64" i="55"/>
  <c r="L89" i="55"/>
  <c r="H91" i="55"/>
  <c r="G92" i="55"/>
  <c r="E64" i="55"/>
  <c r="L69" i="55"/>
  <c r="H46" i="54"/>
  <c r="AH46" i="54" s="1"/>
  <c r="L100" i="55"/>
  <c r="K110" i="55"/>
  <c r="J85" i="55"/>
  <c r="E65" i="54"/>
  <c r="AE65" i="54" s="1"/>
  <c r="N95" i="55"/>
  <c r="I96" i="55"/>
  <c r="E112" i="55"/>
  <c r="G77" i="55"/>
  <c r="J65" i="55"/>
  <c r="K29" i="55"/>
  <c r="H20" i="55"/>
  <c r="D45" i="54"/>
  <c r="AD45" i="54" s="1"/>
  <c r="E56" i="55"/>
  <c r="L53" i="55"/>
  <c r="G27" i="55"/>
  <c r="F87" i="55"/>
  <c r="H98" i="55"/>
  <c r="L36" i="55"/>
  <c r="N112" i="55"/>
  <c r="E90" i="54"/>
  <c r="AE90" i="54" s="1"/>
  <c r="K92" i="55"/>
  <c r="F86" i="54"/>
  <c r="AF86" i="54" s="1"/>
  <c r="F89" i="55"/>
  <c r="F44" i="55"/>
  <c r="I95" i="55"/>
  <c r="E34" i="53"/>
  <c r="T23" i="53"/>
  <c r="P34" i="53"/>
  <c r="K34" i="53"/>
  <c r="W25" i="53"/>
  <c r="F26" i="55"/>
  <c r="N84" i="55"/>
  <c r="H35" i="54"/>
  <c r="AH35" i="54" s="1"/>
  <c r="M31" i="55"/>
  <c r="G70" i="55"/>
  <c r="D15" i="54"/>
  <c r="AD15" i="54" s="1"/>
  <c r="M40" i="55"/>
  <c r="H76" i="54"/>
  <c r="AH76" i="54" s="1"/>
  <c r="E35" i="54"/>
  <c r="AE35" i="54" s="1"/>
  <c r="G70" i="54"/>
  <c r="AG70" i="54" s="1"/>
  <c r="M88" i="55"/>
  <c r="O108" i="55"/>
  <c r="M107" i="55"/>
  <c r="E57" i="55"/>
  <c r="D107" i="54"/>
  <c r="AD107" i="54" s="1"/>
  <c r="H49" i="54"/>
  <c r="AH49" i="54" s="1"/>
  <c r="F51" i="54"/>
  <c r="AF51" i="54" s="1"/>
  <c r="K86" i="55"/>
  <c r="E37" i="54"/>
  <c r="AE37" i="54" s="1"/>
  <c r="H60" i="55"/>
  <c r="H31" i="54"/>
  <c r="AH31" i="54" s="1"/>
  <c r="N32" i="55"/>
  <c r="O92" i="55"/>
  <c r="F49" i="55"/>
  <c r="F98" i="55"/>
  <c r="M95" i="55"/>
  <c r="L91" i="55"/>
  <c r="J102" i="55"/>
  <c r="H99" i="54"/>
  <c r="AH99" i="54" s="1"/>
  <c r="F33" i="55"/>
  <c r="P19" i="55"/>
  <c r="E29" i="55"/>
  <c r="F29" i="55"/>
  <c r="N108" i="55"/>
  <c r="E67" i="55"/>
  <c r="F43" i="54"/>
  <c r="AF43" i="54" s="1"/>
  <c r="M72" i="55"/>
  <c r="I86" i="55"/>
  <c r="G53" i="54"/>
  <c r="AG53" i="54" s="1"/>
  <c r="P57" i="55"/>
  <c r="I34" i="55"/>
  <c r="H70" i="55"/>
  <c r="K75" i="55"/>
  <c r="O61" i="55"/>
  <c r="G89" i="54"/>
  <c r="AG89" i="54" s="1"/>
  <c r="L57" i="55"/>
  <c r="N92" i="55"/>
  <c r="P65" i="55"/>
  <c r="M90" i="55"/>
  <c r="J109" i="55"/>
  <c r="I39" i="54"/>
  <c r="AI39" i="54" s="1"/>
  <c r="J88" i="55"/>
  <c r="F60" i="55"/>
  <c r="D42" i="54"/>
  <c r="AD42" i="54" s="1"/>
  <c r="G86" i="54"/>
  <c r="AG86" i="54" s="1"/>
  <c r="P61" i="55"/>
  <c r="K70" i="55"/>
  <c r="J49" i="55"/>
  <c r="O50" i="55"/>
  <c r="H39" i="55"/>
  <c r="G105" i="54"/>
  <c r="AG105" i="54" s="1"/>
  <c r="F59" i="54"/>
  <c r="AF59" i="54" s="1"/>
  <c r="G34" i="55"/>
  <c r="H47" i="54"/>
  <c r="AH47" i="54" s="1"/>
  <c r="M56" i="55"/>
  <c r="G93" i="55"/>
  <c r="K73" i="55"/>
  <c r="N21" i="55"/>
  <c r="O105" i="55"/>
  <c r="G63" i="54"/>
  <c r="AG63" i="54" s="1"/>
  <c r="N107" i="55"/>
  <c r="E30" i="54"/>
  <c r="AE30" i="54" s="1"/>
  <c r="K108" i="55"/>
  <c r="F94" i="55"/>
  <c r="O20" i="55"/>
  <c r="O112" i="55"/>
  <c r="I66" i="55"/>
  <c r="E20" i="55"/>
  <c r="G100" i="55"/>
  <c r="H47" i="55"/>
  <c r="I74" i="54"/>
  <c r="AI74" i="54" s="1"/>
  <c r="F30" i="55"/>
  <c r="E38" i="54"/>
  <c r="AE38" i="54" s="1"/>
  <c r="I81" i="55"/>
  <c r="P107" i="55"/>
  <c r="L61" i="55"/>
  <c r="N54" i="55"/>
  <c r="J37" i="55"/>
  <c r="N58" i="55"/>
  <c r="M91" i="55"/>
  <c r="S23" i="53"/>
  <c r="G14" i="53"/>
  <c r="I32" i="53"/>
  <c r="K18" i="53"/>
  <c r="U36" i="53"/>
  <c r="P28" i="53"/>
  <c r="P23" i="53"/>
  <c r="S17" i="53"/>
  <c r="K14" i="53"/>
  <c r="W28" i="53"/>
  <c r="U29" i="53"/>
  <c r="G24" i="53"/>
  <c r="P19" i="53"/>
  <c r="J21" i="53"/>
  <c r="G23" i="53"/>
  <c r="S13" i="53"/>
  <c r="T33" i="53"/>
  <c r="M34" i="53"/>
  <c r="X17" i="53"/>
  <c r="K112" i="55"/>
  <c r="L28" i="53"/>
  <c r="F21" i="53"/>
  <c r="G26" i="53"/>
  <c r="O81" i="55"/>
  <c r="O29" i="55"/>
  <c r="M67" i="55"/>
  <c r="I102" i="54"/>
  <c r="AI102" i="54" s="1"/>
  <c r="F72" i="55"/>
  <c r="M99" i="55"/>
  <c r="F20" i="55"/>
  <c r="N28" i="55"/>
  <c r="F77" i="55"/>
  <c r="G36" i="53"/>
  <c r="J28" i="53"/>
  <c r="P18" i="53"/>
  <c r="M54" i="55"/>
  <c r="J80" i="55"/>
  <c r="J89" i="55"/>
  <c r="F97" i="55"/>
  <c r="E42" i="55"/>
  <c r="J59" i="55"/>
  <c r="N50" i="55"/>
  <c r="I68" i="55"/>
  <c r="E77" i="55"/>
  <c r="K60" i="55"/>
  <c r="H23" i="54"/>
  <c r="AH23" i="54" s="1"/>
  <c r="H52" i="55"/>
  <c r="G50" i="55"/>
  <c r="M101" i="55"/>
  <c r="J44" i="55"/>
  <c r="N57" i="55"/>
  <c r="K46" i="55"/>
  <c r="O34" i="55"/>
  <c r="O43" i="55"/>
  <c r="P33" i="55"/>
  <c r="D74" i="54"/>
  <c r="AD74" i="54" s="1"/>
  <c r="E87" i="55"/>
  <c r="M43" i="55"/>
  <c r="O24" i="55"/>
  <c r="O38" i="55"/>
  <c r="J82" i="55"/>
  <c r="P53" i="55"/>
  <c r="H79" i="55"/>
  <c r="D29" i="54"/>
  <c r="AD29" i="54" s="1"/>
  <c r="E82" i="55"/>
  <c r="I31" i="55"/>
  <c r="I41" i="55"/>
  <c r="K28" i="55"/>
  <c r="G87" i="55"/>
  <c r="G18" i="55"/>
  <c r="P109" i="55"/>
  <c r="O55" i="55"/>
  <c r="M98" i="55"/>
  <c r="P35" i="55"/>
  <c r="F73" i="55"/>
  <c r="J58" i="55"/>
  <c r="P54" i="55"/>
  <c r="E103" i="55"/>
  <c r="P32" i="55"/>
  <c r="L34" i="55"/>
  <c r="J98" i="55"/>
  <c r="I17" i="55"/>
  <c r="H57" i="51"/>
  <c r="Q57" i="51" s="1"/>
  <c r="N67" i="55"/>
  <c r="H76" i="55"/>
  <c r="F75" i="55"/>
  <c r="N45" i="55"/>
  <c r="E111" i="55"/>
  <c r="M25" i="55"/>
  <c r="H74" i="55"/>
  <c r="G41" i="55"/>
  <c r="H107" i="55"/>
  <c r="G112" i="55"/>
  <c r="H89" i="55"/>
  <c r="G14" i="54"/>
  <c r="AG14" i="54" s="1"/>
  <c r="I25" i="55"/>
  <c r="J97" i="55"/>
  <c r="M97" i="55"/>
  <c r="J31" i="55"/>
  <c r="M78" i="55"/>
  <c r="G59" i="55"/>
  <c r="F39" i="55"/>
  <c r="J22" i="55"/>
  <c r="H42" i="55"/>
  <c r="L45" i="55"/>
  <c r="J35" i="55"/>
  <c r="I32" i="55"/>
  <c r="I19" i="55"/>
  <c r="K32" i="55"/>
  <c r="L96" i="55"/>
  <c r="P100" i="55"/>
  <c r="E17" i="55"/>
  <c r="N73" i="55"/>
  <c r="H21" i="55"/>
  <c r="L108" i="55"/>
  <c r="I22" i="53"/>
  <c r="I31" i="53"/>
  <c r="U28" i="53"/>
  <c r="N18" i="53"/>
  <c r="K28" i="53"/>
  <c r="U30" i="53"/>
  <c r="W19" i="53"/>
  <c r="E21" i="53"/>
  <c r="Q23" i="53"/>
  <c r="E14" i="53"/>
  <c r="U20" i="53"/>
  <c r="L26" i="53"/>
  <c r="X21" i="53"/>
  <c r="K23" i="53"/>
  <c r="K19" i="53"/>
  <c r="U18" i="53"/>
  <c r="Q13" i="53"/>
  <c r="S24" i="53"/>
  <c r="J29" i="53"/>
  <c r="V17" i="53"/>
  <c r="X18" i="53"/>
  <c r="H24" i="53"/>
  <c r="S18" i="53"/>
  <c r="H13" i="53"/>
  <c r="R18" i="53"/>
  <c r="F13" i="53"/>
  <c r="J31" i="53"/>
  <c r="Q36" i="53"/>
  <c r="H16" i="53"/>
  <c r="G71" i="55"/>
  <c r="O70" i="55"/>
  <c r="P59" i="55"/>
  <c r="F42" i="55"/>
  <c r="K81" i="55"/>
  <c r="N31" i="55"/>
  <c r="O19" i="55"/>
  <c r="N110" i="55"/>
  <c r="K21" i="55"/>
  <c r="K38" i="55"/>
  <c r="D103" i="54"/>
  <c r="AD103" i="54" s="1"/>
  <c r="H54" i="54"/>
  <c r="AH54" i="54" s="1"/>
  <c r="O102" i="55"/>
  <c r="G22" i="55"/>
  <c r="F41" i="55"/>
  <c r="J63" i="55"/>
  <c r="M50" i="55"/>
  <c r="M94" i="55"/>
  <c r="I70" i="55"/>
  <c r="G43" i="55"/>
  <c r="N66" i="55"/>
  <c r="E28" i="55"/>
  <c r="K42" i="55"/>
  <c r="I30" i="55"/>
  <c r="K54" i="55"/>
  <c r="O86" i="55"/>
  <c r="J103" i="55"/>
  <c r="E15" i="54"/>
  <c r="AE15" i="54" s="1"/>
  <c r="E98" i="55"/>
  <c r="N106" i="55"/>
  <c r="I88" i="55"/>
  <c r="O77" i="55"/>
  <c r="G75" i="54"/>
  <c r="AG75" i="54" s="1"/>
  <c r="D33" i="54"/>
  <c r="AD33" i="54" s="1"/>
  <c r="N63" i="55"/>
  <c r="N29" i="55"/>
  <c r="O107" i="55"/>
  <c r="M21" i="55"/>
  <c r="J18" i="55"/>
  <c r="N99" i="55"/>
  <c r="G31" i="54"/>
  <c r="AG31" i="54" s="1"/>
  <c r="E78" i="54"/>
  <c r="AE78" i="54" s="1"/>
  <c r="G104" i="55"/>
  <c r="H58" i="54"/>
  <c r="AH58" i="54" s="1"/>
  <c r="E34" i="55"/>
  <c r="N62" i="55"/>
  <c r="N111" i="55"/>
  <c r="H17" i="55"/>
  <c r="O93" i="55"/>
  <c r="H110" i="55"/>
  <c r="G13" i="54"/>
  <c r="AG13" i="54" s="1"/>
  <c r="G24" i="55"/>
  <c r="E33" i="55"/>
  <c r="I65" i="54"/>
  <c r="AI65" i="54" s="1"/>
  <c r="H66" i="55"/>
  <c r="P64" i="55"/>
  <c r="M29" i="55"/>
  <c r="K79" i="55"/>
  <c r="I38" i="55"/>
  <c r="N23" i="55"/>
  <c r="I99" i="55"/>
  <c r="M41" i="55"/>
  <c r="D85" i="54"/>
  <c r="AD85" i="54" s="1"/>
  <c r="I56" i="55"/>
  <c r="I21" i="55"/>
  <c r="M77" i="55"/>
  <c r="P44" i="55"/>
  <c r="K34" i="55"/>
  <c r="F98" i="54"/>
  <c r="AF98" i="54" s="1"/>
  <c r="I58" i="55"/>
  <c r="L78" i="55"/>
  <c r="I60" i="55"/>
  <c r="E91" i="55"/>
  <c r="E50" i="55"/>
  <c r="M111" i="55"/>
  <c r="I26" i="55"/>
  <c r="N39" i="55"/>
  <c r="F36" i="55"/>
  <c r="O29" i="53"/>
  <c r="O32" i="53"/>
  <c r="E19" i="53"/>
  <c r="V26" i="53"/>
  <c r="W18" i="53"/>
  <c r="H15" i="53"/>
  <c r="V31" i="53"/>
  <c r="R22" i="53"/>
  <c r="P36" i="53"/>
  <c r="W31" i="53"/>
  <c r="I24" i="53"/>
  <c r="V20" i="53"/>
  <c r="F23" i="53"/>
  <c r="T18" i="53"/>
  <c r="J32" i="55"/>
  <c r="I89" i="54"/>
  <c r="AI89" i="54" s="1"/>
  <c r="L49" i="55"/>
  <c r="I77" i="55"/>
  <c r="H88" i="55"/>
  <c r="G82" i="54"/>
  <c r="AG82" i="54" s="1"/>
  <c r="M104" i="55"/>
  <c r="H36" i="55"/>
  <c r="F64" i="55"/>
  <c r="L37" i="55"/>
  <c r="N37" i="55"/>
  <c r="E24" i="55"/>
  <c r="I75" i="54"/>
  <c r="AI75" i="54" s="1"/>
  <c r="F87" i="54"/>
  <c r="AF87" i="54" s="1"/>
  <c r="F99" i="55"/>
  <c r="F86" i="55"/>
  <c r="I110" i="55"/>
  <c r="N51" i="55"/>
  <c r="F83" i="55"/>
  <c r="E84" i="55"/>
  <c r="P41" i="55"/>
  <c r="E66" i="54"/>
  <c r="AE66" i="54" s="1"/>
  <c r="H87" i="55"/>
  <c r="F80" i="55"/>
  <c r="N81" i="55"/>
  <c r="P84" i="55"/>
  <c r="H68" i="55"/>
  <c r="G29" i="55"/>
  <c r="P26" i="55"/>
  <c r="L32" i="55"/>
  <c r="K78" i="55"/>
  <c r="L92" i="55"/>
  <c r="F104" i="55"/>
  <c r="G73" i="54"/>
  <c r="AG73" i="54" s="1"/>
  <c r="G30" i="54"/>
  <c r="AG30" i="54" s="1"/>
  <c r="N102" i="55"/>
  <c r="M92" i="55"/>
  <c r="M59" i="55"/>
  <c r="I62" i="55"/>
  <c r="L43" i="55"/>
  <c r="G86" i="55"/>
  <c r="E65" i="55"/>
  <c r="J111" i="55"/>
  <c r="E79" i="55"/>
  <c r="E18" i="55"/>
  <c r="G73" i="55"/>
  <c r="K25" i="55"/>
  <c r="L26" i="55"/>
  <c r="H90" i="55"/>
  <c r="E13" i="54"/>
  <c r="AE13" i="54" s="1"/>
  <c r="F78" i="55"/>
  <c r="O72" i="55"/>
  <c r="M108" i="55"/>
  <c r="L98" i="55"/>
  <c r="J40" i="55"/>
  <c r="O74" i="55"/>
  <c r="O49" i="55"/>
  <c r="K27" i="55"/>
  <c r="K105" i="55"/>
  <c r="H65" i="54"/>
  <c r="AH65" i="54" s="1"/>
  <c r="D59" i="54"/>
  <c r="AD59" i="54" s="1"/>
  <c r="J48" i="55"/>
  <c r="H67" i="55"/>
  <c r="L48" i="55"/>
  <c r="O91" i="55"/>
  <c r="N79" i="55"/>
  <c r="P47" i="55"/>
  <c r="E80" i="54"/>
  <c r="AE80" i="54" s="1"/>
  <c r="I57" i="55"/>
  <c r="P97" i="55"/>
  <c r="P24" i="55"/>
  <c r="N93" i="55"/>
  <c r="F45" i="55"/>
  <c r="G48" i="55"/>
  <c r="G39" i="54"/>
  <c r="AG39" i="54" s="1"/>
  <c r="G95" i="55"/>
  <c r="O87" i="55"/>
  <c r="E51" i="55"/>
  <c r="N94" i="55"/>
  <c r="H108" i="55"/>
  <c r="P40" i="55"/>
  <c r="I112" i="55"/>
  <c r="E41" i="54"/>
  <c r="AE41" i="54" s="1"/>
  <c r="E46" i="54"/>
  <c r="AE46" i="54" s="1"/>
  <c r="F79" i="54"/>
  <c r="AF79" i="54" s="1"/>
  <c r="N35" i="55"/>
  <c r="K83" i="55"/>
  <c r="P17" i="55"/>
  <c r="P82" i="55"/>
  <c r="M20" i="55"/>
  <c r="O48" i="55"/>
  <c r="F14" i="54"/>
  <c r="AF14" i="54" s="1"/>
  <c r="H31" i="55"/>
  <c r="F17" i="54"/>
  <c r="AF17" i="54" s="1"/>
  <c r="O18" i="55"/>
  <c r="G28" i="53"/>
  <c r="T34" i="53"/>
  <c r="L15" i="53"/>
  <c r="X25" i="53"/>
  <c r="L27" i="53"/>
  <c r="M60" i="55"/>
  <c r="H80" i="55"/>
  <c r="N71" i="55"/>
  <c r="F106" i="55"/>
  <c r="G67" i="54"/>
  <c r="AG67" i="54" s="1"/>
  <c r="I69" i="55"/>
  <c r="I79" i="55"/>
  <c r="F68" i="55"/>
  <c r="M34" i="55"/>
  <c r="G54" i="55"/>
  <c r="L44" i="55"/>
  <c r="I52" i="55"/>
  <c r="K36" i="55"/>
  <c r="L30" i="55"/>
  <c r="I17" i="54"/>
  <c r="AI17" i="54" s="1"/>
  <c r="G57" i="55"/>
  <c r="F58" i="55"/>
  <c r="L20" i="55"/>
  <c r="F47" i="55"/>
  <c r="K52" i="55"/>
  <c r="H57" i="55"/>
  <c r="M44" i="55"/>
  <c r="H26" i="54"/>
  <c r="AH26" i="54" s="1"/>
  <c r="M24" i="55"/>
  <c r="L97" i="55"/>
  <c r="G50" i="54"/>
  <c r="AG50" i="54" s="1"/>
  <c r="K69" i="55"/>
  <c r="F85" i="55"/>
  <c r="P95" i="55"/>
  <c r="M84" i="55"/>
  <c r="O90" i="55"/>
  <c r="G55" i="55"/>
  <c r="I23" i="54"/>
  <c r="AI23" i="54" s="1"/>
  <c r="O85" i="55"/>
  <c r="L41" i="55"/>
  <c r="P104" i="55"/>
  <c r="E75" i="54"/>
  <c r="AE75" i="54" s="1"/>
  <c r="F17" i="55"/>
  <c r="I105" i="54"/>
  <c r="AI105" i="54" s="1"/>
  <c r="N48" i="55"/>
  <c r="K100" i="55"/>
  <c r="K77" i="55"/>
  <c r="D75" i="54"/>
  <c r="AD75" i="54" s="1"/>
  <c r="L73" i="55"/>
  <c r="N17" i="55"/>
  <c r="N90" i="55"/>
  <c r="P91" i="55"/>
  <c r="F40" i="55"/>
  <c r="M57" i="55"/>
  <c r="E103" i="54"/>
  <c r="AE103" i="54" s="1"/>
  <c r="L76" i="55"/>
  <c r="K18" i="55"/>
  <c r="I109" i="55"/>
  <c r="E62" i="55"/>
  <c r="J55" i="55"/>
  <c r="M23" i="55"/>
  <c r="E45" i="55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O78" i="55"/>
  <c r="M109" i="55"/>
  <c r="J52" i="55"/>
  <c r="K67" i="55"/>
  <c r="H55" i="54"/>
  <c r="AH55" i="54" s="1"/>
  <c r="H22" i="54"/>
  <c r="AH22" i="54" s="1"/>
  <c r="H64" i="55"/>
  <c r="J71" i="55"/>
  <c r="J95" i="55"/>
  <c r="I91" i="54"/>
  <c r="AI91" i="54" s="1"/>
  <c r="J93" i="55"/>
  <c r="M27" i="55"/>
  <c r="K87" i="55"/>
  <c r="H69" i="55"/>
  <c r="E19" i="54"/>
  <c r="AE19" i="54" s="1"/>
  <c r="L90" i="55"/>
  <c r="P28" i="55"/>
  <c r="J43" i="55"/>
  <c r="E104" i="55"/>
  <c r="F106" i="54"/>
  <c r="AF106" i="54" s="1"/>
  <c r="O42" i="55"/>
  <c r="E74" i="54"/>
  <c r="AE74" i="54" s="1"/>
  <c r="O75" i="55"/>
  <c r="P89" i="55"/>
  <c r="N18" i="55"/>
  <c r="O80" i="55"/>
  <c r="I67" i="54"/>
  <c r="AI67" i="54" s="1"/>
  <c r="H71" i="55"/>
  <c r="E95" i="55"/>
  <c r="H97" i="55"/>
  <c r="E27" i="55"/>
  <c r="F15" i="54"/>
  <c r="AF15" i="54" s="1"/>
  <c r="L84" i="55"/>
  <c r="J79" i="55"/>
  <c r="H27" i="55"/>
  <c r="E29" i="54"/>
  <c r="AE29" i="54" s="1"/>
  <c r="E78" i="55"/>
  <c r="J90" i="55"/>
  <c r="H89" i="54"/>
  <c r="AH89" i="54" s="1"/>
  <c r="G94" i="54"/>
  <c r="AG94" i="54" s="1"/>
  <c r="F79" i="55"/>
  <c r="J46" i="55"/>
  <c r="F97" i="54"/>
  <c r="AF97" i="54" s="1"/>
  <c r="I82" i="55"/>
  <c r="H33" i="55"/>
  <c r="E54" i="54"/>
  <c r="AE54" i="54" s="1"/>
  <c r="J13" i="53"/>
  <c r="T32" i="53"/>
  <c r="L25" i="53"/>
  <c r="G18" i="53"/>
  <c r="X35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P92" i="55"/>
  <c r="G67" i="55"/>
  <c r="D62" i="54"/>
  <c r="AD62" i="54" s="1"/>
  <c r="F54" i="55"/>
  <c r="K25" i="53"/>
  <c r="N30" i="53"/>
  <c r="M31" i="53"/>
  <c r="Q25" i="53"/>
  <c r="J30" i="53"/>
  <c r="N33" i="53"/>
  <c r="G106" i="55"/>
  <c r="M85" i="55"/>
  <c r="O68" i="55"/>
  <c r="M61" i="55"/>
  <c r="K94" i="55"/>
  <c r="F101" i="55"/>
  <c r="I78" i="55"/>
  <c r="M47" i="55"/>
  <c r="I97" i="55"/>
  <c r="P111" i="55"/>
  <c r="H85" i="55"/>
  <c r="N40" i="55"/>
  <c r="P36" i="55"/>
  <c r="F95" i="55"/>
  <c r="I28" i="55"/>
  <c r="L55" i="55"/>
  <c r="M51" i="55"/>
  <c r="J54" i="55"/>
  <c r="N75" i="55"/>
  <c r="N24" i="55"/>
  <c r="G46" i="55"/>
  <c r="N86" i="55"/>
  <c r="H35" i="55"/>
  <c r="O60" i="55"/>
  <c r="F76" i="55"/>
  <c r="I42" i="55"/>
  <c r="K62" i="55"/>
  <c r="N55" i="55"/>
  <c r="P69" i="55"/>
  <c r="E21" i="55"/>
  <c r="E106" i="55"/>
  <c r="F46" i="54"/>
  <c r="AF46" i="54" s="1"/>
  <c r="F24" i="55"/>
  <c r="O36" i="55"/>
  <c r="E58" i="55"/>
  <c r="M80" i="55"/>
  <c r="G35" i="55"/>
  <c r="L102" i="55"/>
  <c r="O35" i="55"/>
  <c r="J56" i="55"/>
  <c r="L71" i="55"/>
  <c r="E53" i="55"/>
  <c r="G33" i="55"/>
  <c r="H75" i="55"/>
  <c r="P50" i="55"/>
  <c r="I44" i="55"/>
  <c r="J57" i="55"/>
  <c r="L105" i="55"/>
  <c r="J83" i="55"/>
  <c r="J21" i="55"/>
  <c r="N30" i="55"/>
  <c r="H55" i="55"/>
  <c r="L22" i="55"/>
  <c r="N89" i="55"/>
  <c r="M28" i="55"/>
  <c r="L107" i="55"/>
  <c r="I94" i="55"/>
  <c r="G31" i="55"/>
  <c r="N19" i="55"/>
  <c r="J51" i="55"/>
  <c r="F28" i="55"/>
  <c r="F32" i="55"/>
  <c r="N100" i="55"/>
  <c r="L99" i="55"/>
  <c r="I64" i="55"/>
  <c r="K47" i="55"/>
  <c r="E43" i="55"/>
  <c r="H96" i="55"/>
  <c r="M79" i="55"/>
  <c r="I61" i="55"/>
  <c r="G42" i="55"/>
  <c r="I80" i="55"/>
  <c r="H70" i="54"/>
  <c r="AH70" i="54" s="1"/>
  <c r="F56" i="55"/>
  <c r="I98" i="54"/>
  <c r="AI98" i="54" s="1"/>
  <c r="K61" i="55"/>
  <c r="E46" i="55"/>
  <c r="N44" i="55"/>
  <c r="E41" i="55"/>
  <c r="O58" i="55"/>
  <c r="J105" i="55"/>
  <c r="R20" i="53"/>
  <c r="S30" i="53"/>
  <c r="G22" i="53"/>
  <c r="P14" i="53"/>
  <c r="P24" i="53"/>
  <c r="F36" i="53"/>
  <c r="M29" i="53"/>
  <c r="V32" i="53"/>
  <c r="O15" i="53"/>
  <c r="F33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H41" i="55"/>
  <c r="K93" i="55"/>
  <c r="N105" i="55"/>
  <c r="D66" i="54"/>
  <c r="AD66" i="54" s="1"/>
  <c r="F74" i="54"/>
  <c r="AF74" i="54" s="1"/>
  <c r="I95" i="54"/>
  <c r="AI95" i="54" s="1"/>
  <c r="H65" i="55"/>
  <c r="K103" i="55"/>
  <c r="N60" i="55"/>
  <c r="G36" i="55"/>
  <c r="J68" i="55"/>
  <c r="M100" i="55"/>
  <c r="H93" i="55"/>
  <c r="O73" i="55"/>
  <c r="M75" i="55"/>
  <c r="I33" i="54"/>
  <c r="AI33" i="54" s="1"/>
  <c r="E33" i="54"/>
  <c r="AE33" i="54" s="1"/>
  <c r="F26" i="54"/>
  <c r="AF26" i="54" s="1"/>
  <c r="F91" i="55"/>
  <c r="I33" i="55"/>
  <c r="K101" i="55"/>
  <c r="N70" i="55"/>
  <c r="K44" i="55"/>
  <c r="D95" i="54"/>
  <c r="AD95" i="54" s="1"/>
  <c r="J84" i="55"/>
  <c r="F110" i="55"/>
  <c r="P93" i="55"/>
  <c r="G81" i="55"/>
  <c r="D35" i="54"/>
  <c r="AD35" i="54" s="1"/>
  <c r="I74" i="55"/>
  <c r="K98" i="55"/>
  <c r="P106" i="55"/>
  <c r="I40" i="55"/>
  <c r="E85" i="55"/>
  <c r="G90" i="55"/>
  <c r="E22" i="55"/>
  <c r="E90" i="55"/>
  <c r="G28" i="55"/>
  <c r="K89" i="55"/>
  <c r="L58" i="55"/>
  <c r="M38" i="55"/>
  <c r="H71" i="54"/>
  <c r="AH71" i="54" s="1"/>
  <c r="E47" i="55"/>
  <c r="F80" i="54"/>
  <c r="AF80" i="54" s="1"/>
  <c r="G98" i="55"/>
  <c r="I48" i="55"/>
  <c r="H84" i="55"/>
  <c r="O26" i="55"/>
  <c r="O44" i="55"/>
  <c r="I103" i="54"/>
  <c r="AI103" i="54" s="1"/>
  <c r="P99" i="55"/>
  <c r="E99" i="55"/>
  <c r="N65" i="55"/>
  <c r="L62" i="55"/>
  <c r="O66" i="55"/>
  <c r="I27" i="55"/>
  <c r="O103" i="55"/>
  <c r="F100" i="55"/>
  <c r="N109" i="55"/>
  <c r="F21" i="55"/>
  <c r="F64" i="54"/>
  <c r="AF64" i="54" s="1"/>
  <c r="I87" i="55"/>
  <c r="M87" i="55"/>
  <c r="O111" i="55"/>
  <c r="G37" i="54"/>
  <c r="AG37" i="54" s="1"/>
  <c r="H26" i="55"/>
  <c r="L103" i="55"/>
  <c r="L18" i="55"/>
  <c r="G76" i="55"/>
  <c r="O95" i="55"/>
  <c r="H107" i="54"/>
  <c r="AH107" i="54" s="1"/>
  <c r="L46" i="55"/>
  <c r="I54" i="55"/>
  <c r="D71" i="54"/>
  <c r="AD71" i="54" s="1"/>
  <c r="K30" i="55"/>
  <c r="F34" i="55"/>
  <c r="N72" i="55"/>
  <c r="D34" i="54"/>
  <c r="AD34" i="54" s="1"/>
  <c r="I20" i="55"/>
  <c r="O89" i="55"/>
  <c r="U17" i="53"/>
  <c r="O18" i="53"/>
  <c r="N28" i="53"/>
  <c r="L29" i="53"/>
  <c r="I29" i="53"/>
  <c r="F14" i="53"/>
  <c r="N36" i="53"/>
  <c r="H34" i="53"/>
  <c r="S19" i="53"/>
  <c r="M25" i="53"/>
  <c r="V28" i="53"/>
  <c r="O19" i="53"/>
  <c r="H91" i="54"/>
  <c r="AH91" i="54" s="1"/>
  <c r="P88" i="55"/>
  <c r="G26" i="55"/>
  <c r="L106" i="55"/>
  <c r="O31" i="55"/>
  <c r="G21" i="54"/>
  <c r="AG21" i="54" s="1"/>
  <c r="N34" i="55"/>
  <c r="H22" i="55"/>
  <c r="H43" i="54"/>
  <c r="AH43" i="54" s="1"/>
  <c r="P103" i="55"/>
  <c r="G19" i="55"/>
  <c r="O56" i="55"/>
  <c r="E88" i="55"/>
  <c r="L93" i="55"/>
  <c r="N85" i="55"/>
  <c r="G51" i="54"/>
  <c r="AG51" i="54" s="1"/>
  <c r="G55" i="54"/>
  <c r="AG55" i="54" s="1"/>
  <c r="P62" i="55"/>
  <c r="I90" i="55"/>
  <c r="E80" i="55"/>
  <c r="O101" i="55"/>
  <c r="E35" i="55"/>
  <c r="H45" i="55"/>
  <c r="G47" i="55"/>
  <c r="O84" i="55"/>
  <c r="H66" i="54"/>
  <c r="AH66" i="54" s="1"/>
  <c r="D73" i="54"/>
  <c r="AD73" i="54" s="1"/>
  <c r="N27" i="55"/>
  <c r="L110" i="55"/>
  <c r="L60" i="55"/>
  <c r="F21" i="54"/>
  <c r="AF21" i="54" s="1"/>
  <c r="J60" i="55"/>
  <c r="M71" i="55"/>
  <c r="M83" i="55"/>
  <c r="H77" i="55"/>
  <c r="D97" i="54"/>
  <c r="AD97" i="54" s="1"/>
  <c r="P78" i="55"/>
  <c r="J110" i="55"/>
  <c r="E106" i="54"/>
  <c r="AE106" i="54" s="1"/>
  <c r="M102" i="55"/>
  <c r="H32" i="55"/>
  <c r="H57" i="54"/>
  <c r="AH57" i="54" s="1"/>
  <c r="N77" i="55"/>
  <c r="P34" i="55"/>
  <c r="G99" i="54"/>
  <c r="AG99" i="54" s="1"/>
  <c r="L23" i="55"/>
  <c r="M106" i="55"/>
  <c r="L86" i="55"/>
  <c r="G97" i="55"/>
  <c r="J106" i="55"/>
  <c r="J39" i="55"/>
  <c r="L95" i="55"/>
  <c r="H104" i="55"/>
  <c r="M105" i="55"/>
  <c r="I51" i="55"/>
  <c r="I97" i="54"/>
  <c r="AI97" i="54" s="1"/>
  <c r="I85" i="55"/>
  <c r="O59" i="55"/>
  <c r="P49" i="55"/>
  <c r="H40" i="55"/>
  <c r="H19" i="54"/>
  <c r="AH19" i="54" s="1"/>
  <c r="E86" i="55"/>
  <c r="I50" i="54"/>
  <c r="AI50" i="54" s="1"/>
  <c r="I91" i="55"/>
  <c r="P31" i="55"/>
  <c r="H37" i="55"/>
  <c r="L88" i="55"/>
  <c r="E70" i="55"/>
  <c r="G102" i="55"/>
  <c r="F89" i="54"/>
  <c r="AF89" i="54" s="1"/>
  <c r="L77" i="55"/>
  <c r="L79" i="55"/>
  <c r="G39" i="55"/>
  <c r="J42" i="55"/>
  <c r="L31" i="55"/>
  <c r="O79" i="55"/>
  <c r="K111" i="55"/>
  <c r="F46" i="55"/>
  <c r="H81" i="55"/>
  <c r="F52" i="54"/>
  <c r="AF52" i="54" s="1"/>
  <c r="O28" i="55"/>
  <c r="O39" i="55"/>
  <c r="G97" i="54"/>
  <c r="AG97" i="54" s="1"/>
  <c r="N74" i="55"/>
  <c r="M66" i="55"/>
  <c r="F55" i="55"/>
  <c r="N26" i="55"/>
  <c r="N36" i="55"/>
  <c r="H50" i="55"/>
  <c r="I26" i="54"/>
  <c r="AI26" i="54" s="1"/>
  <c r="M32" i="53"/>
  <c r="F25" i="53"/>
  <c r="U27" i="53"/>
  <c r="G89" i="55"/>
  <c r="M17" i="55"/>
  <c r="H59" i="54"/>
  <c r="AH59" i="54" s="1"/>
  <c r="F82" i="55"/>
  <c r="E68" i="55"/>
  <c r="F35" i="54"/>
  <c r="AF35" i="54" s="1"/>
  <c r="E83" i="55"/>
  <c r="O46" i="55"/>
  <c r="M63" i="55"/>
  <c r="E87" i="54"/>
  <c r="AE87" i="54" s="1"/>
  <c r="L39" i="55"/>
  <c r="P83" i="55"/>
  <c r="N38" i="55"/>
  <c r="E17" i="54"/>
  <c r="AE17" i="54" s="1"/>
  <c r="P43" i="55"/>
  <c r="L35" i="55"/>
  <c r="I39" i="55"/>
  <c r="N47" i="55"/>
  <c r="D89" i="54"/>
  <c r="AD89" i="54" s="1"/>
  <c r="P80" i="55"/>
  <c r="K65" i="55"/>
  <c r="H98" i="54"/>
  <c r="AH98" i="54" s="1"/>
  <c r="I49" i="55"/>
  <c r="P58" i="55"/>
  <c r="F47" i="54"/>
  <c r="AF47" i="54" s="1"/>
  <c r="E61" i="55"/>
  <c r="H103" i="55"/>
  <c r="D70" i="54"/>
  <c r="AD70" i="54" s="1"/>
  <c r="P30" i="55"/>
  <c r="F48" i="55"/>
  <c r="O40" i="55"/>
  <c r="F63" i="55"/>
  <c r="L109" i="55"/>
  <c r="G101" i="55"/>
  <c r="E79" i="54"/>
  <c r="AE79" i="54" s="1"/>
  <c r="G75" i="55"/>
  <c r="N69" i="55"/>
  <c r="F83" i="54"/>
  <c r="AF83" i="54" s="1"/>
  <c r="F91" i="54"/>
  <c r="AF91" i="54" s="1"/>
  <c r="E38" i="55"/>
  <c r="G91" i="55"/>
  <c r="O83" i="55"/>
  <c r="F38" i="55"/>
  <c r="E37" i="55"/>
  <c r="D87" i="54"/>
  <c r="AD87" i="54" s="1"/>
  <c r="O76" i="55"/>
  <c r="G15" i="54"/>
  <c r="AG15" i="54" s="1"/>
  <c r="H34" i="54"/>
  <c r="AH34" i="54" s="1"/>
  <c r="L38" i="55"/>
  <c r="G109" i="55"/>
  <c r="F49" i="54"/>
  <c r="AF49" i="54" s="1"/>
  <c r="H18" i="55"/>
  <c r="J36" i="55"/>
  <c r="E105" i="54"/>
  <c r="AE105" i="54" s="1"/>
  <c r="G74" i="54"/>
  <c r="AG74" i="54" s="1"/>
  <c r="G99" i="55"/>
  <c r="J107" i="55"/>
  <c r="I59" i="54"/>
  <c r="AI59" i="54" s="1"/>
  <c r="J45" i="55"/>
  <c r="K91" i="55"/>
  <c r="I92" i="55"/>
  <c r="D46" i="54"/>
  <c r="AD46" i="54" s="1"/>
  <c r="F41" i="54"/>
  <c r="AF41" i="54" s="1"/>
  <c r="J81" i="55"/>
  <c r="F78" i="54"/>
  <c r="AF78" i="54" s="1"/>
  <c r="L70" i="55"/>
  <c r="G102" i="54"/>
  <c r="AG102" i="54" s="1"/>
  <c r="O110" i="55"/>
  <c r="F84" i="55"/>
  <c r="E39" i="54"/>
  <c r="AE39" i="54" s="1"/>
  <c r="D83" i="54"/>
  <c r="AD83" i="54" s="1"/>
  <c r="F59" i="55"/>
  <c r="O17" i="55"/>
  <c r="H83" i="55"/>
  <c r="G21" i="55"/>
  <c r="P55" i="55"/>
  <c r="F69" i="54"/>
  <c r="AF69" i="54" s="1"/>
  <c r="L67" i="55"/>
  <c r="I36" i="55"/>
  <c r="G107" i="54"/>
  <c r="AG107" i="54" s="1"/>
  <c r="F37" i="55"/>
  <c r="E102" i="54"/>
  <c r="AE102" i="54" s="1"/>
  <c r="E94" i="55"/>
  <c r="E40" i="55"/>
  <c r="G92" i="54"/>
  <c r="AG92" i="54" s="1"/>
  <c r="I72" i="55"/>
  <c r="G35" i="54"/>
  <c r="AG35" i="54" s="1"/>
  <c r="P18" i="55"/>
  <c r="E18" i="54"/>
  <c r="AE18" i="54" s="1"/>
  <c r="J33" i="55"/>
  <c r="E96" i="55"/>
  <c r="L111" i="55"/>
  <c r="K41" i="55"/>
  <c r="I37" i="55"/>
  <c r="E89" i="55"/>
  <c r="L85" i="55"/>
  <c r="G49" i="55"/>
  <c r="F71" i="55"/>
  <c r="J73" i="55"/>
  <c r="T21" i="53"/>
  <c r="S27" i="53"/>
  <c r="J20" i="53"/>
  <c r="P31" i="53"/>
  <c r="N17" i="53"/>
  <c r="H33" i="53"/>
  <c r="Q24" i="53"/>
  <c r="V33" i="53"/>
  <c r="T30" i="53"/>
  <c r="V27" i="53"/>
  <c r="S32" i="53"/>
  <c r="G83" i="55"/>
  <c r="I107" i="55"/>
  <c r="D16" i="54"/>
  <c r="AD16" i="54" s="1"/>
  <c r="H24" i="55"/>
  <c r="F62" i="55"/>
  <c r="H34" i="55"/>
  <c r="G65" i="55"/>
  <c r="J47" i="55"/>
  <c r="K64" i="55"/>
  <c r="I47" i="55"/>
  <c r="E19" i="55"/>
  <c r="K50" i="55"/>
  <c r="G69" i="55"/>
  <c r="L101" i="55"/>
  <c r="G27" i="54"/>
  <c r="AG27" i="54" s="1"/>
  <c r="P81" i="55"/>
  <c r="K17" i="55"/>
  <c r="O67" i="55"/>
  <c r="H44" i="55"/>
  <c r="G94" i="55"/>
  <c r="I108" i="55"/>
  <c r="I71" i="55"/>
  <c r="I29" i="55"/>
  <c r="N103" i="55"/>
  <c r="P77" i="55"/>
  <c r="G66" i="55"/>
  <c r="H49" i="55"/>
  <c r="O57" i="55"/>
  <c r="O25" i="55"/>
  <c r="E92" i="55"/>
  <c r="H61" i="55"/>
  <c r="G41" i="54"/>
  <c r="AG41" i="54" s="1"/>
  <c r="F52" i="55"/>
  <c r="E31" i="55"/>
  <c r="G88" i="55"/>
  <c r="J100" i="55"/>
  <c r="N25" i="55"/>
  <c r="F105" i="55"/>
  <c r="N104" i="55"/>
  <c r="J94" i="55"/>
  <c r="K74" i="55"/>
  <c r="P42" i="55"/>
  <c r="E62" i="54"/>
  <c r="AE62" i="54" s="1"/>
  <c r="H19" i="55"/>
  <c r="G74" i="55"/>
  <c r="E82" i="54"/>
  <c r="AE82" i="54" s="1"/>
  <c r="H75" i="54"/>
  <c r="AH75" i="54" s="1"/>
  <c r="G58" i="55"/>
  <c r="P73" i="55"/>
  <c r="N91" i="55"/>
  <c r="J62" i="55"/>
  <c r="M22" i="55"/>
  <c r="M42" i="55"/>
  <c r="L56" i="55"/>
  <c r="I105" i="55"/>
  <c r="G85" i="55"/>
  <c r="K26" i="55"/>
  <c r="P23" i="55"/>
  <c r="E73" i="55"/>
  <c r="E74" i="50"/>
  <c r="K19" i="50" s="1"/>
  <c r="O104" i="55"/>
  <c r="E60" i="55"/>
  <c r="I104" i="55"/>
  <c r="M86" i="55"/>
  <c r="O82" i="55"/>
  <c r="G49" i="54"/>
  <c r="AG49" i="54" s="1"/>
  <c r="E97" i="55"/>
  <c r="G32" i="53"/>
  <c r="K36" i="53"/>
  <c r="I34" i="53"/>
  <c r="E32" i="53"/>
  <c r="R35" i="53"/>
  <c r="K29" i="53"/>
  <c r="Q16" i="53"/>
  <c r="R24" i="53"/>
  <c r="M15" i="53"/>
  <c r="E29" i="53"/>
  <c r="X23" i="53"/>
  <c r="U25" i="53"/>
  <c r="H14" i="53"/>
  <c r="J36" i="53"/>
  <c r="L31" i="53"/>
  <c r="L24" i="53"/>
  <c r="K22" i="53"/>
  <c r="I36" i="53"/>
  <c r="G33" i="53"/>
  <c r="R36" i="53"/>
  <c r="N29" i="53"/>
  <c r="E15" i="53"/>
  <c r="R17" i="53"/>
  <c r="R25" i="53"/>
  <c r="U34" i="53"/>
  <c r="E49" i="55"/>
  <c r="P45" i="55"/>
  <c r="P112" i="55"/>
  <c r="L94" i="55"/>
  <c r="E99" i="54"/>
  <c r="AE99" i="54" s="1"/>
  <c r="I32" i="54"/>
  <c r="AI32" i="54" s="1"/>
  <c r="G40" i="55"/>
  <c r="L72" i="55"/>
  <c r="O47" i="55"/>
  <c r="F31" i="55"/>
  <c r="E26" i="55"/>
  <c r="L66" i="55"/>
  <c r="H43" i="55"/>
  <c r="P94" i="55"/>
  <c r="N68" i="55"/>
  <c r="G78" i="55"/>
  <c r="G71" i="54"/>
  <c r="AG71" i="54" s="1"/>
  <c r="L104" i="55"/>
  <c r="J99" i="55"/>
  <c r="M37" i="55"/>
  <c r="G24" i="54"/>
  <c r="AG24" i="54" s="1"/>
  <c r="M33" i="55"/>
  <c r="N61" i="55"/>
  <c r="K51" i="55"/>
  <c r="F101" i="54"/>
  <c r="AF101" i="54" s="1"/>
  <c r="N98" i="55"/>
  <c r="G84" i="55"/>
  <c r="P48" i="55"/>
  <c r="G107" i="55"/>
  <c r="I89" i="55"/>
  <c r="E110" i="55"/>
  <c r="F43" i="55"/>
  <c r="O100" i="55"/>
  <c r="K23" i="55"/>
  <c r="P86" i="55"/>
  <c r="F30" i="54"/>
  <c r="AF30" i="54" s="1"/>
  <c r="K76" i="55"/>
  <c r="E100" i="55"/>
  <c r="I24" i="55"/>
  <c r="G105" i="55"/>
  <c r="E54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J66" i="55"/>
  <c r="P66" i="55"/>
  <c r="K109" i="55"/>
  <c r="J17" i="55"/>
  <c r="K85" i="55"/>
  <c r="F61" i="55"/>
  <c r="L59" i="55"/>
  <c r="J78" i="55"/>
  <c r="F112" i="55"/>
  <c r="F70" i="55"/>
  <c r="H51" i="54"/>
  <c r="AH51" i="54" s="1"/>
  <c r="G34" i="54"/>
  <c r="AG34" i="54" s="1"/>
  <c r="K35" i="55"/>
  <c r="K55" i="55"/>
  <c r="I62" i="54"/>
  <c r="AI62" i="54" s="1"/>
  <c r="H79" i="54"/>
  <c r="AH79" i="54" s="1"/>
  <c r="H72" i="55"/>
  <c r="K33" i="55"/>
  <c r="E23" i="55"/>
  <c r="J64" i="55"/>
  <c r="P71" i="55"/>
  <c r="M53" i="55"/>
  <c r="E75" i="55"/>
  <c r="E107" i="54"/>
  <c r="AE107" i="54" s="1"/>
  <c r="J19" i="55"/>
  <c r="T22" i="53"/>
  <c r="H31" i="53"/>
  <c r="J24" i="53"/>
  <c r="J16" i="53"/>
  <c r="T20" i="53"/>
  <c r="E25" i="53"/>
  <c r="F34" i="53"/>
  <c r="G25" i="53"/>
  <c r="N20" i="53"/>
  <c r="M14" i="53"/>
  <c r="M27" i="53"/>
  <c r="S34" i="53"/>
  <c r="P32" i="53"/>
  <c r="F20" i="53"/>
  <c r="L75" i="55"/>
  <c r="I51" i="54"/>
  <c r="AI51" i="54" s="1"/>
  <c r="P27" i="55"/>
  <c r="L19" i="55"/>
  <c r="I63" i="55"/>
  <c r="O41" i="55"/>
  <c r="D18" i="54"/>
  <c r="AD18" i="54" s="1"/>
  <c r="P90" i="55"/>
  <c r="I100" i="54"/>
  <c r="AI100" i="54" s="1"/>
  <c r="G77" i="54"/>
  <c r="AG77" i="54" s="1"/>
  <c r="M62" i="55"/>
  <c r="J96" i="55"/>
  <c r="D30" i="54"/>
  <c r="AD30" i="54" s="1"/>
  <c r="P76" i="55"/>
  <c r="E25" i="55"/>
  <c r="P72" i="55"/>
  <c r="O51" i="55"/>
  <c r="G90" i="54"/>
  <c r="AG90" i="54" s="1"/>
  <c r="M69" i="55"/>
  <c r="M65" i="55"/>
  <c r="O22" i="55"/>
  <c r="I82" i="54"/>
  <c r="AI82" i="54" s="1"/>
  <c r="M35" i="55"/>
  <c r="M96" i="55"/>
  <c r="K106" i="55"/>
  <c r="E107" i="55"/>
  <c r="P87" i="55"/>
  <c r="K71" i="55"/>
  <c r="L24" i="55"/>
  <c r="M45" i="55"/>
  <c r="E30" i="55"/>
  <c r="F57" i="55"/>
  <c r="E48" i="55"/>
  <c r="G103" i="55"/>
  <c r="F107" i="54"/>
  <c r="AF107" i="54" s="1"/>
  <c r="M58" i="55"/>
  <c r="K99" i="55"/>
  <c r="P60" i="55"/>
  <c r="H48" i="55"/>
  <c r="F51" i="55"/>
  <c r="O94" i="55"/>
  <c r="N42" i="55"/>
  <c r="O63" i="55"/>
  <c r="E109" i="55"/>
  <c r="I16" i="54"/>
  <c r="AI16" i="54" s="1"/>
  <c r="N80" i="55"/>
  <c r="L40" i="55"/>
  <c r="O23" i="55"/>
  <c r="O62" i="55"/>
  <c r="I59" i="55"/>
  <c r="O109" i="55"/>
  <c r="F69" i="55"/>
  <c r="P110" i="55"/>
  <c r="F88" i="55"/>
  <c r="P38" i="55"/>
  <c r="G111" i="55"/>
  <c r="E71" i="55"/>
  <c r="M18" i="55"/>
  <c r="O64" i="55"/>
  <c r="H30" i="55"/>
  <c r="J41" i="55"/>
  <c r="I65" i="55"/>
  <c r="J108" i="55"/>
  <c r="K96" i="55"/>
  <c r="G80" i="55"/>
  <c r="H62" i="55"/>
  <c r="N20" i="55"/>
  <c r="H39" i="54"/>
  <c r="AH39" i="54" s="1"/>
  <c r="O97" i="55"/>
  <c r="K48" i="55"/>
  <c r="G20" i="55"/>
  <c r="E23" i="54"/>
  <c r="AE23" i="54" s="1"/>
  <c r="I93" i="54"/>
  <c r="AI93" i="54" s="1"/>
  <c r="K59" i="55"/>
  <c r="H73" i="55"/>
  <c r="L29" i="55"/>
  <c r="M68" i="55"/>
  <c r="E36" i="55"/>
  <c r="J76" i="55"/>
  <c r="L83" i="55"/>
  <c r="G81" i="54"/>
  <c r="AG81" i="54" s="1"/>
  <c r="F53" i="54"/>
  <c r="AF53" i="54" s="1"/>
  <c r="L63" i="55"/>
  <c r="K37" i="55"/>
  <c r="M46" i="55"/>
  <c r="K88" i="55"/>
  <c r="G66" i="51"/>
  <c r="P66" i="51" s="1"/>
  <c r="J104" i="55"/>
  <c r="M39" i="55"/>
  <c r="H53" i="55"/>
  <c r="H18" i="54"/>
  <c r="AH18" i="54" s="1"/>
  <c r="J27" i="55"/>
  <c r="F107" i="55"/>
  <c r="O37" i="55"/>
  <c r="M81" i="55"/>
  <c r="K104" i="55"/>
  <c r="S29" i="53"/>
  <c r="X27" i="53"/>
  <c r="E16" i="53"/>
  <c r="O27" i="53"/>
  <c r="J24" i="55"/>
  <c r="M32" i="55"/>
  <c r="E65" i="50"/>
  <c r="C19" i="50" s="1"/>
  <c r="F67" i="55"/>
  <c r="E69" i="55"/>
  <c r="H46" i="55"/>
  <c r="H67" i="54"/>
  <c r="AH67" i="54" s="1"/>
  <c r="P102" i="55"/>
  <c r="M103" i="55"/>
  <c r="H58" i="55"/>
  <c r="E85" i="54"/>
  <c r="AE85" i="54" s="1"/>
  <c r="F90" i="55"/>
  <c r="O45" i="55"/>
  <c r="H102" i="55"/>
  <c r="K56" i="55"/>
  <c r="M89" i="55"/>
  <c r="F92" i="55"/>
  <c r="J29" i="55"/>
  <c r="H95" i="55"/>
  <c r="I103" i="55"/>
  <c r="M112" i="55"/>
  <c r="I43" i="54"/>
  <c r="AI43" i="54" s="1"/>
  <c r="P56" i="55"/>
  <c r="P37" i="55"/>
  <c r="J75" i="55"/>
  <c r="G91" i="54"/>
  <c r="AG91" i="54" s="1"/>
  <c r="K22" i="55"/>
  <c r="D54" i="54"/>
  <c r="AD54" i="54" s="1"/>
  <c r="L65" i="55"/>
  <c r="O99" i="55"/>
  <c r="H109" i="55"/>
  <c r="J70" i="55"/>
  <c r="K24" i="55"/>
  <c r="F109" i="55"/>
  <c r="F82" i="54"/>
  <c r="AF82" i="54" s="1"/>
  <c r="O69" i="55"/>
  <c r="O33" i="55"/>
  <c r="G54" i="54"/>
  <c r="AG54" i="54" s="1"/>
  <c r="F81" i="55"/>
  <c r="N53" i="55"/>
  <c r="G45" i="55"/>
  <c r="N88" i="55"/>
  <c r="M52" i="55"/>
  <c r="F29" i="54"/>
  <c r="AF29" i="54" s="1"/>
  <c r="J28" i="55"/>
  <c r="I35" i="55"/>
  <c r="E53" i="54"/>
  <c r="AE53" i="54" s="1"/>
  <c r="F50" i="55"/>
  <c r="G29" i="54"/>
  <c r="AG29" i="54" s="1"/>
  <c r="G61" i="55"/>
  <c r="H102" i="54"/>
  <c r="AH102" i="54" s="1"/>
  <c r="M73" i="55"/>
  <c r="M19" i="55"/>
  <c r="K40" i="55"/>
  <c r="H66" i="51"/>
  <c r="Q66" i="51" s="1"/>
  <c r="H63" i="55"/>
  <c r="J72" i="55"/>
  <c r="I101" i="54"/>
  <c r="AI101" i="54" s="1"/>
  <c r="P108" i="55"/>
  <c r="K82" i="55"/>
  <c r="P46" i="55"/>
  <c r="F25" i="55"/>
  <c r="G62" i="55"/>
  <c r="G78" i="54"/>
  <c r="AG78" i="54" s="1"/>
  <c r="K63" i="55"/>
  <c r="I63" i="54"/>
  <c r="AI63" i="54" s="1"/>
  <c r="J86" i="55"/>
  <c r="K90" i="55"/>
  <c r="N101" i="55"/>
  <c r="F71" i="54"/>
  <c r="AF71" i="54" s="1"/>
  <c r="F93" i="55"/>
  <c r="H56" i="55"/>
  <c r="F111" i="55"/>
  <c r="F96" i="55"/>
  <c r="F27" i="55"/>
  <c r="O30" i="55"/>
  <c r="I101" i="55"/>
  <c r="J112" i="55"/>
  <c r="E39" i="55"/>
  <c r="H56" i="54"/>
  <c r="AH56" i="54" s="1"/>
  <c r="G30" i="55"/>
  <c r="L82" i="55"/>
  <c r="D105" i="54"/>
  <c r="AD105" i="54" s="1"/>
  <c r="H29" i="55"/>
  <c r="G63" i="55"/>
  <c r="M64" i="55"/>
  <c r="F25" i="54"/>
  <c r="AF25" i="54" s="1"/>
  <c r="M110" i="55"/>
  <c r="I87" i="54"/>
  <c r="AI87" i="54" s="1"/>
  <c r="P21" i="55"/>
  <c r="I55" i="54"/>
  <c r="AI55" i="54" s="1"/>
  <c r="E81" i="55"/>
  <c r="L74" i="55"/>
  <c r="K66" i="55"/>
  <c r="M36" i="55"/>
  <c r="I29" i="54"/>
  <c r="AI29" i="54" s="1"/>
  <c r="M76" i="55"/>
  <c r="L21" i="55"/>
  <c r="M55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M33" i="53"/>
  <c r="U15" i="53"/>
  <c r="J35" i="53"/>
  <c r="O16" i="53"/>
  <c r="O22" i="53"/>
  <c r="S35" i="53"/>
  <c r="L20" i="53"/>
  <c r="H26" i="53"/>
  <c r="G17" i="53"/>
  <c r="R15" i="53"/>
  <c r="O34" i="53"/>
  <c r="AH30" i="54" l="1"/>
  <c r="AI57" i="54"/>
  <c r="C25" i="53"/>
  <c r="D25" i="53" s="1"/>
  <c r="U38" i="53"/>
  <c r="I39" i="53"/>
  <c r="F37" i="53"/>
  <c r="C23" i="53"/>
  <c r="D23" i="53" s="1"/>
  <c r="O38" i="53"/>
  <c r="I40" i="53"/>
  <c r="R37" i="53"/>
  <c r="S38" i="53"/>
  <c r="Q37" i="53"/>
  <c r="K40" i="53"/>
  <c r="N37" i="53"/>
  <c r="N38" i="53"/>
  <c r="E38" i="53"/>
  <c r="F38" i="53"/>
  <c r="G38" i="53"/>
  <c r="N39" i="53"/>
  <c r="E75" i="50"/>
  <c r="K20" i="50" s="1"/>
  <c r="R39" i="53"/>
  <c r="O39" i="53"/>
  <c r="E37" i="53"/>
  <c r="O37" i="53"/>
  <c r="C31" i="53"/>
  <c r="D31" i="53" s="1"/>
  <c r="C16" i="53"/>
  <c r="D16" i="53" s="1"/>
  <c r="L37" i="53"/>
  <c r="C22" i="53"/>
  <c r="D22" i="53" s="1"/>
  <c r="R38" i="53"/>
  <c r="C32" i="53"/>
  <c r="D32" i="53" s="1"/>
  <c r="W39" i="53"/>
  <c r="C19" i="53"/>
  <c r="D19" i="53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C20" i="52"/>
  <c r="W37" i="53"/>
  <c r="W38" i="53"/>
  <c r="E83" i="50"/>
  <c r="S19" i="50" s="1"/>
  <c r="Z16" i="53"/>
  <c r="AD16" i="53"/>
  <c r="AE32" i="53"/>
  <c r="Y23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AE22" i="53"/>
  <c r="Z25" i="53"/>
  <c r="AB25" i="53"/>
  <c r="AA23" i="53"/>
  <c r="Z32" i="53"/>
  <c r="AB16" i="53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P38" i="53"/>
  <c r="J39" i="53"/>
  <c r="J37" i="53"/>
  <c r="K37" i="53"/>
  <c r="C27" i="53"/>
  <c r="D27" i="53" s="1"/>
  <c r="C18" i="53"/>
  <c r="D18" i="53" s="1"/>
  <c r="C24" i="53"/>
  <c r="D24" i="53" s="1"/>
  <c r="V38" i="53"/>
  <c r="C33" i="53"/>
  <c r="D33" i="53" s="1"/>
  <c r="C30" i="53"/>
  <c r="D30" i="53" s="1"/>
  <c r="M38" i="53"/>
  <c r="C17" i="53"/>
  <c r="D17" i="53" s="1"/>
  <c r="T38" i="53"/>
  <c r="V37" i="53"/>
  <c r="I38" i="53"/>
  <c r="H38" i="53"/>
  <c r="X38" i="53"/>
  <c r="L38" i="53"/>
  <c r="J38" i="53"/>
  <c r="F39" i="53"/>
  <c r="K38" i="53"/>
  <c r="T37" i="53"/>
  <c r="X40" i="53"/>
  <c r="M39" i="53"/>
  <c r="P37" i="53"/>
  <c r="U37" i="53"/>
  <c r="M37" i="53"/>
  <c r="Q38" i="53"/>
  <c r="F40" i="53"/>
  <c r="R40" i="53"/>
  <c r="H39" i="53"/>
  <c r="G39" i="53"/>
  <c r="C20" i="53"/>
  <c r="D20" i="53" s="1"/>
  <c r="C21" i="53"/>
  <c r="D21" i="53" s="1"/>
  <c r="N40" i="53"/>
  <c r="X39" i="53"/>
  <c r="S39" i="53"/>
  <c r="C29" i="53"/>
  <c r="D29" i="53" s="1"/>
  <c r="X37" i="53"/>
  <c r="H40" i="53"/>
  <c r="G40" i="53"/>
  <c r="L40" i="53"/>
  <c r="V40" i="53"/>
  <c r="S40" i="53"/>
  <c r="C36" i="53"/>
  <c r="D36" i="53" s="1"/>
  <c r="C14" i="53"/>
  <c r="D14" i="53" s="1"/>
  <c r="E40" i="53"/>
  <c r="C13" i="53"/>
  <c r="D13" i="53" s="1"/>
  <c r="C15" i="53"/>
  <c r="D15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K116" i="55"/>
  <c r="G88" i="54"/>
  <c r="AG88" i="54" s="1"/>
  <c r="C19" i="55"/>
  <c r="D19" i="55" s="1"/>
  <c r="G20" i="54"/>
  <c r="AG20" i="54" s="1"/>
  <c r="F84" i="54"/>
  <c r="AF84" i="54" s="1"/>
  <c r="J66" i="51"/>
  <c r="S66" i="51" s="1"/>
  <c r="K115" i="55"/>
  <c r="K114" i="55"/>
  <c r="C60" i="54"/>
  <c r="AC60" i="54" s="1"/>
  <c r="J60" i="54"/>
  <c r="AJ60" i="54" s="1"/>
  <c r="K60" i="54"/>
  <c r="AK60" i="54" s="1"/>
  <c r="D72" i="54"/>
  <c r="AD72" i="54" s="1"/>
  <c r="C37" i="55"/>
  <c r="D37" i="55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99" i="55"/>
  <c r="D99" i="55" s="1"/>
  <c r="C47" i="55"/>
  <c r="D47" i="55" s="1"/>
  <c r="C65" i="54"/>
  <c r="AC65" i="54" s="1"/>
  <c r="J65" i="54"/>
  <c r="AJ65" i="54" s="1"/>
  <c r="K65" i="54"/>
  <c r="AK65" i="54" s="1"/>
  <c r="C22" i="55"/>
  <c r="D22" i="55" s="1"/>
  <c r="F20" i="54"/>
  <c r="AF20" i="54" s="1"/>
  <c r="C43" i="55"/>
  <c r="D43" i="55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66" i="54"/>
  <c r="AF66" i="54" s="1"/>
  <c r="C45" i="55"/>
  <c r="D45" i="55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M115" i="55"/>
  <c r="M114" i="55"/>
  <c r="G64" i="51"/>
  <c r="P64" i="51" s="1"/>
  <c r="H44" i="54"/>
  <c r="AH44" i="54" s="1"/>
  <c r="C34" i="55"/>
  <c r="D34" i="55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C77" i="55"/>
  <c r="D77" i="55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67" i="55"/>
  <c r="D67" i="55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52" i="55"/>
  <c r="D52" i="55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J115" i="55"/>
  <c r="J114" i="55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49" i="55"/>
  <c r="D49" i="55" s="1"/>
  <c r="C89" i="54"/>
  <c r="AC89" i="54" s="1"/>
  <c r="K89" i="54"/>
  <c r="AK89" i="54" s="1"/>
  <c r="J89" i="54"/>
  <c r="AJ89" i="54" s="1"/>
  <c r="C60" i="55"/>
  <c r="D60" i="55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C40" i="55"/>
  <c r="D40" i="55" s="1"/>
  <c r="C94" i="55"/>
  <c r="D94" i="55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H114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C21" i="55"/>
  <c r="D21" i="55" s="1"/>
  <c r="D104" i="54"/>
  <c r="AD104" i="54" s="1"/>
  <c r="H77" i="51"/>
  <c r="Q77" i="51" s="1"/>
  <c r="G81" i="51"/>
  <c r="P81" i="51" s="1"/>
  <c r="C62" i="55"/>
  <c r="D62" i="55" s="1"/>
  <c r="N116" i="55"/>
  <c r="P116" i="55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C18" i="55"/>
  <c r="D18" i="55" s="1"/>
  <c r="C79" i="55"/>
  <c r="D79" i="55" s="1"/>
  <c r="C84" i="55"/>
  <c r="D84" i="55" s="1"/>
  <c r="C24" i="55"/>
  <c r="D24" i="55" s="1"/>
  <c r="H72" i="54"/>
  <c r="AH72" i="54" s="1"/>
  <c r="E56" i="54"/>
  <c r="AE56" i="54" s="1"/>
  <c r="D68" i="54"/>
  <c r="AD68" i="54" s="1"/>
  <c r="C33" i="55"/>
  <c r="D33" i="55" s="1"/>
  <c r="H64" i="54"/>
  <c r="AH64" i="54" s="1"/>
  <c r="G75" i="51"/>
  <c r="P75" i="51" s="1"/>
  <c r="G68" i="54"/>
  <c r="AG68" i="54" s="1"/>
  <c r="H79" i="51"/>
  <c r="Q79" i="51" s="1"/>
  <c r="F115" i="55"/>
  <c r="F114" i="55"/>
  <c r="G36" i="54"/>
  <c r="AG36" i="54" s="1"/>
  <c r="G110" i="54"/>
  <c r="G109" i="54"/>
  <c r="E65" i="51"/>
  <c r="N65" i="51" s="1"/>
  <c r="G115" i="55"/>
  <c r="G114" i="55"/>
  <c r="C111" i="55"/>
  <c r="D111" i="55" s="1"/>
  <c r="N113" i="55"/>
  <c r="H75" i="51"/>
  <c r="Q75" i="51" s="1"/>
  <c r="C21" i="54"/>
  <c r="AC21" i="54" s="1"/>
  <c r="J21" i="54"/>
  <c r="AJ21" i="54" s="1"/>
  <c r="K21" i="54"/>
  <c r="AK21" i="54" s="1"/>
  <c r="I115" i="55"/>
  <c r="I114" i="55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G116" i="55"/>
  <c r="N114" i="55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C72" i="55"/>
  <c r="D72" i="55" s="1"/>
  <c r="H104" i="54"/>
  <c r="AH104" i="54" s="1"/>
  <c r="C105" i="55"/>
  <c r="D105" i="55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G30" i="52"/>
  <c r="AG30" i="52" s="1"/>
  <c r="D48" i="54"/>
  <c r="AD48" i="54" s="1"/>
  <c r="H80" i="54"/>
  <c r="AH80" i="54" s="1"/>
  <c r="C31" i="54"/>
  <c r="AC31" i="54" s="1"/>
  <c r="K31" i="54"/>
  <c r="AK31" i="54" s="1"/>
  <c r="J31" i="54"/>
  <c r="AJ31" i="54" s="1"/>
  <c r="C81" i="55"/>
  <c r="D81" i="55" s="1"/>
  <c r="C39" i="55"/>
  <c r="D39" i="55" s="1"/>
  <c r="G96" i="54"/>
  <c r="AG96" i="54" s="1"/>
  <c r="G100" i="54"/>
  <c r="AG100" i="54" s="1"/>
  <c r="C66" i="54"/>
  <c r="AC66" i="54" s="1"/>
  <c r="K66" i="54"/>
  <c r="AK66" i="54" s="1"/>
  <c r="J66" i="54"/>
  <c r="AJ66" i="54" s="1"/>
  <c r="G113" i="55"/>
  <c r="F76" i="54"/>
  <c r="AF76" i="54" s="1"/>
  <c r="G32" i="54"/>
  <c r="AG32" i="54" s="1"/>
  <c r="C69" i="55"/>
  <c r="D69" i="55" s="1"/>
  <c r="I40" i="54"/>
  <c r="AI40" i="54" s="1"/>
  <c r="I108" i="54"/>
  <c r="C56" i="54"/>
  <c r="AC56" i="54" s="1"/>
  <c r="K56" i="54"/>
  <c r="AK56" i="54" s="1"/>
  <c r="J56" i="54"/>
  <c r="AJ56" i="54" s="1"/>
  <c r="C109" i="55"/>
  <c r="D109" i="55" s="1"/>
  <c r="C61" i="54"/>
  <c r="AC61" i="54" s="1"/>
  <c r="J61" i="54"/>
  <c r="AJ61" i="54" s="1"/>
  <c r="K61" i="54"/>
  <c r="AK61" i="54" s="1"/>
  <c r="C48" i="55"/>
  <c r="D48" i="55" s="1"/>
  <c r="M113" i="55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C54" i="55"/>
  <c r="D54" i="55" s="1"/>
  <c r="C100" i="55"/>
  <c r="D100" i="55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31" i="55"/>
  <c r="D31" i="55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C96" i="55"/>
  <c r="D96" i="55" s="1"/>
  <c r="O116" i="55"/>
  <c r="H28" i="54"/>
  <c r="AH28" i="54" s="1"/>
  <c r="C61" i="55"/>
  <c r="D61" i="55" s="1"/>
  <c r="I64" i="54"/>
  <c r="AI64" i="54" s="1"/>
  <c r="C83" i="55"/>
  <c r="D83" i="55" s="1"/>
  <c r="C68" i="55"/>
  <c r="D68" i="55" s="1"/>
  <c r="M116" i="55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E114" i="55"/>
  <c r="C41" i="55"/>
  <c r="D41" i="55" s="1"/>
  <c r="E115" i="55"/>
  <c r="C94" i="54"/>
  <c r="AC94" i="54" s="1"/>
  <c r="J94" i="54"/>
  <c r="AJ94" i="54" s="1"/>
  <c r="K94" i="54"/>
  <c r="AK94" i="54" s="1"/>
  <c r="C106" i="55"/>
  <c r="D106" i="55" s="1"/>
  <c r="F68" i="54"/>
  <c r="AF68" i="54" s="1"/>
  <c r="C78" i="55"/>
  <c r="D78" i="55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P115" i="55"/>
  <c r="P114" i="55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C28" i="55"/>
  <c r="D28" i="55" s="1"/>
  <c r="E75" i="51"/>
  <c r="N75" i="51" s="1"/>
  <c r="C17" i="55"/>
  <c r="D17" i="55" s="1"/>
  <c r="E64" i="51"/>
  <c r="N64" i="51" s="1"/>
  <c r="F88" i="54"/>
  <c r="AF88" i="54" s="1"/>
  <c r="L113" i="55"/>
  <c r="H48" i="54"/>
  <c r="AH48" i="54" s="1"/>
  <c r="D60" i="54"/>
  <c r="AD60" i="54" s="1"/>
  <c r="H65" i="51"/>
  <c r="Q65" i="51" s="1"/>
  <c r="C103" i="55"/>
  <c r="D103" i="55" s="1"/>
  <c r="C82" i="55"/>
  <c r="D82" i="55" s="1"/>
  <c r="C87" i="55"/>
  <c r="D87" i="55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12" i="55"/>
  <c r="D112" i="55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C55" i="55"/>
  <c r="D55" i="55" s="1"/>
  <c r="I44" i="54"/>
  <c r="AI44" i="54" s="1"/>
  <c r="C63" i="55"/>
  <c r="D63" i="55" s="1"/>
  <c r="C108" i="55"/>
  <c r="D108" i="55" s="1"/>
  <c r="C93" i="55"/>
  <c r="D93" i="55" s="1"/>
  <c r="E40" i="54"/>
  <c r="AE40" i="54" s="1"/>
  <c r="E108" i="54"/>
  <c r="L116" i="55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AE16" i="53"/>
  <c r="G74" i="51"/>
  <c r="P74" i="51" s="1"/>
  <c r="D20" i="54"/>
  <c r="AD20" i="54" s="1"/>
  <c r="C30" i="55"/>
  <c r="D30" i="55" s="1"/>
  <c r="C25" i="55"/>
  <c r="D25" i="55" s="1"/>
  <c r="O114" i="55"/>
  <c r="O115" i="55"/>
  <c r="C75" i="55"/>
  <c r="D7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97" i="55"/>
  <c r="D97" i="55" s="1"/>
  <c r="C44" i="54"/>
  <c r="AC44" i="54" s="1"/>
  <c r="J44" i="54"/>
  <c r="AJ44" i="54" s="1"/>
  <c r="K44" i="54"/>
  <c r="AK44" i="54" s="1"/>
  <c r="C73" i="55"/>
  <c r="D73" i="55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F25" i="52"/>
  <c r="AF25" i="52" s="1"/>
  <c r="C90" i="55"/>
  <c r="D90" i="55" s="1"/>
  <c r="C85" i="55"/>
  <c r="D85" i="55" s="1"/>
  <c r="D36" i="54"/>
  <c r="AD36" i="54" s="1"/>
  <c r="D110" i="54"/>
  <c r="D109" i="54"/>
  <c r="C46" i="55"/>
  <c r="D46" i="55" s="1"/>
  <c r="F48" i="54"/>
  <c r="AF48" i="54" s="1"/>
  <c r="C58" i="55"/>
  <c r="D58" i="55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C91" i="55"/>
  <c r="D91" i="55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C64" i="55"/>
  <c r="D64" i="55" s="1"/>
  <c r="I60" i="54"/>
  <c r="AI60" i="54" s="1"/>
  <c r="D34" i="52"/>
  <c r="AD34" i="52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D16" i="52"/>
  <c r="AD16" i="52" s="1"/>
  <c r="I113" i="55"/>
  <c r="E62" i="50" l="1"/>
  <c r="C16" i="50" s="1"/>
  <c r="C35" i="53"/>
  <c r="D35" i="53" s="1"/>
  <c r="AE23" i="53"/>
  <c r="Q39" i="53"/>
  <c r="F76" i="51"/>
  <c r="O76" i="51" s="1"/>
  <c r="AE31" i="53"/>
  <c r="AE19" i="53"/>
  <c r="E64" i="50"/>
  <c r="C18" i="50" s="1"/>
  <c r="E61" i="50"/>
  <c r="C15" i="50" s="1"/>
  <c r="S5" i="51"/>
  <c r="Y31" i="53"/>
  <c r="AB31" i="53"/>
  <c r="AE25" i="53"/>
  <c r="AC31" i="53"/>
  <c r="E72" i="50"/>
  <c r="K17" i="50" s="1"/>
  <c r="E73" i="50"/>
  <c r="K18" i="50" s="1"/>
  <c r="AC23" i="53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AA31" i="53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E71" i="50"/>
  <c r="K16" i="50" s="1"/>
  <c r="H71" i="50"/>
  <c r="N16" i="50" s="1"/>
  <c r="J71" i="50"/>
  <c r="P16" i="50" s="1"/>
  <c r="I71" i="50"/>
  <c r="O16" i="50" s="1"/>
  <c r="H61" i="50"/>
  <c r="F15" i="50" s="1"/>
  <c r="J72" i="50"/>
  <c r="P17" i="50" s="1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AE21" i="53"/>
  <c r="L39" i="53"/>
  <c r="AE30" i="53"/>
  <c r="AE35" i="53"/>
  <c r="AE28" i="53"/>
  <c r="AB23" i="53"/>
  <c r="AE15" i="53"/>
  <c r="AE14" i="53"/>
  <c r="T40" i="53"/>
  <c r="AE29" i="53"/>
  <c r="W40" i="53"/>
  <c r="AE20" i="53"/>
  <c r="I37" i="53"/>
  <c r="AE17" i="53"/>
  <c r="AE24" i="53"/>
  <c r="AE26" i="53"/>
  <c r="AE34" i="53"/>
  <c r="AD23" i="53"/>
  <c r="AD31" i="53"/>
  <c r="AB22" i="53"/>
  <c r="Z19" i="53"/>
  <c r="AB32" i="53"/>
  <c r="AE13" i="53"/>
  <c r="O40" i="53"/>
  <c r="P40" i="53"/>
  <c r="U40" i="53"/>
  <c r="H37" i="53"/>
  <c r="S37" i="53"/>
  <c r="AE33" i="53"/>
  <c r="J40" i="53"/>
  <c r="AD22" i="53"/>
  <c r="AB19" i="53"/>
  <c r="AD32" i="53"/>
  <c r="AD25" i="53"/>
  <c r="AE36" i="53"/>
  <c r="M40" i="53"/>
  <c r="G37" i="53"/>
  <c r="AE18" i="53"/>
  <c r="Z31" i="53"/>
  <c r="Z22" i="53"/>
  <c r="AD19" i="53"/>
  <c r="AC15" i="53"/>
  <c r="AA15" i="53"/>
  <c r="Y15" i="53"/>
  <c r="AD13" i="53"/>
  <c r="Z13" i="53"/>
  <c r="AB13" i="53"/>
  <c r="AD29" i="53"/>
  <c r="AB29" i="53"/>
  <c r="Z29" i="53"/>
  <c r="Y21" i="53"/>
  <c r="AB21" i="53"/>
  <c r="AD21" i="53"/>
  <c r="Z18" i="53"/>
  <c r="AD18" i="53"/>
  <c r="AB18" i="53"/>
  <c r="AB20" i="53"/>
  <c r="AA17" i="53"/>
  <c r="AC17" i="53"/>
  <c r="Y17" i="53"/>
  <c r="Z30" i="53"/>
  <c r="AC30" i="53"/>
  <c r="AD35" i="53"/>
  <c r="AB35" i="53"/>
  <c r="AB27" i="53"/>
  <c r="Y14" i="53"/>
  <c r="AD14" i="53"/>
  <c r="AA14" i="53"/>
  <c r="AB24" i="53"/>
  <c r="Y34" i="53"/>
  <c r="AC34" i="53"/>
  <c r="AB34" i="53"/>
  <c r="Y26" i="53"/>
  <c r="AC26" i="53"/>
  <c r="AA26" i="53"/>
  <c r="K22" i="46"/>
  <c r="E12" i="50"/>
  <c r="AG40" i="53"/>
  <c r="C40" i="53"/>
  <c r="AF40" i="53"/>
  <c r="AC21" i="53"/>
  <c r="J75" i="51"/>
  <c r="S75" i="51" s="1"/>
  <c r="C34" i="52"/>
  <c r="AC34" i="52" s="1"/>
  <c r="I19" i="52"/>
  <c r="AI19" i="52" s="1"/>
  <c r="C21" i="52"/>
  <c r="AC21" i="52" s="1"/>
  <c r="AC22" i="53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AA25" i="53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AC16" i="53"/>
  <c r="E19" i="52"/>
  <c r="AE19" i="52" s="1"/>
  <c r="AA34" i="53"/>
  <c r="J78" i="51"/>
  <c r="S78" i="51" s="1"/>
  <c r="C25" i="52"/>
  <c r="AC25" i="52" s="1"/>
  <c r="C29" i="52"/>
  <c r="AC29" i="52" s="1"/>
  <c r="C115" i="55"/>
  <c r="C114" i="55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H72" i="50" l="1"/>
  <c r="N17" i="50" s="1"/>
  <c r="Z23" i="53"/>
  <c r="Z35" i="53"/>
  <c r="AD17" i="53"/>
  <c r="Z14" i="53"/>
  <c r="AD15" i="53"/>
  <c r="Z17" i="53"/>
  <c r="Z15" i="53"/>
  <c r="AB17" i="53"/>
  <c r="AB14" i="53"/>
  <c r="AB15" i="53"/>
  <c r="H63" i="50"/>
  <c r="F17" i="50" s="1"/>
  <c r="AE27" i="53"/>
  <c r="I62" i="50"/>
  <c r="G16" i="50" s="1"/>
  <c r="H70" i="50"/>
  <c r="N15" i="50" s="1"/>
  <c r="J70" i="50"/>
  <c r="P15" i="50" s="1"/>
  <c r="J61" i="50"/>
  <c r="H15" i="50" s="1"/>
  <c r="I63" i="50"/>
  <c r="G17" i="50" s="1"/>
  <c r="T12" i="51"/>
  <c r="J62" i="50"/>
  <c r="H16" i="50" s="1"/>
  <c r="H62" i="50"/>
  <c r="F16" i="50" s="1"/>
  <c r="I61" i="50"/>
  <c r="G15" i="50" s="1"/>
  <c r="I70" i="50"/>
  <c r="O15" i="50" s="1"/>
  <c r="J69" i="50"/>
  <c r="P14" i="50" s="1"/>
  <c r="H64" i="50"/>
  <c r="F18" i="50" s="1"/>
  <c r="H69" i="50"/>
  <c r="N14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I59" i="50"/>
  <c r="G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J81" i="50"/>
  <c r="X17" i="50" s="1"/>
  <c r="H78" i="50"/>
  <c r="V14" i="50" s="1"/>
  <c r="J80" i="50"/>
  <c r="X16" i="50" s="1"/>
  <c r="J79" i="50"/>
  <c r="X15" i="50" s="1"/>
  <c r="E82" i="50"/>
  <c r="S18" i="50" s="1"/>
  <c r="H80" i="50"/>
  <c r="V16" i="50" s="1"/>
  <c r="I82" i="50"/>
  <c r="W18" i="50" s="1"/>
  <c r="X15" i="51"/>
  <c r="P18" i="51"/>
  <c r="AE38" i="53"/>
  <c r="C38" i="53"/>
  <c r="T11" i="51"/>
  <c r="D19" i="51"/>
  <c r="L19" i="51"/>
  <c r="V19" i="51"/>
  <c r="X14" i="51"/>
  <c r="X13" i="51"/>
  <c r="AE39" i="53"/>
  <c r="C39" i="53"/>
  <c r="AE37" i="53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37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4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19" i="52"/>
  <c r="AJ19" i="52" s="1"/>
  <c r="K111" i="54"/>
  <c r="E77" i="50"/>
  <c r="S13" i="50" s="1"/>
  <c r="K18" i="52"/>
  <c r="AK18" i="52" s="1"/>
  <c r="J12" i="52"/>
  <c r="J111" i="54"/>
  <c r="K19" i="52"/>
  <c r="AK19" i="52" s="1"/>
  <c r="K12" i="52"/>
  <c r="E82" i="51"/>
  <c r="N82" i="51" s="1"/>
  <c r="H82" i="50" l="1"/>
  <c r="V18" i="50" s="1"/>
  <c r="I80" i="50"/>
  <c r="W16" i="50" s="1"/>
  <c r="I77" i="50"/>
  <c r="W13" i="50" s="1"/>
  <c r="Z37" i="53"/>
  <c r="I79" i="50"/>
  <c r="W15" i="50" s="1"/>
  <c r="H79" i="50"/>
  <c r="V15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E58" i="50"/>
  <c r="AE40" i="53"/>
  <c r="Z40" i="53"/>
  <c r="Y40" i="53"/>
  <c r="AB39" i="53"/>
  <c r="AA39" i="53"/>
  <c r="H65" i="50"/>
  <c r="F19" i="50" s="1"/>
  <c r="AD38" i="53"/>
  <c r="AC38" i="53"/>
  <c r="AD39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H77" i="50"/>
  <c r="V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J65" i="50"/>
  <c r="H19" i="50" s="1"/>
  <c r="E76" i="50"/>
  <c r="S12" i="50" s="1"/>
  <c r="H58" i="50" l="1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J76" i="50"/>
  <c r="X12" i="50" s="1"/>
  <c r="I76" i="50"/>
  <c r="W12" i="50" s="1"/>
  <c r="U4" i="50"/>
  <c r="G76" i="50"/>
  <c r="F76" i="50"/>
  <c r="V4" i="50" l="1"/>
  <c r="H84" i="50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<sst xmlns="http://schemas.openxmlformats.org/spreadsheetml/2006/main" count="12223" uniqueCount="327">
  <si>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</si>
  <si>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</si>
  <si>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</si>
  <si>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</si>
  <si>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</si>
  <si>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</si>
  <si>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</si>
  <si>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</si>
  <si>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</si>
  <si>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</si>
  <si>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</si>
  <si>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</si>
  <si>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</si>
  <si>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</si>
  <si>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</si>
  <si>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</si>
  <si>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</si>
  <si>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</si>
  <si>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</si>
  <si>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</si>
  <si>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</si>
  <si>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</si>
  <si>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</si>
  <si>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</si>
  <si>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</si>
  <si>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</si>
  <si>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</si>
  <si>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</si>
  <si>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</si>
  <si>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</si>
  <si>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</si>
  <si>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</si>
  <si>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</si>
  <si>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</si>
  <si>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</si>
  <si>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</si>
  <si>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</si>
  <si>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</si>
  <si>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</si>
  <si>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</si>
  <si>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</si>
  <si>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</si>
  <si>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</si>
  <si>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</si>
  <si>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</si>
  <si>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</si>
  <si>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</si>
  <si>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</si>
  <si>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</si>
  <si>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</si>
  <si>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</si>
  <si>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</si>
  <si>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</si>
  <si>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Eastbound</t>
  </si>
  <si>
    <t>Westbound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</si>
  <si>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</si>
  <si>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</si>
  <si>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</si>
  <si>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</si>
  <si>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</si>
  <si>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</si>
  <si>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</si>
  <si>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</si>
  <si>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</si>
  <si>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</si>
  <si>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</si>
  <si>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</si>
  <si>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</si>
  <si>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</si>
  <si>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</si>
  <si>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</si>
  <si>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</si>
  <si>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</si>
  <si>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</si>
  <si>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</si>
  <si>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</si>
  <si>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</si>
  <si>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</si>
  <si>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</si>
  <si>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</si>
  <si>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</si>
  <si>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</si>
  <si>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</si>
  <si>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</si>
  <si>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</si>
  <si>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</si>
  <si>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</si>
  <si>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</si>
  <si>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</si>
  <si>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</si>
  <si>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</si>
  <si>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</si>
  <si>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</si>
  <si>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E0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</si>
  <si>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</si>
  <si>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</si>
  <si>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</si>
  <si>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</si>
  <si>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</si>
  <si>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</si>
  <si>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</si>
  <si>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</si>
  <si>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</si>
  <si>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Jacobs UK Ltd</t>
  </si>
  <si>
    <t>4007-MID Bath</t>
  </si>
  <si>
    <t>11 - Brooklyn Road</t>
  </si>
  <si>
    <t>-</t>
  </si>
  <si>
    <t>204*</t>
  </si>
  <si>
    <t>8*</t>
  </si>
  <si>
    <t>186*</t>
  </si>
  <si>
    <t>148*</t>
  </si>
  <si>
    <t>631*</t>
  </si>
  <si>
    <t>60*</t>
  </si>
  <si>
    <t>930*</t>
  </si>
  <si>
    <t>678*</t>
  </si>
  <si>
    <t>835*</t>
  </si>
  <si>
    <t>68*</t>
  </si>
  <si>
    <t>1116*</t>
  </si>
  <si>
    <t>826*</t>
  </si>
  <si>
    <t>226*</t>
  </si>
  <si>
    <t>25*</t>
  </si>
  <si>
    <t>205*</t>
  </si>
  <si>
    <t>156*</t>
  </si>
  <si>
    <t>726*</t>
  </si>
  <si>
    <t>70*</t>
  </si>
  <si>
    <t>1014*</t>
  </si>
  <si>
    <t>718*</t>
  </si>
  <si>
    <t>952*</t>
  </si>
  <si>
    <t>95*</t>
  </si>
  <si>
    <t>1219*</t>
  </si>
  <si>
    <t>874*</t>
  </si>
  <si>
    <t>232*</t>
  </si>
  <si>
    <t>207*</t>
  </si>
  <si>
    <t>748*</t>
  </si>
  <si>
    <t>1046*</t>
  </si>
  <si>
    <t>980*</t>
  </si>
  <si>
    <t>1253*</t>
  </si>
  <si>
    <t>32*</t>
  </si>
  <si>
    <t>210*</t>
  </si>
  <si>
    <t>160*</t>
  </si>
  <si>
    <t>85*</t>
  </si>
  <si>
    <t>1061*</t>
  </si>
  <si>
    <t>742*</t>
  </si>
  <si>
    <t>117*</t>
  </si>
  <si>
    <t>1271*</t>
  </si>
  <si>
    <t>902*</t>
  </si>
  <si>
    <t>4*</t>
  </si>
  <si>
    <t>9*</t>
  </si>
  <si>
    <t>10*</t>
  </si>
  <si>
    <t>51*</t>
  </si>
  <si>
    <t>14*</t>
  </si>
  <si>
    <t>33*</t>
  </si>
  <si>
    <t>42*</t>
  </si>
  <si>
    <t>15*</t>
  </si>
  <si>
    <t>19*</t>
  </si>
  <si>
    <t>34*</t>
  </si>
  <si>
    <t>7*</t>
  </si>
  <si>
    <t>185*</t>
  </si>
  <si>
    <t>0*</t>
  </si>
  <si>
    <t>11*</t>
  </si>
  <si>
    <t>1*</t>
  </si>
  <si>
    <t>6*</t>
  </si>
  <si>
    <t>570*</t>
  </si>
  <si>
    <t>55*</t>
  </si>
  <si>
    <t>13*</t>
  </si>
  <si>
    <t>755*</t>
  </si>
  <si>
    <t>66*</t>
  </si>
  <si>
    <t>12*</t>
  </si>
  <si>
    <t>661*</t>
  </si>
  <si>
    <t>58*</t>
  </si>
  <si>
    <t>866*</t>
  </si>
  <si>
    <t>683*</t>
  </si>
  <si>
    <t>16*</t>
  </si>
  <si>
    <t>893*</t>
  </si>
  <si>
    <t>56*</t>
  </si>
  <si>
    <t>64*</t>
  </si>
  <si>
    <t>21*</t>
  </si>
  <si>
    <t>3*</t>
  </si>
  <si>
    <t>65*</t>
  </si>
  <si>
    <t>2*</t>
  </si>
  <si>
    <t>86*</t>
  </si>
  <si>
    <t>28*</t>
  </si>
  <si>
    <t>79*</t>
  </si>
  <si>
    <t>107*</t>
  </si>
  <si>
    <t>179*</t>
  </si>
  <si>
    <t>878*</t>
  </si>
  <si>
    <t>44*</t>
  </si>
  <si>
    <t>1057*</t>
  </si>
  <si>
    <t>48*</t>
  </si>
  <si>
    <t>197*</t>
  </si>
  <si>
    <t>957*</t>
  </si>
  <si>
    <t>49*</t>
  </si>
  <si>
    <t>1154*</t>
  </si>
  <si>
    <t>53*</t>
  </si>
  <si>
    <t>198*</t>
  </si>
  <si>
    <t>5*</t>
  </si>
  <si>
    <t>989*</t>
  </si>
  <si>
    <t>1187*</t>
  </si>
  <si>
    <t>54*</t>
  </si>
  <si>
    <t>201*</t>
  </si>
  <si>
    <t>1002*</t>
  </si>
  <si>
    <t>50*</t>
  </si>
  <si>
    <t>1203*</t>
  </si>
  <si>
    <t>134*</t>
  </si>
  <si>
    <t>650*</t>
  </si>
  <si>
    <t>784*</t>
  </si>
  <si>
    <t>27*</t>
  </si>
  <si>
    <t>142*</t>
  </si>
  <si>
    <t>688*</t>
  </si>
  <si>
    <t>22*</t>
  </si>
  <si>
    <t>830*</t>
  </si>
  <si>
    <t>146*</t>
  </si>
  <si>
    <t>711*</t>
  </si>
  <si>
    <t>23*</t>
  </si>
  <si>
    <t>857*</t>
  </si>
  <si>
    <t>29*</t>
  </si>
  <si>
    <t>18*</t>
  </si>
  <si>
    <t>89*</t>
  </si>
  <si>
    <t>76*</t>
  </si>
  <si>
    <t>91*</t>
  </si>
  <si>
    <t>24*</t>
  </si>
  <si>
    <t>52*</t>
  </si>
  <si>
    <t>239*</t>
  </si>
  <si>
    <t>266*</t>
  </si>
  <si>
    <t>330*</t>
  </si>
  <si>
    <t>88*</t>
  </si>
  <si>
    <t>328*</t>
  </si>
  <si>
    <t>342*</t>
  </si>
  <si>
    <t>421*</t>
  </si>
  <si>
    <t>112*</t>
  </si>
  <si>
    <t>100*</t>
  </si>
  <si>
    <t>101*</t>
  </si>
  <si>
    <t>57*</t>
  </si>
  <si>
    <t>275*</t>
  </si>
  <si>
    <t>311*</t>
  </si>
  <si>
    <t>67*</t>
  </si>
  <si>
    <t>383*</t>
  </si>
  <si>
    <t>102*</t>
  </si>
  <si>
    <t>375*</t>
  </si>
  <si>
    <t>396*</t>
  </si>
  <si>
    <t>80*</t>
  </si>
  <si>
    <t>484*</t>
  </si>
  <si>
    <t>129*</t>
  </si>
  <si>
    <t>87*</t>
  </si>
  <si>
    <t>104*</t>
  </si>
  <si>
    <t>61*</t>
  </si>
  <si>
    <t>281*</t>
  </si>
  <si>
    <t>320*</t>
  </si>
  <si>
    <t>69*</t>
  </si>
  <si>
    <t>394*</t>
  </si>
  <si>
    <t>105*</t>
  </si>
  <si>
    <t>17*</t>
  </si>
  <si>
    <t>82*</t>
  </si>
  <si>
    <t>382*</t>
  </si>
  <si>
    <t>407*</t>
  </si>
  <si>
    <t>498*</t>
  </si>
  <si>
    <t>133*</t>
  </si>
  <si>
    <t>38*</t>
  </si>
  <si>
    <t>43*</t>
  </si>
  <si>
    <t>20*</t>
  </si>
  <si>
    <t>73*</t>
  </si>
  <si>
    <t>30*</t>
  </si>
  <si>
    <t>46*</t>
  </si>
  <si>
    <t>62*</t>
  </si>
  <si>
    <t>98*</t>
  </si>
  <si>
    <t>339*</t>
  </si>
  <si>
    <t>437*</t>
  </si>
  <si>
    <t>531*</t>
  </si>
  <si>
    <t>140*</t>
  </si>
  <si>
    <t>408*</t>
  </si>
  <si>
    <t>526*</t>
  </si>
  <si>
    <t>629*</t>
  </si>
  <si>
    <t>157*</t>
  </si>
  <si>
    <t>94*</t>
  </si>
  <si>
    <t>372*</t>
  </si>
  <si>
    <t>470*</t>
  </si>
  <si>
    <t>97*</t>
  </si>
  <si>
    <t>577*</t>
  </si>
  <si>
    <t>74*</t>
  </si>
  <si>
    <t>451*</t>
  </si>
  <si>
    <t>564*</t>
  </si>
  <si>
    <t>108*</t>
  </si>
  <si>
    <t>682*</t>
  </si>
  <si>
    <t>176*</t>
  </si>
  <si>
    <t>106*</t>
  </si>
  <si>
    <t>389*</t>
  </si>
  <si>
    <t>479*</t>
  </si>
  <si>
    <t>587*</t>
  </si>
  <si>
    <t>159*</t>
  </si>
  <si>
    <t>468*</t>
  </si>
  <si>
    <t>573*</t>
  </si>
  <si>
    <t>110*</t>
  </si>
  <si>
    <t>693*</t>
  </si>
  <si>
    <t>180*</t>
  </si>
  <si>
    <t>96*</t>
  </si>
  <si>
    <t>109*</t>
  </si>
  <si>
    <t>63*</t>
  </si>
  <si>
    <t>397*</t>
  </si>
  <si>
    <t>481*</t>
  </si>
  <si>
    <t>592*</t>
  </si>
  <si>
    <t>162*</t>
  </si>
  <si>
    <t>476*</t>
  </si>
  <si>
    <t>701*</t>
  </si>
  <si>
    <t>184*</t>
  </si>
  <si>
    <t>242*</t>
  </si>
  <si>
    <t>316*</t>
  </si>
  <si>
    <t>381*</t>
  </si>
  <si>
    <t>305*</t>
  </si>
  <si>
    <t>371*</t>
  </si>
  <si>
    <t>448*</t>
  </si>
  <si>
    <t>123*</t>
  </si>
  <si>
    <t>254*</t>
  </si>
  <si>
    <t>336*</t>
  </si>
  <si>
    <t>405*</t>
  </si>
  <si>
    <t>323*</t>
  </si>
  <si>
    <t>393*</t>
  </si>
  <si>
    <t>474*</t>
  </si>
  <si>
    <t>59*</t>
  </si>
  <si>
    <t>72*</t>
  </si>
  <si>
    <t>261*</t>
  </si>
  <si>
    <t>347*</t>
  </si>
  <si>
    <t>418*</t>
  </si>
  <si>
    <t>331*</t>
  </si>
  <si>
    <t>406*</t>
  </si>
  <si>
    <t>490*</t>
  </si>
  <si>
    <t>135*</t>
  </si>
  <si>
    <t>Data loss observed throughout the survey period. Where possible, data has been patched. Please refer to the data summary for further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</si>
</sst>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rgb="FF00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5F5F5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8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2" fillId="2" borderId="0" xfId="0" applyFont="1" applyFill="1" applyAlignment="1">
      <alignment horizontal="right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28" fillId="12" borderId="0" xfId="0" applyFont="1" applyFill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right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 vertical="top" wrapText="1"/>
    </xf>
    <xf numFmtId="0" fontId="0" fillId="2" borderId="14" xfId="0" applyNumberFormat="1" applyFill="1" applyBorder="1" applyAlignment="1">
      <alignment horizontal="center" vertical="top" wrapText="1"/>
    </xf>
    <xf numFmtId="0" fontId="0" fillId="2" borderId="3" xfId="0" applyNumberFormat="1" applyFill="1" applyBorder="1" applyAlignment="1">
      <alignment horizontal="center" vertical="top" wrapText="1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Eastbound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23</c:v>
                </c:pt>
                <c:pt idx="13">
                  <c:v>25</c:v>
                </c:pt>
                <c:pt idx="14">
                  <c:v>26</c:v>
                </c:pt>
                <c:pt idx="15">
                  <c:v>28</c:v>
                </c:pt>
                <c:pt idx="16">
                  <c:v>26</c:v>
                </c:pt>
                <c:pt idx="17">
                  <c:v>42</c:v>
                </c:pt>
                <c:pt idx="18">
                  <c:v>30</c:v>
                </c:pt>
                <c:pt idx="19">
                  <c:v>11</c:v>
                </c:pt>
                <c:pt idx="20">
                  <c:v>9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12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15</c:v>
                </c:pt>
                <c:pt idx="12">
                  <c:v>23</c:v>
                </c:pt>
                <c:pt idx="13">
                  <c:v>12</c:v>
                </c:pt>
                <c:pt idx="14">
                  <c:v>15</c:v>
                </c:pt>
                <c:pt idx="15">
                  <c:v>29</c:v>
                </c:pt>
                <c:pt idx="16">
                  <c:v>26</c:v>
                </c:pt>
                <c:pt idx="17">
                  <c:v>46</c:v>
                </c:pt>
                <c:pt idx="18">
                  <c:v>30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  <c:pt idx="7">
                  <c:v>10</c:v>
                </c:pt>
                <c:pt idx="8">
                  <c:v>3</c:v>
                </c:pt>
                <c:pt idx="9">
                  <c:v>11</c:v>
                </c:pt>
                <c:pt idx="10">
                  <c:v>12</c:v>
                </c:pt>
                <c:pt idx="11">
                  <c:v>21</c:v>
                </c:pt>
                <c:pt idx="12">
                  <c:v>17</c:v>
                </c:pt>
                <c:pt idx="13">
                  <c:v>17</c:v>
                </c:pt>
                <c:pt idx="14">
                  <c:v>22</c:v>
                </c:pt>
                <c:pt idx="15">
                  <c:v>22</c:v>
                </c:pt>
                <c:pt idx="16">
                  <c:v>31</c:v>
                </c:pt>
                <c:pt idx="17">
                  <c:v>41</c:v>
                </c:pt>
                <c:pt idx="18">
                  <c:v>35</c:v>
                </c:pt>
                <c:pt idx="19">
                  <c:v>16</c:v>
                </c:pt>
                <c:pt idx="20">
                  <c:v>21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17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14</c:v>
                </c:pt>
                <c:pt idx="13">
                  <c:v>23</c:v>
                </c:pt>
                <c:pt idx="14">
                  <c:v>13</c:v>
                </c:pt>
                <c:pt idx="15">
                  <c:v>22</c:v>
                </c:pt>
                <c:pt idx="16">
                  <c:v>45</c:v>
                </c:pt>
                <c:pt idx="17">
                  <c:v>67</c:v>
                </c:pt>
                <c:pt idx="18">
                  <c:v>22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12</c:v>
                </c:pt>
                <c:pt idx="10">
                  <c:v>11</c:v>
                </c:pt>
                <c:pt idx="11">
                  <c:v>26</c:v>
                </c:pt>
                <c:pt idx="12">
                  <c:v>16</c:v>
                </c:pt>
                <c:pt idx="13">
                  <c:v>21</c:v>
                </c:pt>
                <c:pt idx="14">
                  <c:v>22</c:v>
                </c:pt>
                <c:pt idx="15">
                  <c:v>19</c:v>
                </c:pt>
                <c:pt idx="16">
                  <c:v>9</c:v>
                </c:pt>
                <c:pt idx="17">
                  <c:v>15</c:v>
                </c:pt>
                <c:pt idx="18">
                  <c:v>25</c:v>
                </c:pt>
                <c:pt idx="19">
                  <c:v>11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21</c:v>
                </c:pt>
                <c:pt idx="13">
                  <c:v>20</c:v>
                </c:pt>
                <c:pt idx="14">
                  <c:v>13</c:v>
                </c:pt>
                <c:pt idx="15">
                  <c:v>15</c:v>
                </c:pt>
                <c:pt idx="16">
                  <c:v>13</c:v>
                </c:pt>
                <c:pt idx="17">
                  <c:v>15</c:v>
                </c:pt>
                <c:pt idx="18">
                  <c:v>13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Westbound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78</c:v>
                </c:pt>
                <c:pt idx="13">
                  <c:v>85</c:v>
                </c:pt>
                <c:pt idx="14">
                  <c:v>76</c:v>
                </c:pt>
                <c:pt idx="15">
                  <c:v>101</c:v>
                </c:pt>
                <c:pt idx="16">
                  <c:v>91</c:v>
                </c:pt>
                <c:pt idx="17">
                  <c:v>122</c:v>
                </c:pt>
                <c:pt idx="18">
                  <c:v>68</c:v>
                </c:pt>
                <c:pt idx="19">
                  <c:v>55</c:v>
                </c:pt>
                <c:pt idx="20">
                  <c:v>23</c:v>
                </c:pt>
                <c:pt idx="21">
                  <c:v>17</c:v>
                </c:pt>
                <c:pt idx="22">
                  <c:v>13</c:v>
                </c:pt>
                <c:pt idx="23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239</c:v>
                </c:pt>
                <c:pt idx="8">
                  <c:v>441</c:v>
                </c:pt>
                <c:pt idx="9">
                  <c:v>201</c:v>
                </c:pt>
                <c:pt idx="10">
                  <c:v>82</c:v>
                </c:pt>
                <c:pt idx="11">
                  <c:v>76</c:v>
                </c:pt>
                <c:pt idx="12">
                  <c:v>69</c:v>
                </c:pt>
                <c:pt idx="13">
                  <c:v>65</c:v>
                </c:pt>
                <c:pt idx="14">
                  <c:v>89</c:v>
                </c:pt>
                <c:pt idx="15">
                  <c:v>103</c:v>
                </c:pt>
                <c:pt idx="16">
                  <c:v>107</c:v>
                </c:pt>
                <c:pt idx="17">
                  <c:v>185</c:v>
                </c:pt>
                <c:pt idx="18">
                  <c:v>116</c:v>
                </c:pt>
                <c:pt idx="19">
                  <c:v>69</c:v>
                </c:pt>
                <c:pt idx="20">
                  <c:v>33</c:v>
                </c:pt>
                <c:pt idx="21">
                  <c:v>23</c:v>
                </c:pt>
                <c:pt idx="22">
                  <c:v>16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11</c:v>
                </c:pt>
                <c:pt idx="7">
                  <c:v>242</c:v>
                </c:pt>
                <c:pt idx="8">
                  <c:v>384</c:v>
                </c:pt>
                <c:pt idx="9">
                  <c:v>249</c:v>
                </c:pt>
                <c:pt idx="10">
                  <c:v>71</c:v>
                </c:pt>
                <c:pt idx="11">
                  <c:v>66</c:v>
                </c:pt>
                <c:pt idx="12">
                  <c:v>66</c:v>
                </c:pt>
                <c:pt idx="13">
                  <c:v>70</c:v>
                </c:pt>
                <c:pt idx="14">
                  <c:v>73</c:v>
                </c:pt>
                <c:pt idx="15">
                  <c:v>108</c:v>
                </c:pt>
                <c:pt idx="16">
                  <c:v>108</c:v>
                </c:pt>
                <c:pt idx="17">
                  <c:v>179</c:v>
                </c:pt>
                <c:pt idx="18">
                  <c:v>110</c:v>
                </c:pt>
                <c:pt idx="19">
                  <c:v>84</c:v>
                </c:pt>
                <c:pt idx="20">
                  <c:v>53</c:v>
                </c:pt>
                <c:pt idx="21">
                  <c:v>20</c:v>
                </c:pt>
                <c:pt idx="22">
                  <c:v>27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186</c:v>
                </c:pt>
                <c:pt idx="8">
                  <c:v>311</c:v>
                </c:pt>
                <c:pt idx="9">
                  <c:v>122</c:v>
                </c:pt>
                <c:pt idx="10">
                  <c:v>178</c:v>
                </c:pt>
                <c:pt idx="11">
                  <c:v>109</c:v>
                </c:pt>
                <c:pt idx="12">
                  <c:v>78</c:v>
                </c:pt>
                <c:pt idx="13">
                  <c:v>72</c:v>
                </c:pt>
                <c:pt idx="14">
                  <c:v>121</c:v>
                </c:pt>
                <c:pt idx="15">
                  <c:v>187</c:v>
                </c:pt>
                <c:pt idx="16">
                  <c:v>118</c:v>
                </c:pt>
                <c:pt idx="17">
                  <c:v>114</c:v>
                </c:pt>
                <c:pt idx="18">
                  <c:v>71</c:v>
                </c:pt>
                <c:pt idx="19">
                  <c:v>58</c:v>
                </c:pt>
                <c:pt idx="20">
                  <c:v>38</c:v>
                </c:pt>
                <c:pt idx="21">
                  <c:v>18</c:v>
                </c:pt>
                <c:pt idx="22">
                  <c:v>13</c:v>
                </c:pt>
                <c:pt idx="23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  <c:pt idx="8">
                  <c:v>46</c:v>
                </c:pt>
                <c:pt idx="9">
                  <c:v>56</c:v>
                </c:pt>
                <c:pt idx="10">
                  <c:v>66</c:v>
                </c:pt>
                <c:pt idx="11">
                  <c:v>129</c:v>
                </c:pt>
                <c:pt idx="12">
                  <c:v>175</c:v>
                </c:pt>
                <c:pt idx="13">
                  <c:v>185</c:v>
                </c:pt>
                <c:pt idx="14">
                  <c:v>94</c:v>
                </c:pt>
                <c:pt idx="15">
                  <c:v>57</c:v>
                </c:pt>
                <c:pt idx="16">
                  <c:v>33</c:v>
                </c:pt>
                <c:pt idx="17">
                  <c:v>19</c:v>
                </c:pt>
                <c:pt idx="18">
                  <c:v>49</c:v>
                </c:pt>
                <c:pt idx="19">
                  <c:v>43</c:v>
                </c:pt>
                <c:pt idx="20">
                  <c:v>24</c:v>
                </c:pt>
                <c:pt idx="21">
                  <c:v>14</c:v>
                </c:pt>
                <c:pt idx="22">
                  <c:v>15</c:v>
                </c:pt>
                <c:pt idx="23">
                  <c:v>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21</c:v>
                </c:pt>
                <c:pt idx="9">
                  <c:v>40</c:v>
                </c:pt>
                <c:pt idx="10">
                  <c:v>70</c:v>
                </c:pt>
                <c:pt idx="11">
                  <c:v>51</c:v>
                </c:pt>
                <c:pt idx="12">
                  <c:v>124</c:v>
                </c:pt>
                <c:pt idx="13">
                  <c:v>60</c:v>
                </c:pt>
                <c:pt idx="14">
                  <c:v>64</c:v>
                </c:pt>
                <c:pt idx="15">
                  <c:v>50</c:v>
                </c:pt>
                <c:pt idx="16">
                  <c:v>66</c:v>
                </c:pt>
                <c:pt idx="17">
                  <c:v>63</c:v>
                </c:pt>
                <c:pt idx="18">
                  <c:v>63</c:v>
                </c:pt>
                <c:pt idx="19">
                  <c:v>38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116</c:v>
                </c:pt>
                <c:pt idx="1">
                  <c:v>9189</c:v>
                </c:pt>
                <c:pt idx="2">
                  <c:v>597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7</c:v>
                </c:pt>
                <c:pt idx="49">
                  <c:v>3</c:v>
                </c:pt>
                <c:pt idx="50">
                  <c:v>6</c:v>
                </c:pt>
                <c:pt idx="51">
                  <c:v>7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7</c:v>
                </c:pt>
                <c:pt idx="56">
                  <c:v>4</c:v>
                </c:pt>
                <c:pt idx="57">
                  <c:v>8</c:v>
                </c:pt>
                <c:pt idx="58">
                  <c:v>7</c:v>
                </c:pt>
                <c:pt idx="59">
                  <c:v>7</c:v>
                </c:pt>
                <c:pt idx="60">
                  <c:v>10</c:v>
                </c:pt>
                <c:pt idx="61">
                  <c:v>8</c:v>
                </c:pt>
                <c:pt idx="62">
                  <c:v>7</c:v>
                </c:pt>
                <c:pt idx="63">
                  <c:v>3</c:v>
                </c:pt>
                <c:pt idx="64">
                  <c:v>4</c:v>
                </c:pt>
                <c:pt idx="65">
                  <c:v>6</c:v>
                </c:pt>
                <c:pt idx="66">
                  <c:v>6</c:v>
                </c:pt>
                <c:pt idx="67">
                  <c:v>10</c:v>
                </c:pt>
                <c:pt idx="68">
                  <c:v>9</c:v>
                </c:pt>
                <c:pt idx="69">
                  <c:v>12</c:v>
                </c:pt>
                <c:pt idx="70">
                  <c:v>11</c:v>
                </c:pt>
                <c:pt idx="71">
                  <c:v>10</c:v>
                </c:pt>
                <c:pt idx="72">
                  <c:v>14</c:v>
                </c:pt>
                <c:pt idx="73">
                  <c:v>6</c:v>
                </c:pt>
                <c:pt idx="74">
                  <c:v>6</c:v>
                </c:pt>
                <c:pt idx="75">
                  <c:v>4</c:v>
                </c:pt>
                <c:pt idx="76">
                  <c:v>5</c:v>
                </c:pt>
                <c:pt idx="77">
                  <c:v>1</c:v>
                </c:pt>
                <c:pt idx="78">
                  <c:v>3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2</c:v>
                </c:pt>
                <c:pt idx="90">
                  <c:v>1</c:v>
                </c:pt>
                <c:pt idx="91">
                  <c:v>0</c:v>
                </c:pt>
                <c:pt idx="92">
                  <c:v>2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2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7</c:v>
                </c:pt>
                <c:pt idx="37">
                  <c:v>4</c:v>
                </c:pt>
                <c:pt idx="38">
                  <c:v>7</c:v>
                </c:pt>
                <c:pt idx="39">
                  <c:v>3</c:v>
                </c:pt>
                <c:pt idx="40">
                  <c:v>2</c:v>
                </c:pt>
                <c:pt idx="41">
                  <c:v>6</c:v>
                </c:pt>
                <c:pt idx="42">
                  <c:v>3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2</c:v>
                </c:pt>
                <c:pt idx="47">
                  <c:v>2</c:v>
                </c:pt>
                <c:pt idx="48">
                  <c:v>5</c:v>
                </c:pt>
                <c:pt idx="49">
                  <c:v>5</c:v>
                </c:pt>
                <c:pt idx="50">
                  <c:v>4</c:v>
                </c:pt>
                <c:pt idx="51">
                  <c:v>9</c:v>
                </c:pt>
                <c:pt idx="52">
                  <c:v>5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3</c:v>
                </c:pt>
                <c:pt idx="57">
                  <c:v>5</c:v>
                </c:pt>
                <c:pt idx="58">
                  <c:v>2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8</c:v>
                </c:pt>
                <c:pt idx="63">
                  <c:v>7</c:v>
                </c:pt>
                <c:pt idx="64">
                  <c:v>7</c:v>
                </c:pt>
                <c:pt idx="65">
                  <c:v>3</c:v>
                </c:pt>
                <c:pt idx="66">
                  <c:v>7</c:v>
                </c:pt>
                <c:pt idx="67">
                  <c:v>9</c:v>
                </c:pt>
                <c:pt idx="68">
                  <c:v>15</c:v>
                </c:pt>
                <c:pt idx="69">
                  <c:v>10</c:v>
                </c:pt>
                <c:pt idx="70">
                  <c:v>9</c:v>
                </c:pt>
                <c:pt idx="71">
                  <c:v>12</c:v>
                </c:pt>
                <c:pt idx="72">
                  <c:v>9</c:v>
                </c:pt>
                <c:pt idx="73">
                  <c:v>9</c:v>
                </c:pt>
                <c:pt idx="74">
                  <c:v>8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6</c:v>
                </c:pt>
                <c:pt idx="79">
                  <c:v>1</c:v>
                </c:pt>
                <c:pt idx="80">
                  <c:v>3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3</c:v>
                </c:pt>
                <c:pt idx="87">
                  <c:v>3</c:v>
                </c:pt>
                <c:pt idx="88">
                  <c:v>2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5</c:v>
                </c:pt>
                <c:pt idx="28">
                  <c:v>2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6</c:v>
                </c:pt>
                <c:pt idx="37">
                  <c:v>1</c:v>
                </c:pt>
                <c:pt idx="38">
                  <c:v>0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  <c:pt idx="42">
                  <c:v>1</c:v>
                </c:pt>
                <c:pt idx="43">
                  <c:v>4</c:v>
                </c:pt>
                <c:pt idx="44">
                  <c:v>1</c:v>
                </c:pt>
                <c:pt idx="45">
                  <c:v>3</c:v>
                </c:pt>
                <c:pt idx="46">
                  <c:v>5</c:v>
                </c:pt>
                <c:pt idx="47">
                  <c:v>12</c:v>
                </c:pt>
                <c:pt idx="48">
                  <c:v>5</c:v>
                </c:pt>
                <c:pt idx="49">
                  <c:v>2</c:v>
                </c:pt>
                <c:pt idx="50">
                  <c:v>7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9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8</c:v>
                </c:pt>
                <c:pt idx="61">
                  <c:v>5</c:v>
                </c:pt>
                <c:pt idx="62">
                  <c:v>4</c:v>
                </c:pt>
                <c:pt idx="63">
                  <c:v>5</c:v>
                </c:pt>
                <c:pt idx="64">
                  <c:v>8</c:v>
                </c:pt>
                <c:pt idx="65">
                  <c:v>7</c:v>
                </c:pt>
                <c:pt idx="66">
                  <c:v>6</c:v>
                </c:pt>
                <c:pt idx="67">
                  <c:v>10</c:v>
                </c:pt>
                <c:pt idx="68">
                  <c:v>7</c:v>
                </c:pt>
                <c:pt idx="69">
                  <c:v>13</c:v>
                </c:pt>
                <c:pt idx="70">
                  <c:v>8</c:v>
                </c:pt>
                <c:pt idx="71">
                  <c:v>13</c:v>
                </c:pt>
                <c:pt idx="72">
                  <c:v>16</c:v>
                </c:pt>
                <c:pt idx="73">
                  <c:v>15</c:v>
                </c:pt>
                <c:pt idx="74">
                  <c:v>3</c:v>
                </c:pt>
                <c:pt idx="75">
                  <c:v>1</c:v>
                </c:pt>
                <c:pt idx="76">
                  <c:v>7</c:v>
                </c:pt>
                <c:pt idx="77">
                  <c:v>6</c:v>
                </c:pt>
                <c:pt idx="78">
                  <c:v>0</c:v>
                </c:pt>
                <c:pt idx="79">
                  <c:v>3</c:v>
                </c:pt>
                <c:pt idx="80">
                  <c:v>8</c:v>
                </c:pt>
                <c:pt idx="81">
                  <c:v>6</c:v>
                </c:pt>
                <c:pt idx="82">
                  <c:v>4</c:v>
                </c:pt>
                <c:pt idx="83">
                  <c:v>3</c:v>
                </c:pt>
                <c:pt idx="84">
                  <c:v>2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</c:v>
                </c:pt>
                <c:pt idx="91">
                  <c:v>1</c:v>
                </c:pt>
                <c:pt idx="92">
                  <c:v>0</c:v>
                </c:pt>
                <c:pt idx="93">
                  <c:v>3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  <c:pt idx="26">
                  <c:v>1</c:v>
                </c:pt>
                <c:pt idx="27">
                  <c:v>11</c:v>
                </c:pt>
                <c:pt idx="28">
                  <c:v>6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5</c:v>
                </c:pt>
                <c:pt idx="28">
                  <c:v>7</c:v>
                </c:pt>
                <c:pt idx="29">
                  <c:v>3</c:v>
                </c:pt>
                <c:pt idx="30">
                  <c:v>4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6</c:v>
                </c:pt>
                <c:pt idx="37">
                  <c:v>9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7</c:v>
                </c:pt>
                <c:pt idx="42">
                  <c:v>8</c:v>
                </c:pt>
                <c:pt idx="43">
                  <c:v>3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9</c:v>
                </c:pt>
                <c:pt idx="52">
                  <c:v>4</c:v>
                </c:pt>
                <c:pt idx="53">
                  <c:v>4</c:v>
                </c:pt>
                <c:pt idx="54">
                  <c:v>6</c:v>
                </c:pt>
                <c:pt idx="55">
                  <c:v>9</c:v>
                </c:pt>
                <c:pt idx="56">
                  <c:v>3</c:v>
                </c:pt>
                <c:pt idx="57">
                  <c:v>2</c:v>
                </c:pt>
                <c:pt idx="58">
                  <c:v>4</c:v>
                </c:pt>
                <c:pt idx="59">
                  <c:v>4</c:v>
                </c:pt>
                <c:pt idx="60">
                  <c:v>7</c:v>
                </c:pt>
                <c:pt idx="61">
                  <c:v>3</c:v>
                </c:pt>
                <c:pt idx="62">
                  <c:v>7</c:v>
                </c:pt>
                <c:pt idx="63">
                  <c:v>5</c:v>
                </c:pt>
                <c:pt idx="64">
                  <c:v>5</c:v>
                </c:pt>
                <c:pt idx="65">
                  <c:v>12</c:v>
                </c:pt>
                <c:pt idx="66">
                  <c:v>11</c:v>
                </c:pt>
                <c:pt idx="67">
                  <c:v>17</c:v>
                </c:pt>
                <c:pt idx="68">
                  <c:v>19</c:v>
                </c:pt>
                <c:pt idx="69">
                  <c:v>15</c:v>
                </c:pt>
                <c:pt idx="70">
                  <c:v>16</c:v>
                </c:pt>
                <c:pt idx="71">
                  <c:v>17</c:v>
                </c:pt>
                <c:pt idx="72">
                  <c:v>12</c:v>
                </c:pt>
                <c:pt idx="73">
                  <c:v>5</c:v>
                </c:pt>
                <c:pt idx="74">
                  <c:v>2</c:v>
                </c:pt>
                <c:pt idx="75">
                  <c:v>3</c:v>
                </c:pt>
                <c:pt idx="76">
                  <c:v>3</c:v>
                </c:pt>
                <c:pt idx="77">
                  <c:v>4</c:v>
                </c:pt>
                <c:pt idx="78">
                  <c:v>2</c:v>
                </c:pt>
                <c:pt idx="79">
                  <c:v>2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6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6</c:v>
                </c:pt>
                <c:pt idx="43">
                  <c:v>2</c:v>
                </c:pt>
                <c:pt idx="44">
                  <c:v>6</c:v>
                </c:pt>
                <c:pt idx="45">
                  <c:v>8</c:v>
                </c:pt>
                <c:pt idx="46">
                  <c:v>8</c:v>
                </c:pt>
                <c:pt idx="47">
                  <c:v>4</c:v>
                </c:pt>
                <c:pt idx="48">
                  <c:v>3</c:v>
                </c:pt>
                <c:pt idx="49">
                  <c:v>3</c:v>
                </c:pt>
                <c:pt idx="50">
                  <c:v>7</c:v>
                </c:pt>
                <c:pt idx="51">
                  <c:v>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6</c:v>
                </c:pt>
                <c:pt idx="56">
                  <c:v>3</c:v>
                </c:pt>
                <c:pt idx="57">
                  <c:v>5</c:v>
                </c:pt>
                <c:pt idx="58">
                  <c:v>9</c:v>
                </c:pt>
                <c:pt idx="59">
                  <c:v>5</c:v>
                </c:pt>
                <c:pt idx="60">
                  <c:v>3</c:v>
                </c:pt>
                <c:pt idx="61">
                  <c:v>2</c:v>
                </c:pt>
                <c:pt idx="62">
                  <c:v>6</c:v>
                </c:pt>
                <c:pt idx="63">
                  <c:v>8</c:v>
                </c:pt>
                <c:pt idx="64">
                  <c:v>6</c:v>
                </c:pt>
                <c:pt idx="65">
                  <c:v>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15</c:v>
                </c:pt>
                <c:pt idx="72">
                  <c:v>9</c:v>
                </c:pt>
                <c:pt idx="73">
                  <c:v>6</c:v>
                </c:pt>
                <c:pt idx="74">
                  <c:v>6</c:v>
                </c:pt>
                <c:pt idx="75">
                  <c:v>4</c:v>
                </c:pt>
                <c:pt idx="76">
                  <c:v>4</c:v>
                </c:pt>
                <c:pt idx="77">
                  <c:v>1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6</c:v>
                </c:pt>
                <c:pt idx="49">
                  <c:v>5</c:v>
                </c:pt>
                <c:pt idx="50">
                  <c:v>3</c:v>
                </c:pt>
                <c:pt idx="51">
                  <c:v>7</c:v>
                </c:pt>
                <c:pt idx="52">
                  <c:v>8</c:v>
                </c:pt>
                <c:pt idx="53">
                  <c:v>2</c:v>
                </c:pt>
                <c:pt idx="54">
                  <c:v>3</c:v>
                </c:pt>
                <c:pt idx="55">
                  <c:v>7</c:v>
                </c:pt>
                <c:pt idx="56">
                  <c:v>4</c:v>
                </c:pt>
                <c:pt idx="57">
                  <c:v>2</c:v>
                </c:pt>
                <c:pt idx="58">
                  <c:v>4</c:v>
                </c:pt>
                <c:pt idx="59">
                  <c:v>3</c:v>
                </c:pt>
                <c:pt idx="60">
                  <c:v>2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1</c:v>
                </c:pt>
                <c:pt idx="65">
                  <c:v>4</c:v>
                </c:pt>
                <c:pt idx="66">
                  <c:v>3</c:v>
                </c:pt>
                <c:pt idx="67">
                  <c:v>5</c:v>
                </c:pt>
                <c:pt idx="68">
                  <c:v>6</c:v>
                </c:pt>
                <c:pt idx="69">
                  <c:v>4</c:v>
                </c:pt>
                <c:pt idx="70">
                  <c:v>4</c:v>
                </c:pt>
                <c:pt idx="71">
                  <c:v>1</c:v>
                </c:pt>
                <c:pt idx="72">
                  <c:v>5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  <c:pt idx="76">
                  <c:v>4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101</c:v>
                </c:pt>
                <c:pt idx="13">
                  <c:v>110</c:v>
                </c:pt>
                <c:pt idx="14">
                  <c:v>102</c:v>
                </c:pt>
                <c:pt idx="15">
                  <c:v>129</c:v>
                </c:pt>
                <c:pt idx="16">
                  <c:v>117</c:v>
                </c:pt>
                <c:pt idx="17">
                  <c:v>164</c:v>
                </c:pt>
                <c:pt idx="18">
                  <c:v>98</c:v>
                </c:pt>
                <c:pt idx="19">
                  <c:v>66</c:v>
                </c:pt>
                <c:pt idx="20">
                  <c:v>32</c:v>
                </c:pt>
                <c:pt idx="21">
                  <c:v>19</c:v>
                </c:pt>
                <c:pt idx="22">
                  <c:v>16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17</c:v>
                </c:pt>
                <c:pt idx="7">
                  <c:v>255</c:v>
                </c:pt>
                <c:pt idx="8">
                  <c:v>455</c:v>
                </c:pt>
                <c:pt idx="9">
                  <c:v>222</c:v>
                </c:pt>
                <c:pt idx="10">
                  <c:v>98</c:v>
                </c:pt>
                <c:pt idx="11">
                  <c:v>91</c:v>
                </c:pt>
                <c:pt idx="12">
                  <c:v>92</c:v>
                </c:pt>
                <c:pt idx="13">
                  <c:v>77</c:v>
                </c:pt>
                <c:pt idx="14">
                  <c:v>104</c:v>
                </c:pt>
                <c:pt idx="15">
                  <c:v>132</c:v>
                </c:pt>
                <c:pt idx="16">
                  <c:v>133</c:v>
                </c:pt>
                <c:pt idx="17">
                  <c:v>231</c:v>
                </c:pt>
                <c:pt idx="18">
                  <c:v>146</c:v>
                </c:pt>
                <c:pt idx="19">
                  <c:v>84</c:v>
                </c:pt>
                <c:pt idx="20">
                  <c:v>38</c:v>
                </c:pt>
                <c:pt idx="21">
                  <c:v>30</c:v>
                </c:pt>
                <c:pt idx="22">
                  <c:v>19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23</c:v>
                </c:pt>
                <c:pt idx="7">
                  <c:v>252</c:v>
                </c:pt>
                <c:pt idx="8">
                  <c:v>387</c:v>
                </c:pt>
                <c:pt idx="9">
                  <c:v>260</c:v>
                </c:pt>
                <c:pt idx="10">
                  <c:v>83</c:v>
                </c:pt>
                <c:pt idx="11">
                  <c:v>87</c:v>
                </c:pt>
                <c:pt idx="12">
                  <c:v>83</c:v>
                </c:pt>
                <c:pt idx="13">
                  <c:v>87</c:v>
                </c:pt>
                <c:pt idx="14">
                  <c:v>95</c:v>
                </c:pt>
                <c:pt idx="15">
                  <c:v>130</c:v>
                </c:pt>
                <c:pt idx="16">
                  <c:v>139</c:v>
                </c:pt>
                <c:pt idx="17">
                  <c:v>220</c:v>
                </c:pt>
                <c:pt idx="18">
                  <c:v>145</c:v>
                </c:pt>
                <c:pt idx="19">
                  <c:v>100</c:v>
                </c:pt>
                <c:pt idx="20">
                  <c:v>74</c:v>
                </c:pt>
                <c:pt idx="21">
                  <c:v>23</c:v>
                </c:pt>
                <c:pt idx="22">
                  <c:v>31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27</c:v>
                </c:pt>
                <c:pt idx="7">
                  <c:v>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15</c:v>
                </c:pt>
                <c:pt idx="7">
                  <c:v>200</c:v>
                </c:pt>
                <c:pt idx="8">
                  <c:v>318</c:v>
                </c:pt>
                <c:pt idx="9">
                  <c:v>138</c:v>
                </c:pt>
                <c:pt idx="10">
                  <c:v>197</c:v>
                </c:pt>
                <c:pt idx="11">
                  <c:v>125</c:v>
                </c:pt>
                <c:pt idx="12">
                  <c:v>92</c:v>
                </c:pt>
                <c:pt idx="13">
                  <c:v>95</c:v>
                </c:pt>
                <c:pt idx="14">
                  <c:v>134</c:v>
                </c:pt>
                <c:pt idx="15">
                  <c:v>209</c:v>
                </c:pt>
                <c:pt idx="16">
                  <c:v>163</c:v>
                </c:pt>
                <c:pt idx="17">
                  <c:v>181</c:v>
                </c:pt>
                <c:pt idx="18">
                  <c:v>93</c:v>
                </c:pt>
                <c:pt idx="19">
                  <c:v>69</c:v>
                </c:pt>
                <c:pt idx="20">
                  <c:v>47</c:v>
                </c:pt>
                <c:pt idx="21">
                  <c:v>25</c:v>
                </c:pt>
                <c:pt idx="22">
                  <c:v>14</c:v>
                </c:pt>
                <c:pt idx="23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24</c:v>
                </c:pt>
                <c:pt idx="8">
                  <c:v>53</c:v>
                </c:pt>
                <c:pt idx="9">
                  <c:v>68</c:v>
                </c:pt>
                <c:pt idx="10">
                  <c:v>77</c:v>
                </c:pt>
                <c:pt idx="11">
                  <c:v>155</c:v>
                </c:pt>
                <c:pt idx="12">
                  <c:v>191</c:v>
                </c:pt>
                <c:pt idx="13">
                  <c:v>206</c:v>
                </c:pt>
                <c:pt idx="14">
                  <c:v>116</c:v>
                </c:pt>
                <c:pt idx="15">
                  <c:v>76</c:v>
                </c:pt>
                <c:pt idx="16">
                  <c:v>42</c:v>
                </c:pt>
                <c:pt idx="17">
                  <c:v>34</c:v>
                </c:pt>
                <c:pt idx="18">
                  <c:v>74</c:v>
                </c:pt>
                <c:pt idx="19">
                  <c:v>54</c:v>
                </c:pt>
                <c:pt idx="20">
                  <c:v>29</c:v>
                </c:pt>
                <c:pt idx="21">
                  <c:v>15</c:v>
                </c:pt>
                <c:pt idx="22">
                  <c:v>15</c:v>
                </c:pt>
                <c:pt idx="23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25</c:v>
                </c:pt>
                <c:pt idx="9">
                  <c:v>51</c:v>
                </c:pt>
                <c:pt idx="10">
                  <c:v>82</c:v>
                </c:pt>
                <c:pt idx="11">
                  <c:v>60</c:v>
                </c:pt>
                <c:pt idx="12">
                  <c:v>145</c:v>
                </c:pt>
                <c:pt idx="13">
                  <c:v>80</c:v>
                </c:pt>
                <c:pt idx="14">
                  <c:v>77</c:v>
                </c:pt>
                <c:pt idx="15">
                  <c:v>65</c:v>
                </c:pt>
                <c:pt idx="16">
                  <c:v>79</c:v>
                </c:pt>
                <c:pt idx="17">
                  <c:v>78</c:v>
                </c:pt>
                <c:pt idx="18">
                  <c:v>76</c:v>
                </c:pt>
                <c:pt idx="19">
                  <c:v>46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Westbound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7</c:v>
                </c:pt>
                <c:pt idx="1">
                  <c:v>683</c:v>
                </c:pt>
                <c:pt idx="2">
                  <c:v>58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Eastbound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9</c:v>
                </c:pt>
                <c:pt idx="1">
                  <c:v>210</c:v>
                </c:pt>
                <c:pt idx="2">
                  <c:v>12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19.899999999999999</c:v>
                </c:pt>
                <c:pt idx="1">
                  <c:v>23.7</c:v>
                </c:pt>
                <c:pt idx="2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0.50816326530612244</c:v>
                </c:pt>
                <c:pt idx="1">
                  <c:v>0.1357142857142857</c:v>
                </c:pt>
                <c:pt idx="2">
                  <c:v>1.0204081632653062E-3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8284</xdr:colOff>
      <xdr:row>15</xdr:row>
      <xdr:rowOff>8283</xdr:rowOff>
    </xdr:from>
    <xdr:to>
      <xdr:col>16</xdr:col>
      <xdr:colOff>753717</xdr:colOff>
      <xdr:row>23</xdr:row>
      <xdr:rowOff>186974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2914" y="3387587"/>
          <a:ext cx="2965173" cy="255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  <xdr:twoCellAnchor>
    <xdr:from>
      <xdr:col>15</xdr:col>
      <xdr:colOff>405848</xdr:colOff>
      <xdr:row>18</xdr:row>
      <xdr:rowOff>49696</xdr:rowOff>
    </xdr:from>
    <xdr:to>
      <xdr:col>15</xdr:col>
      <xdr:colOff>445800</xdr:colOff>
      <xdr:row>18</xdr:row>
      <xdr:rowOff>132521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 bwMode="auto">
        <a:xfrm>
          <a:off x="9781761" y="4472609"/>
          <a:ext cx="39952" cy="82825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443082</xdr:colOff>
      <xdr:row>18</xdr:row>
      <xdr:rowOff>133561</xdr:rowOff>
    </xdr:from>
    <xdr:to>
      <xdr:col>16</xdr:col>
      <xdr:colOff>59954</xdr:colOff>
      <xdr:row>19</xdr:row>
      <xdr:rowOff>93644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9818995" y="4556474"/>
          <a:ext cx="685329" cy="175431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11</a:t>
          </a:r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95</v>
      </c>
      <c r="H2" s="134" t="s">
        <v>96</v>
      </c>
      <c r="I2" s="134"/>
      <c r="J2" s="134"/>
      <c r="Q2" s="138" t="s">
        <v>1</v>
      </c>
      <c r="S2" s="138"/>
      <c r="T2" s="136"/>
      <c r="U2" s="136" t="s">
        <v>103</v>
      </c>
    </row>
    <row r="3" spans="1:22" ht="10.5" customHeight="1" x14ac:dyDescent="0.25">
      <c r="B3" s="134"/>
      <c r="C3" s="135"/>
      <c r="D3" s="135"/>
      <c r="E3" s="136"/>
      <c r="F3" s="137"/>
      <c r="G3" s="471">
        <v>51.400309999999998</v>
      </c>
      <c r="H3" s="471">
        <v>-2.34518</v>
      </c>
      <c r="I3" s="134"/>
      <c r="J3" s="216" t="str">
        <f>CONCATENATE("http://www.google.com/maps/?q=",VALUE(G3),",",VALUE(H3))</f>
        <v>http://www.google.com/maps/?q=51.40031,-2.34518</v>
      </c>
      <c r="Q3" s="138" t="s">
        <v>2</v>
      </c>
      <c r="S3" s="138"/>
      <c r="T3" s="136"/>
      <c r="U3" s="464" t="s">
        <v>104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464" t="s">
        <v>105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72">
        <v>43743</v>
      </c>
      <c r="U5" s="472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67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94</v>
      </c>
      <c r="R7" s="140"/>
      <c r="S7" s="140"/>
      <c r="T7" s="140"/>
      <c r="U7" s="275" t="str">
        <f>HYPERLINK(J3,G3&amp;", "&amp;H3)</f>
        <v>51.40031, -2.34518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1" t="s">
        <v>51</v>
      </c>
      <c r="M9" s="482"/>
      <c r="N9" s="482"/>
      <c r="O9" s="482"/>
      <c r="P9" s="483"/>
      <c r="T9" s="134"/>
    </row>
    <row r="10" spans="1:22" ht="30" customHeight="1" x14ac:dyDescent="0.25">
      <c r="G10" s="232" t="str">
        <f>Values!C9</f>
        <v>Eastbound</v>
      </c>
      <c r="H10" s="269">
        <f>Values!AD1336</f>
        <v>19.586766200762376</v>
      </c>
      <c r="I10" s="270"/>
      <c r="J10" s="271">
        <f>Values!AE1336</f>
        <v>23.357500000000002</v>
      </c>
      <c r="K10" s="134"/>
      <c r="L10" s="198">
        <f>Values!Y1336</f>
        <v>0.45579071134626692</v>
      </c>
      <c r="M10" s="199"/>
      <c r="N10" s="200">
        <f>Values!AA1336</f>
        <v>0.1126396237507349</v>
      </c>
      <c r="O10" s="201"/>
      <c r="P10" s="202">
        <f>Values!AC1336</f>
        <v>7.0546737213403896E-4</v>
      </c>
      <c r="T10" s="582">
        <f ca="1">'Classed Summary'!S21/'Classed Summary'!X21</f>
        <v>1.1708892702129808E-2</v>
      </c>
    </row>
    <row r="11" spans="1:22" ht="27.75" customHeight="1" x14ac:dyDescent="0.25">
      <c r="G11" s="232" t="str">
        <f>Values!M9</f>
        <v>Westbound</v>
      </c>
      <c r="H11" s="269">
        <f>Values!BI1336</f>
        <v>20.067110284411438</v>
      </c>
      <c r="I11" s="270"/>
      <c r="J11" s="271">
        <f>Values!BJ1336</f>
        <v>23.708999999999996</v>
      </c>
      <c r="K11" s="134"/>
      <c r="L11" s="203">
        <f>Values!BD1336</f>
        <v>0.52423496913979895</v>
      </c>
      <c r="M11" s="204"/>
      <c r="N11" s="205">
        <f>Values!BF1336</f>
        <v>0.13438214856057665</v>
      </c>
      <c r="O11" s="206"/>
      <c r="P11" s="207">
        <f>Values!BH1336</f>
        <v>8.2006128879105701E-4</v>
      </c>
      <c r="T11" s="582">
        <f ca="1">'Classed Summary'!T21/'Classed Summary'!X21</f>
        <v>0.92752599172302408</v>
      </c>
    </row>
    <row r="12" spans="1:22" ht="30" customHeight="1" x14ac:dyDescent="0.25">
      <c r="G12" s="233" t="s">
        <v>85</v>
      </c>
      <c r="H12" s="272">
        <f>Values!CN1336</f>
        <v>19.990794387806691</v>
      </c>
      <c r="I12" s="273"/>
      <c r="J12" s="274">
        <f>Values!CO1336</f>
        <v>23.64</v>
      </c>
      <c r="K12" s="134"/>
      <c r="L12" s="203">
        <f>Values!CI1336</f>
        <v>0.51362069908648322</v>
      </c>
      <c r="M12" s="204"/>
      <c r="N12" s="205">
        <f>Values!CK1336</f>
        <v>0.13101033860292105</v>
      </c>
      <c r="O12" s="206"/>
      <c r="P12" s="207">
        <f>Values!CM1336</f>
        <v>8.0229017376875795E-4</v>
      </c>
      <c r="T12" s="582">
        <f ca="1">'Classed Summary'!U21/'Classed Summary'!X21</f>
        <v>6.02604219238922E-2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8" t="s">
        <v>87</v>
      </c>
      <c r="M13" s="306"/>
      <c r="N13" s="484" t="str">
        <f>"of vehicles are traveling 10% +2 over PSL ("&amp;N8&amp;"mph)"</f>
        <v>of vehicles are traveling 10% +2 over PSL (24mph)</v>
      </c>
      <c r="O13" s="307"/>
      <c r="P13" s="486" t="str">
        <f>"of vehicles are 15mph over PSL ("&amp;P8&amp;"mph)"</f>
        <v>of vehicles are 15mph over PSL (35mph)</v>
      </c>
      <c r="T13" s="582">
        <f ca="1">'Classed Summary'!V21/'Classed Summary'!X21</f>
        <v>2.0187746038154839E-4</v>
      </c>
    </row>
    <row r="14" spans="1:22" ht="30" customHeight="1" x14ac:dyDescent="0.25">
      <c r="L14" s="489"/>
      <c r="M14" s="308"/>
      <c r="N14" s="485"/>
      <c r="O14" s="309"/>
      <c r="P14" s="487"/>
      <c r="T14" s="582">
        <f ca="1">'Classed Summary'!W21/'Classed Summary'!X21</f>
        <v>3.0281619057232259E-4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0" t="s">
        <v>65</v>
      </c>
      <c r="S16" s="491"/>
      <c r="T16" s="491"/>
      <c r="U16" s="492"/>
      <c r="V16" s="134"/>
    </row>
    <row r="17" spans="2:22" ht="34.5" customHeight="1" x14ac:dyDescent="0.25">
      <c r="G17" s="154" t="s">
        <v>40</v>
      </c>
      <c r="H17" s="155" t="s">
        <v>56</v>
      </c>
      <c r="I17" s="156"/>
      <c r="J17" s="157" t="s">
        <v>64</v>
      </c>
      <c r="K17" s="473" t="s">
        <v>97</v>
      </c>
      <c r="L17" s="474"/>
      <c r="M17" s="158"/>
      <c r="N17" s="159"/>
      <c r="O17" s="134"/>
      <c r="P17" s="134"/>
      <c r="Q17" s="160"/>
      <c r="R17" s="493" t="s">
        <v>326</v>
      </c>
      <c r="S17" s="494"/>
      <c r="T17" s="494"/>
      <c r="U17" s="495"/>
      <c r="V17" s="134"/>
    </row>
    <row r="18" spans="2:22" ht="27.75" customHeight="1" x14ac:dyDescent="0.35">
      <c r="G18" s="161" t="str">
        <f>G10</f>
        <v>Eastbound</v>
      </c>
      <c r="H18" s="222">
        <f>Values!J110</f>
        <v>315</v>
      </c>
      <c r="I18" s="223"/>
      <c r="J18" s="224">
        <f>Values!K110</f>
        <v>283.96666666666658</v>
      </c>
      <c r="K18" s="475">
        <f>SUM(Values!C11:I106)</f>
        <v>1574</v>
      </c>
      <c r="L18" s="476"/>
      <c r="M18" s="162"/>
      <c r="N18" s="159"/>
      <c r="O18" s="134"/>
      <c r="P18" s="134"/>
      <c r="Q18" s="160"/>
      <c r="R18" s="496"/>
      <c r="S18" s="497"/>
      <c r="T18" s="497"/>
      <c r="U18" s="498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96"/>
      <c r="S19" s="497"/>
      <c r="T19" s="497"/>
      <c r="U19" s="498"/>
      <c r="V19" s="134"/>
    </row>
    <row r="20" spans="2:22" ht="27.75" customHeight="1" x14ac:dyDescent="0.35">
      <c r="G20" s="161" t="str">
        <f>G11</f>
        <v>Westbound</v>
      </c>
      <c r="H20" s="222">
        <f>Values!T110</f>
        <v>1863.5</v>
      </c>
      <c r="I20" s="223"/>
      <c r="J20" s="224">
        <f>Values!U110</f>
        <v>1543.0499999999995</v>
      </c>
      <c r="K20" s="477">
        <f>SUM(Values!M11:S106)</f>
        <v>8333</v>
      </c>
      <c r="L20" s="478"/>
      <c r="M20" s="165"/>
      <c r="N20" s="159"/>
      <c r="O20" s="134"/>
      <c r="P20" s="134"/>
      <c r="Q20" s="160"/>
      <c r="R20" s="496"/>
      <c r="S20" s="497"/>
      <c r="T20" s="497"/>
      <c r="U20" s="498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96"/>
      <c r="S21" s="497"/>
      <c r="T21" s="497"/>
      <c r="U21" s="498"/>
      <c r="V21" s="134"/>
    </row>
    <row r="22" spans="2:22" ht="27.75" customHeight="1" x14ac:dyDescent="0.35">
      <c r="G22" s="168" t="s">
        <v>85</v>
      </c>
      <c r="H22" s="229">
        <f>Values!AD110</f>
        <v>2178.5</v>
      </c>
      <c r="I22" s="230"/>
      <c r="J22" s="231">
        <f>Values!AE110</f>
        <v>1827.0166666666662</v>
      </c>
      <c r="K22" s="479">
        <f>K18+K20</f>
        <v>9907</v>
      </c>
      <c r="L22" s="480"/>
      <c r="M22" s="165"/>
      <c r="N22" s="159"/>
      <c r="O22" s="134"/>
      <c r="P22" s="134"/>
      <c r="Q22" s="167"/>
      <c r="R22" s="496"/>
      <c r="S22" s="497"/>
      <c r="T22" s="497"/>
      <c r="U22" s="498"/>
      <c r="V22" s="134"/>
    </row>
    <row r="23" spans="2:22" x14ac:dyDescent="0.25">
      <c r="N23" s="159"/>
      <c r="O23" s="134"/>
      <c r="P23" s="134"/>
      <c r="Q23" s="167"/>
      <c r="R23" s="465"/>
      <c r="S23" s="466"/>
      <c r="T23" s="466"/>
      <c r="U23" s="467"/>
      <c r="V23" s="134"/>
    </row>
    <row r="24" spans="2:22" x14ac:dyDescent="0.25">
      <c r="N24" s="169"/>
      <c r="O24" s="140"/>
      <c r="P24" s="140"/>
      <c r="Q24" s="170"/>
      <c r="R24" s="468"/>
      <c r="S24" s="469"/>
      <c r="T24" s="469"/>
      <c r="U24" s="470"/>
      <c r="V24" s="134"/>
    </row>
    <row r="28" spans="2:22" x14ac:dyDescent="0.25">
      <c r="B28" s="463" t="s">
        <v>98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99</v>
      </c>
      <c r="C30" s="180"/>
      <c r="D30" s="180"/>
      <c r="E30" s="180"/>
      <c r="F30" s="180"/>
    </row>
    <row r="31" spans="2:22" x14ac:dyDescent="0.25">
      <c r="B31" s="180" t="s">
        <v>100</v>
      </c>
      <c r="C31" s="180"/>
      <c r="D31" s="180"/>
      <c r="E31" s="180"/>
      <c r="F31" s="180"/>
    </row>
  </sheetData>
  <mergeCells count="11">
    <mergeCell ref="T5:U5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  <mergeCell ref="R17:U22"/>
  </mergeCells>
  <conditionalFormatting sqref="G2">
    <cfRule type="expression" dxfId="10" priority="4">
      <formula>$G$3&lt;&gt;""</formula>
    </cfRule>
  </conditionalFormatting>
  <conditionalFormatting sqref="H2">
    <cfRule type="expression" dxfId="9" priority="3">
      <formula>$H$3&lt;&gt;""</formula>
    </cfRule>
  </conditionalFormatting>
  <conditionalFormatting sqref="G3">
    <cfRule type="expression" dxfId="8" priority="2">
      <formula>$G$3&lt;&gt;""</formula>
    </cfRule>
  </conditionalFormatting>
  <conditionalFormatting sqref="H3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502" t="str">
        <f>Dashboard!$U$2</f>
        <v>Jacobs UK Ltd</v>
      </c>
      <c r="K2" s="502"/>
      <c r="L2" s="502"/>
      <c r="M2" s="502"/>
      <c r="N2" s="502"/>
      <c r="O2" s="502"/>
      <c r="P2" s="50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502" t="str">
        <f>Dashboard!$U$3</f>
        <v>4007-MID Bath</v>
      </c>
      <c r="K3" s="502"/>
      <c r="L3" s="502"/>
      <c r="M3" s="502"/>
      <c r="N3" s="502"/>
      <c r="O3" s="502"/>
      <c r="P3" s="50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502" t="str">
        <f>Dashboard!$U$4</f>
        <v>11 - Brooklyn Road</v>
      </c>
      <c r="K4" s="502"/>
      <c r="L4" s="502"/>
      <c r="M4" s="502"/>
      <c r="N4" s="502"/>
      <c r="O4" s="502"/>
      <c r="P4" s="50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501">
        <f>Dashboard!$T$5</f>
        <v>43743</v>
      </c>
      <c r="K5" s="501"/>
      <c r="L5" s="501"/>
      <c r="M5" s="501"/>
      <c r="N5" s="501"/>
      <c r="O5" s="501"/>
      <c r="P5" s="50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1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503" t="str">
        <f ca="1">OFFSET(AB9,O7-1,0)</f>
        <v>Eastbound</v>
      </c>
      <c r="D9" s="504"/>
      <c r="E9" s="504"/>
      <c r="F9" s="504"/>
      <c r="G9" s="504"/>
      <c r="H9" s="504"/>
      <c r="I9" s="504"/>
      <c r="J9" s="504"/>
      <c r="K9" s="505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Eastbound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9" t="s">
        <v>0</v>
      </c>
      <c r="C10" s="103" t="s">
        <v>57</v>
      </c>
      <c r="D10" s="104" t="s">
        <v>58</v>
      </c>
      <c r="E10" s="105" t="s">
        <v>59</v>
      </c>
      <c r="F10" s="105" t="s">
        <v>60</v>
      </c>
      <c r="G10" s="105" t="s">
        <v>61</v>
      </c>
      <c r="H10" s="105" t="s">
        <v>62</v>
      </c>
      <c r="I10" s="105" t="s">
        <v>63</v>
      </c>
      <c r="J10" s="506" t="s">
        <v>33</v>
      </c>
      <c r="K10" s="508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Westbound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500"/>
      <c r="C11" s="102">
        <f>VLOOKUP(C10,Values!$AG$1:$AH$7,2,FALSE)</f>
        <v>43745</v>
      </c>
      <c r="D11" s="102">
        <f>VLOOKUP(D10,Values!$AG$1:$AH$7,2,FALSE)</f>
        <v>43746</v>
      </c>
      <c r="E11" s="102">
        <f>VLOOKUP(E10,Values!$AG$1:$AH$7,2,FALSE)</f>
        <v>43747</v>
      </c>
      <c r="F11" s="102">
        <f>VLOOKUP(F10,Values!$AG$1:$AH$7,2,FALSE)</f>
        <v>43748</v>
      </c>
      <c r="G11" s="102">
        <f>VLOOKUP(G10,Values!$AG$1:$AH$7,2,FALSE)</f>
        <v>43749</v>
      </c>
      <c r="H11" s="102">
        <f>VLOOKUP(H10,Values!$AG$1:$AH$7,2,FALSE)</f>
        <v>43743</v>
      </c>
      <c r="I11" s="102">
        <f>VLOOKUP(I10,Values!$AG$1:$AH$7,2,FALSE)</f>
        <v>43744</v>
      </c>
      <c r="J11" s="507"/>
      <c r="K11" s="509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57</v>
      </c>
      <c r="AD11" s="57" t="s">
        <v>58</v>
      </c>
      <c r="AE11" s="57" t="s">
        <v>59</v>
      </c>
      <c r="AF11" s="57" t="s">
        <v>60</v>
      </c>
      <c r="AG11" s="57" t="s">
        <v>61</v>
      </c>
      <c r="AH11" s="57" t="s">
        <v>62</v>
      </c>
      <c r="AI11" s="57" t="s">
        <v>63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 t="str">
        <f>IF($O$7=1,Values!C11,IF($O$7=2,Values!M11,Values!W11))</f>
        <v>-</v>
      </c>
      <c r="D12" s="209">
        <f>IF($O$7=1,Values!D11,IF($O$7=2,Values!N11,Values!X11))</f>
        <v>0</v>
      </c>
      <c r="E12" s="209">
        <f>IF($O$7=1,Values!E11,IF($O$7=2,Values!O11,Values!Y11))</f>
        <v>2</v>
      </c>
      <c r="F12" s="209">
        <f>IF($O$7=1,Values!F11,IF($O$7=2,Values!P11,Values!Z11))</f>
        <v>0</v>
      </c>
      <c r="G12" s="209">
        <f>IF($O$7=1,Values!G11,IF($O$7=2,Values!Q11,Values!AA11))</f>
        <v>0</v>
      </c>
      <c r="H12" s="209">
        <f>IF($O$7=1,Values!H11,IF($O$7=2,Values!R11,Values!AB11))</f>
        <v>0</v>
      </c>
      <c r="I12" s="218">
        <f>IF($O$7=1,Values!I11,IF($O$7=2,Values!S11,Values!AC11))</f>
        <v>0</v>
      </c>
      <c r="J12" s="219">
        <f>IF($O$7=1,Values!J11,IF($O$7=2,Values!T11,Values!AD11))</f>
        <v>0.5</v>
      </c>
      <c r="K12" s="219">
        <f>IF($O$7=1,Values!K11,IF($O$7=2,Values!U11,Values!AE11))</f>
        <v>0.33333333333333331</v>
      </c>
      <c r="AA12" s="60"/>
      <c r="AB12" s="314">
        <v>0</v>
      </c>
      <c r="AC12" s="282" t="str">
        <f>IFERROR(VALUE(0&amp;SUBSTITUTE(C12,"*","")),"-")</f>
        <v>-</v>
      </c>
      <c r="AD12" s="282">
        <f t="shared" ref="AD12:AI12" si="0">IFERROR(VALUE(0&amp;SUBSTITUTE(D12,"*","")),"-")</f>
        <v>0</v>
      </c>
      <c r="AE12" s="282">
        <f t="shared" si="0"/>
        <v>2</v>
      </c>
      <c r="AF12" s="282">
        <f t="shared" si="0"/>
        <v>0</v>
      </c>
      <c r="AG12" s="282">
        <f t="shared" si="0"/>
        <v>0</v>
      </c>
      <c r="AH12" s="282">
        <f t="shared" si="0"/>
        <v>0</v>
      </c>
      <c r="AI12" s="282">
        <f t="shared" si="0"/>
        <v>0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 t="str">
        <f>IF($O$7=1,Values!C12,IF($O$7=2,Values!M12,Values!W12))</f>
        <v>-</v>
      </c>
      <c r="D13" s="212">
        <f>IF($O$7=1,Values!D12,IF($O$7=2,Values!N12,Values!X12))</f>
        <v>0</v>
      </c>
      <c r="E13" s="212">
        <f>IF($O$7=1,Values!E12,IF($O$7=2,Values!O12,Values!Y12))</f>
        <v>0</v>
      </c>
      <c r="F13" s="212">
        <f>IF($O$7=1,Values!F12,IF($O$7=2,Values!P12,Values!Z12))</f>
        <v>2</v>
      </c>
      <c r="G13" s="212">
        <f>IF($O$7=1,Values!G12,IF($O$7=2,Values!Q12,Values!AA12))</f>
        <v>0</v>
      </c>
      <c r="H13" s="212">
        <f>IF($O$7=1,Values!H12,IF($O$7=2,Values!R12,Values!AB12))</f>
        <v>1</v>
      </c>
      <c r="I13" s="220">
        <f>IF($O$7=1,Values!I12,IF($O$7=2,Values!S12,Values!AC12))</f>
        <v>1</v>
      </c>
      <c r="J13" s="21">
        <f>IF($O$7=1,Values!J12,IF($O$7=2,Values!T12,Values!AD12))</f>
        <v>0.5</v>
      </c>
      <c r="K13" s="21">
        <f>IF($O$7=1,Values!K12,IF($O$7=2,Values!U12,Values!AE12))</f>
        <v>0.66666666666666663</v>
      </c>
      <c r="AA13" s="60"/>
      <c r="AB13" s="314">
        <v>1.0416666666666666E-2</v>
      </c>
      <c r="AC13" s="282" t="str">
        <f t="shared" ref="AC13:AC76" si="1">IFERROR(VALUE(0&amp;SUBSTITUTE(C13,"*","")),"-")</f>
        <v>-</v>
      </c>
      <c r="AD13" s="282">
        <f t="shared" ref="AD13:AD76" si="2">IFERROR(VALUE(0&amp;SUBSTITUTE(D13,"*","")),"-")</f>
        <v>0</v>
      </c>
      <c r="AE13" s="282">
        <f t="shared" ref="AE13:AE76" si="3">IFERROR(VALUE(0&amp;SUBSTITUTE(E13,"*","")),"-")</f>
        <v>0</v>
      </c>
      <c r="AF13" s="282">
        <f t="shared" ref="AF13:AF76" si="4">IFERROR(VALUE(0&amp;SUBSTITUTE(F13,"*","")),"-")</f>
        <v>2</v>
      </c>
      <c r="AG13" s="282">
        <f t="shared" ref="AG13:AG76" si="5">IFERROR(VALUE(0&amp;SUBSTITUTE(G13,"*","")),"-")</f>
        <v>0</v>
      </c>
      <c r="AH13" s="282">
        <f t="shared" ref="AH13:AI76" si="6">IFERROR(VALUE(0&amp;SUBSTITUTE(H13,"*","")),"-")</f>
        <v>1</v>
      </c>
      <c r="AI13" s="282">
        <f t="shared" si="6"/>
        <v>1</v>
      </c>
      <c r="AJ13" s="315">
        <f t="shared" ref="AJ13:AJ75" si="7">IFERROR(VALUE(0&amp;SUBSTITUTE(J13,"*","")),"-")</f>
        <v>0.5</v>
      </c>
      <c r="AK13" s="315">
        <f t="shared" ref="AK13:AK75" si="8">IFERROR(VALUE(0&amp;SUBSTITUTE(K13,"*","")),"-")</f>
        <v>0.66666666666666696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 t="str">
        <f>IF($O$7=1,Values!C13,IF($O$7=2,Values!M13,Values!W13))</f>
        <v>-</v>
      </c>
      <c r="D14" s="212">
        <f>IF($O$7=1,Values!D13,IF($O$7=2,Values!N13,Values!X13))</f>
        <v>0</v>
      </c>
      <c r="E14" s="212">
        <f>IF($O$7=1,Values!E13,IF($O$7=2,Values!O13,Values!Y13))</f>
        <v>0</v>
      </c>
      <c r="F14" s="212">
        <f>IF($O$7=1,Values!F13,IF($O$7=2,Values!P13,Values!Z13))</f>
        <v>0</v>
      </c>
      <c r="G14" s="212">
        <f>IF($O$7=1,Values!G13,IF($O$7=2,Values!Q13,Values!AA13))</f>
        <v>0</v>
      </c>
      <c r="H14" s="212">
        <f>IF($O$7=1,Values!H13,IF($O$7=2,Values!R13,Values!AB13))</f>
        <v>0</v>
      </c>
      <c r="I14" s="220">
        <f>IF($O$7=1,Values!I13,IF($O$7=2,Values!S13,Values!AC13))</f>
        <v>0</v>
      </c>
      <c r="J14" s="21">
        <f>IF($O$7=1,Values!J13,IF($O$7=2,Values!T13,Values!AD13))</f>
        <v>0</v>
      </c>
      <c r="K14" s="21">
        <f>IF($O$7=1,Values!K13,IF($O$7=2,Values!U13,Values!AE13))</f>
        <v>0</v>
      </c>
      <c r="AA14" s="60"/>
      <c r="AB14" s="314">
        <v>2.0833333333333332E-2</v>
      </c>
      <c r="AC14" s="282" t="str">
        <f t="shared" si="1"/>
        <v>-</v>
      </c>
      <c r="AD14" s="282">
        <f t="shared" si="2"/>
        <v>0</v>
      </c>
      <c r="AE14" s="282">
        <f t="shared" si="3"/>
        <v>0</v>
      </c>
      <c r="AF14" s="282">
        <f t="shared" si="4"/>
        <v>0</v>
      </c>
      <c r="AG14" s="282">
        <f t="shared" si="5"/>
        <v>0</v>
      </c>
      <c r="AH14" s="282">
        <f t="shared" si="6"/>
        <v>0</v>
      </c>
      <c r="AI14" s="282">
        <f t="shared" si="6"/>
        <v>0</v>
      </c>
      <c r="AJ14" s="315">
        <f t="shared" si="7"/>
        <v>0</v>
      </c>
      <c r="AK14" s="315">
        <f t="shared" si="8"/>
        <v>0</v>
      </c>
      <c r="AL14" s="52"/>
      <c r="AM14" s="52"/>
      <c r="AN14" s="52"/>
      <c r="AO14" s="52"/>
    </row>
    <row r="15" spans="1:83" x14ac:dyDescent="0.25">
      <c r="B15" s="43">
        <v>3.125E-2</v>
      </c>
      <c r="C15" s="211" t="str">
        <f>IF($O$7=1,Values!C14,IF($O$7=2,Values!M14,Values!W14))</f>
        <v>-</v>
      </c>
      <c r="D15" s="212">
        <f>IF($O$7=1,Values!D14,IF($O$7=2,Values!N14,Values!X14))</f>
        <v>0</v>
      </c>
      <c r="E15" s="212">
        <f>IF($O$7=1,Values!E14,IF($O$7=2,Values!O14,Values!Y14))</f>
        <v>0</v>
      </c>
      <c r="F15" s="212">
        <f>IF($O$7=1,Values!F14,IF($O$7=2,Values!P14,Values!Z14))</f>
        <v>0</v>
      </c>
      <c r="G15" s="212">
        <f>IF($O$7=1,Values!G14,IF($O$7=2,Values!Q14,Values!AA14))</f>
        <v>0</v>
      </c>
      <c r="H15" s="212">
        <f>IF($O$7=1,Values!H14,IF($O$7=2,Values!R14,Values!AB14))</f>
        <v>0</v>
      </c>
      <c r="I15" s="220">
        <f>IF($O$7=1,Values!I14,IF($O$7=2,Values!S14,Values!AC14))</f>
        <v>1</v>
      </c>
      <c r="J15" s="21">
        <f>IF($O$7=1,Values!J14,IF($O$7=2,Values!T14,Values!AD14))</f>
        <v>0</v>
      </c>
      <c r="K15" s="21">
        <f>IF($O$7=1,Values!K14,IF($O$7=2,Values!U14,Values!AE14))</f>
        <v>0.16666666666666666</v>
      </c>
      <c r="AA15" s="60"/>
      <c r="AB15" s="314">
        <v>3.125E-2</v>
      </c>
      <c r="AC15" s="282" t="str">
        <f t="shared" si="1"/>
        <v>-</v>
      </c>
      <c r="AD15" s="282">
        <f t="shared" si="2"/>
        <v>0</v>
      </c>
      <c r="AE15" s="282">
        <f t="shared" si="3"/>
        <v>0</v>
      </c>
      <c r="AF15" s="282">
        <f t="shared" si="4"/>
        <v>0</v>
      </c>
      <c r="AG15" s="282">
        <f t="shared" si="5"/>
        <v>0</v>
      </c>
      <c r="AH15" s="282">
        <f t="shared" si="6"/>
        <v>0</v>
      </c>
      <c r="AI15" s="282">
        <f t="shared" si="6"/>
        <v>1</v>
      </c>
      <c r="AJ15" s="315">
        <f t="shared" si="7"/>
        <v>0</v>
      </c>
      <c r="AK15" s="315">
        <f t="shared" si="8"/>
        <v>0.16666666666666699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 t="str">
        <f>IF($O$7=1,Values!C15,IF($O$7=2,Values!M15,Values!W15))</f>
        <v>-</v>
      </c>
      <c r="D16" s="212">
        <f>IF($O$7=1,Values!D15,IF($O$7=2,Values!N15,Values!X15))</f>
        <v>0</v>
      </c>
      <c r="E16" s="212">
        <f>IF($O$7=1,Values!E15,IF($O$7=2,Values!O15,Values!Y15))</f>
        <v>0</v>
      </c>
      <c r="F16" s="212">
        <f>IF($O$7=1,Values!F15,IF($O$7=2,Values!P15,Values!Z15))</f>
        <v>0</v>
      </c>
      <c r="G16" s="212">
        <f>IF($O$7=1,Values!G15,IF($O$7=2,Values!Q15,Values!AA15))</f>
        <v>0</v>
      </c>
      <c r="H16" s="212">
        <f>IF($O$7=1,Values!H15,IF($O$7=2,Values!R15,Values!AB15))</f>
        <v>0</v>
      </c>
      <c r="I16" s="220">
        <f>IF($O$7=1,Values!I15,IF($O$7=2,Values!S15,Values!AC15))</f>
        <v>0</v>
      </c>
      <c r="J16" s="21">
        <f>IF($O$7=1,Values!J15,IF($O$7=2,Values!T15,Values!AD15))</f>
        <v>0</v>
      </c>
      <c r="K16" s="21">
        <f>IF($O$7=1,Values!K15,IF($O$7=2,Values!U15,Values!AE15))</f>
        <v>0</v>
      </c>
      <c r="AA16" s="60"/>
      <c r="AB16" s="314">
        <v>4.1666666666666664E-2</v>
      </c>
      <c r="AC16" s="282" t="str">
        <f t="shared" si="1"/>
        <v>-</v>
      </c>
      <c r="AD16" s="282">
        <f t="shared" si="2"/>
        <v>0</v>
      </c>
      <c r="AE16" s="282">
        <f t="shared" si="3"/>
        <v>0</v>
      </c>
      <c r="AF16" s="282">
        <f t="shared" si="4"/>
        <v>0</v>
      </c>
      <c r="AG16" s="282">
        <f t="shared" si="5"/>
        <v>0</v>
      </c>
      <c r="AH16" s="282">
        <f t="shared" si="6"/>
        <v>0</v>
      </c>
      <c r="AI16" s="282">
        <f t="shared" si="6"/>
        <v>0</v>
      </c>
      <c r="AJ16" s="315">
        <f t="shared" si="7"/>
        <v>0</v>
      </c>
      <c r="AK16" s="315">
        <f t="shared" si="8"/>
        <v>0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 t="str">
        <f>IF($O$7=1,Values!C16,IF($O$7=2,Values!M16,Values!W16))</f>
        <v>-</v>
      </c>
      <c r="D17" s="212">
        <f>IF($O$7=1,Values!D16,IF($O$7=2,Values!N16,Values!X16))</f>
        <v>1</v>
      </c>
      <c r="E17" s="212">
        <f>IF($O$7=1,Values!E16,IF($O$7=2,Values!O16,Values!Y16))</f>
        <v>0</v>
      </c>
      <c r="F17" s="212">
        <f>IF($O$7=1,Values!F16,IF($O$7=2,Values!P16,Values!Z16))</f>
        <v>0</v>
      </c>
      <c r="G17" s="212">
        <f>IF($O$7=1,Values!G16,IF($O$7=2,Values!Q16,Values!AA16))</f>
        <v>0</v>
      </c>
      <c r="H17" s="212">
        <f>IF($O$7=1,Values!H16,IF($O$7=2,Values!R16,Values!AB16))</f>
        <v>0</v>
      </c>
      <c r="I17" s="220">
        <f>IF($O$7=1,Values!I16,IF($O$7=2,Values!S16,Values!AC16))</f>
        <v>1</v>
      </c>
      <c r="J17" s="21">
        <f>IF($O$7=1,Values!J16,IF($O$7=2,Values!T16,Values!AD16))</f>
        <v>0.25</v>
      </c>
      <c r="K17" s="21">
        <f>IF($O$7=1,Values!K16,IF($O$7=2,Values!U16,Values!AE16))</f>
        <v>0.33333333333333331</v>
      </c>
      <c r="AA17" s="60"/>
      <c r="AB17" s="314">
        <v>5.2083333333333329E-2</v>
      </c>
      <c r="AC17" s="282" t="str">
        <f t="shared" si="1"/>
        <v>-</v>
      </c>
      <c r="AD17" s="282">
        <f t="shared" si="2"/>
        <v>1</v>
      </c>
      <c r="AE17" s="282">
        <f t="shared" si="3"/>
        <v>0</v>
      </c>
      <c r="AF17" s="282">
        <f t="shared" si="4"/>
        <v>0</v>
      </c>
      <c r="AG17" s="282">
        <f t="shared" si="5"/>
        <v>0</v>
      </c>
      <c r="AH17" s="282">
        <f t="shared" si="6"/>
        <v>0</v>
      </c>
      <c r="AI17" s="282">
        <f t="shared" si="6"/>
        <v>1</v>
      </c>
      <c r="AJ17" s="315">
        <f t="shared" si="7"/>
        <v>0.25</v>
      </c>
      <c r="AK17" s="315">
        <f t="shared" si="8"/>
        <v>0.33333333333333298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 t="str">
        <f>IF($O$7=1,Values!C17,IF($O$7=2,Values!M17,Values!W17))</f>
        <v>-</v>
      </c>
      <c r="D18" s="212">
        <f>IF($O$7=1,Values!D17,IF($O$7=2,Values!N17,Values!X17))</f>
        <v>0</v>
      </c>
      <c r="E18" s="212">
        <f>IF($O$7=1,Values!E17,IF($O$7=2,Values!O17,Values!Y17))</f>
        <v>0</v>
      </c>
      <c r="F18" s="212">
        <f>IF($O$7=1,Values!F17,IF($O$7=2,Values!P17,Values!Z17))</f>
        <v>0</v>
      </c>
      <c r="G18" s="212">
        <f>IF($O$7=1,Values!G17,IF($O$7=2,Values!Q17,Values!AA17))</f>
        <v>0</v>
      </c>
      <c r="H18" s="212">
        <f>IF($O$7=1,Values!H17,IF($O$7=2,Values!R17,Values!AB17))</f>
        <v>0</v>
      </c>
      <c r="I18" s="220">
        <f>IF($O$7=1,Values!I17,IF($O$7=2,Values!S17,Values!AC17))</f>
        <v>1</v>
      </c>
      <c r="J18" s="21">
        <f>IF($O$7=1,Values!J17,IF($O$7=2,Values!T17,Values!AD17))</f>
        <v>0</v>
      </c>
      <c r="K18" s="21">
        <f>IF($O$7=1,Values!K17,IF($O$7=2,Values!U17,Values!AE17))</f>
        <v>0.16666666666666666</v>
      </c>
      <c r="AA18" s="60"/>
      <c r="AB18" s="314">
        <v>6.2499999999999993E-2</v>
      </c>
      <c r="AC18" s="282" t="str">
        <f t="shared" si="1"/>
        <v>-</v>
      </c>
      <c r="AD18" s="282">
        <f t="shared" si="2"/>
        <v>0</v>
      </c>
      <c r="AE18" s="282">
        <f t="shared" si="3"/>
        <v>0</v>
      </c>
      <c r="AF18" s="282">
        <f t="shared" si="4"/>
        <v>0</v>
      </c>
      <c r="AG18" s="282">
        <f t="shared" si="5"/>
        <v>0</v>
      </c>
      <c r="AH18" s="282">
        <f t="shared" si="6"/>
        <v>0</v>
      </c>
      <c r="AI18" s="282">
        <f t="shared" si="6"/>
        <v>1</v>
      </c>
      <c r="AJ18" s="315">
        <f t="shared" si="7"/>
        <v>0</v>
      </c>
      <c r="AK18" s="315">
        <f t="shared" si="8"/>
        <v>0.16666666666666699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 t="str">
        <f>IF($O$7=1,Values!C18,IF($O$7=2,Values!M18,Values!W18))</f>
        <v>-</v>
      </c>
      <c r="D19" s="212">
        <f>IF($O$7=1,Values!D18,IF($O$7=2,Values!N18,Values!X18))</f>
        <v>0</v>
      </c>
      <c r="E19" s="212">
        <f>IF($O$7=1,Values!E18,IF($O$7=2,Values!O18,Values!Y18))</f>
        <v>0</v>
      </c>
      <c r="F19" s="212">
        <f>IF($O$7=1,Values!F18,IF($O$7=2,Values!P18,Values!Z18))</f>
        <v>0</v>
      </c>
      <c r="G19" s="212">
        <f>IF($O$7=1,Values!G18,IF($O$7=2,Values!Q18,Values!AA18))</f>
        <v>0</v>
      </c>
      <c r="H19" s="212">
        <f>IF($O$7=1,Values!H18,IF($O$7=2,Values!R18,Values!AB18))</f>
        <v>1</v>
      </c>
      <c r="I19" s="220">
        <f>IF($O$7=1,Values!I18,IF($O$7=2,Values!S18,Values!AC18))</f>
        <v>0</v>
      </c>
      <c r="J19" s="21">
        <f>IF($O$7=1,Values!J18,IF($O$7=2,Values!T18,Values!AD18))</f>
        <v>0</v>
      </c>
      <c r="K19" s="21">
        <f>IF($O$7=1,Values!K18,IF($O$7=2,Values!U18,Values!AE18))</f>
        <v>0.16666666666666666</v>
      </c>
      <c r="AA19" s="60"/>
      <c r="AB19" s="314">
        <v>7.2916666666666657E-2</v>
      </c>
      <c r="AC19" s="282" t="str">
        <f t="shared" si="1"/>
        <v>-</v>
      </c>
      <c r="AD19" s="282">
        <f t="shared" si="2"/>
        <v>0</v>
      </c>
      <c r="AE19" s="282">
        <f t="shared" si="3"/>
        <v>0</v>
      </c>
      <c r="AF19" s="282">
        <f t="shared" si="4"/>
        <v>0</v>
      </c>
      <c r="AG19" s="282">
        <f t="shared" si="5"/>
        <v>0</v>
      </c>
      <c r="AH19" s="282">
        <f t="shared" si="6"/>
        <v>1</v>
      </c>
      <c r="AI19" s="282">
        <f t="shared" si="6"/>
        <v>0</v>
      </c>
      <c r="AJ19" s="315">
        <f t="shared" si="7"/>
        <v>0</v>
      </c>
      <c r="AK19" s="315">
        <f t="shared" si="8"/>
        <v>0.16666666666666699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 t="str">
        <f>IF($O$7=1,Values!C19,IF($O$7=2,Values!M19,Values!W19))</f>
        <v>-</v>
      </c>
      <c r="D20" s="212">
        <f>IF($O$7=1,Values!D19,IF($O$7=2,Values!N19,Values!X19))</f>
        <v>0</v>
      </c>
      <c r="E20" s="212">
        <f>IF($O$7=1,Values!E19,IF($O$7=2,Values!O19,Values!Y19))</f>
        <v>0</v>
      </c>
      <c r="F20" s="212">
        <f>IF($O$7=1,Values!F19,IF($O$7=2,Values!P19,Values!Z19))</f>
        <v>0</v>
      </c>
      <c r="G20" s="212">
        <f>IF($O$7=1,Values!G19,IF($O$7=2,Values!Q19,Values!AA19))</f>
        <v>0</v>
      </c>
      <c r="H20" s="212">
        <f>IF($O$7=1,Values!H19,IF($O$7=2,Values!R19,Values!AB19))</f>
        <v>0</v>
      </c>
      <c r="I20" s="220">
        <f>IF($O$7=1,Values!I19,IF($O$7=2,Values!S19,Values!AC19))</f>
        <v>0</v>
      </c>
      <c r="J20" s="21">
        <f>IF($O$7=1,Values!J19,IF($O$7=2,Values!T19,Values!AD19))</f>
        <v>0</v>
      </c>
      <c r="K20" s="21">
        <f>IF($O$7=1,Values!K19,IF($O$7=2,Values!U19,Values!AE19))</f>
        <v>0</v>
      </c>
      <c r="AA20" s="60"/>
      <c r="AB20" s="314">
        <v>8.3333333333333329E-2</v>
      </c>
      <c r="AC20" s="282" t="str">
        <f t="shared" si="1"/>
        <v>-</v>
      </c>
      <c r="AD20" s="282">
        <f t="shared" si="2"/>
        <v>0</v>
      </c>
      <c r="AE20" s="282">
        <f t="shared" si="3"/>
        <v>0</v>
      </c>
      <c r="AF20" s="282">
        <f t="shared" si="4"/>
        <v>0</v>
      </c>
      <c r="AG20" s="282">
        <f t="shared" si="5"/>
        <v>0</v>
      </c>
      <c r="AH20" s="282">
        <f t="shared" si="6"/>
        <v>0</v>
      </c>
      <c r="AI20" s="282">
        <f t="shared" si="6"/>
        <v>0</v>
      </c>
      <c r="AJ20" s="315">
        <f t="shared" si="7"/>
        <v>0</v>
      </c>
      <c r="AK20" s="315">
        <f t="shared" si="8"/>
        <v>0</v>
      </c>
      <c r="AL20" s="52"/>
      <c r="AM20" s="52"/>
      <c r="AN20" s="52"/>
      <c r="AO20" s="52"/>
    </row>
    <row r="21" spans="2:41" x14ac:dyDescent="0.25">
      <c r="B21" s="43">
        <v>9.375E-2</v>
      </c>
      <c r="C21" s="211" t="str">
        <f>IF($O$7=1,Values!C20,IF($O$7=2,Values!M20,Values!W20))</f>
        <v>-</v>
      </c>
      <c r="D21" s="212">
        <f>IF($O$7=1,Values!D20,IF($O$7=2,Values!N20,Values!X20))</f>
        <v>0</v>
      </c>
      <c r="E21" s="212">
        <f>IF($O$7=1,Values!E20,IF($O$7=2,Values!O20,Values!Y20))</f>
        <v>0</v>
      </c>
      <c r="F21" s="212">
        <f>IF($O$7=1,Values!F20,IF($O$7=2,Values!P20,Values!Z20))</f>
        <v>0</v>
      </c>
      <c r="G21" s="212">
        <f>IF($O$7=1,Values!G20,IF($O$7=2,Values!Q20,Values!AA20))</f>
        <v>0</v>
      </c>
      <c r="H21" s="212">
        <f>IF($O$7=1,Values!H20,IF($O$7=2,Values!R20,Values!AB20))</f>
        <v>0</v>
      </c>
      <c r="I21" s="220">
        <f>IF($O$7=1,Values!I20,IF($O$7=2,Values!S20,Values!AC20))</f>
        <v>0</v>
      </c>
      <c r="J21" s="21">
        <f>IF($O$7=1,Values!J20,IF($O$7=2,Values!T20,Values!AD20))</f>
        <v>0</v>
      </c>
      <c r="K21" s="21">
        <f>IF($O$7=1,Values!K20,IF($O$7=2,Values!U20,Values!AE20))</f>
        <v>0</v>
      </c>
      <c r="AA21" s="60"/>
      <c r="AB21" s="314">
        <v>9.375E-2</v>
      </c>
      <c r="AC21" s="282" t="str">
        <f t="shared" si="1"/>
        <v>-</v>
      </c>
      <c r="AD21" s="282">
        <f t="shared" si="2"/>
        <v>0</v>
      </c>
      <c r="AE21" s="282">
        <f t="shared" si="3"/>
        <v>0</v>
      </c>
      <c r="AF21" s="282">
        <f t="shared" si="4"/>
        <v>0</v>
      </c>
      <c r="AG21" s="282">
        <f t="shared" si="5"/>
        <v>0</v>
      </c>
      <c r="AH21" s="282">
        <f t="shared" si="6"/>
        <v>0</v>
      </c>
      <c r="AI21" s="282">
        <f t="shared" si="6"/>
        <v>0</v>
      </c>
      <c r="AJ21" s="315">
        <f t="shared" si="7"/>
        <v>0</v>
      </c>
      <c r="AK21" s="315">
        <f t="shared" si="8"/>
        <v>0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 t="str">
        <f>IF($O$7=1,Values!C21,IF($O$7=2,Values!M21,Values!W21))</f>
        <v>-</v>
      </c>
      <c r="D22" s="212">
        <f>IF($O$7=1,Values!D21,IF($O$7=2,Values!N21,Values!X21))</f>
        <v>0</v>
      </c>
      <c r="E22" s="212">
        <f>IF($O$7=1,Values!E21,IF($O$7=2,Values!O21,Values!Y21))</f>
        <v>0</v>
      </c>
      <c r="F22" s="212">
        <f>IF($O$7=1,Values!F21,IF($O$7=2,Values!P21,Values!Z21))</f>
        <v>0</v>
      </c>
      <c r="G22" s="212">
        <f>IF($O$7=1,Values!G21,IF($O$7=2,Values!Q21,Values!AA21))</f>
        <v>0</v>
      </c>
      <c r="H22" s="212">
        <f>IF($O$7=1,Values!H21,IF($O$7=2,Values!R21,Values!AB21))</f>
        <v>0</v>
      </c>
      <c r="I22" s="220">
        <f>IF($O$7=1,Values!I21,IF($O$7=2,Values!S21,Values!AC21))</f>
        <v>0</v>
      </c>
      <c r="J22" s="21">
        <f>IF($O$7=1,Values!J21,IF($O$7=2,Values!T21,Values!AD21))</f>
        <v>0</v>
      </c>
      <c r="K22" s="21">
        <f>IF($O$7=1,Values!K21,IF($O$7=2,Values!U21,Values!AE21))</f>
        <v>0</v>
      </c>
      <c r="AA22" s="60"/>
      <c r="AB22" s="314">
        <v>0.10416666666666667</v>
      </c>
      <c r="AC22" s="282" t="str">
        <f t="shared" si="1"/>
        <v>-</v>
      </c>
      <c r="AD22" s="282">
        <f t="shared" si="2"/>
        <v>0</v>
      </c>
      <c r="AE22" s="282">
        <f t="shared" si="3"/>
        <v>0</v>
      </c>
      <c r="AF22" s="282">
        <f t="shared" si="4"/>
        <v>0</v>
      </c>
      <c r="AG22" s="282">
        <f t="shared" si="5"/>
        <v>0</v>
      </c>
      <c r="AH22" s="282">
        <f t="shared" si="6"/>
        <v>0</v>
      </c>
      <c r="AI22" s="282">
        <f t="shared" si="6"/>
        <v>0</v>
      </c>
      <c r="AJ22" s="315">
        <f t="shared" si="7"/>
        <v>0</v>
      </c>
      <c r="AK22" s="315">
        <f t="shared" si="8"/>
        <v>0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 t="str">
        <f>IF($O$7=1,Values!C22,IF($O$7=2,Values!M22,Values!W22))</f>
        <v>-</v>
      </c>
      <c r="D23" s="212">
        <f>IF($O$7=1,Values!D22,IF($O$7=2,Values!N22,Values!X22))</f>
        <v>0</v>
      </c>
      <c r="E23" s="212">
        <f>IF($O$7=1,Values!E22,IF($O$7=2,Values!O22,Values!Y22))</f>
        <v>0</v>
      </c>
      <c r="F23" s="212">
        <f>IF($O$7=1,Values!F22,IF($O$7=2,Values!P22,Values!Z22))</f>
        <v>0</v>
      </c>
      <c r="G23" s="212">
        <f>IF($O$7=1,Values!G22,IF($O$7=2,Values!Q22,Values!AA22))</f>
        <v>0</v>
      </c>
      <c r="H23" s="212">
        <f>IF($O$7=1,Values!H22,IF($O$7=2,Values!R22,Values!AB22))</f>
        <v>0</v>
      </c>
      <c r="I23" s="220">
        <f>IF($O$7=1,Values!I22,IF($O$7=2,Values!S22,Values!AC22))</f>
        <v>0</v>
      </c>
      <c r="J23" s="21">
        <f>IF($O$7=1,Values!J22,IF($O$7=2,Values!T22,Values!AD22))</f>
        <v>0</v>
      </c>
      <c r="K23" s="21">
        <f>IF($O$7=1,Values!K22,IF($O$7=2,Values!U22,Values!AE22))</f>
        <v>0</v>
      </c>
      <c r="AA23" s="60"/>
      <c r="AB23" s="314">
        <v>0.11458333333333334</v>
      </c>
      <c r="AC23" s="282" t="str">
        <f t="shared" si="1"/>
        <v>-</v>
      </c>
      <c r="AD23" s="282">
        <f t="shared" si="2"/>
        <v>0</v>
      </c>
      <c r="AE23" s="282">
        <f t="shared" si="3"/>
        <v>0</v>
      </c>
      <c r="AF23" s="282">
        <f t="shared" si="4"/>
        <v>0</v>
      </c>
      <c r="AG23" s="282">
        <f t="shared" si="5"/>
        <v>0</v>
      </c>
      <c r="AH23" s="282">
        <f t="shared" si="6"/>
        <v>0</v>
      </c>
      <c r="AI23" s="282">
        <f t="shared" si="6"/>
        <v>0</v>
      </c>
      <c r="AJ23" s="315">
        <f t="shared" si="7"/>
        <v>0</v>
      </c>
      <c r="AK23" s="315">
        <f t="shared" si="8"/>
        <v>0</v>
      </c>
      <c r="AL23" s="52"/>
      <c r="AM23" s="52"/>
      <c r="AN23" s="52"/>
      <c r="AO23" s="52"/>
    </row>
    <row r="24" spans="2:41" x14ac:dyDescent="0.25">
      <c r="B24" s="43">
        <v>0.125</v>
      </c>
      <c r="C24" s="211" t="str">
        <f>IF($O$7=1,Values!C23,IF($O$7=2,Values!M23,Values!W23))</f>
        <v>-</v>
      </c>
      <c r="D24" s="212">
        <f>IF($O$7=1,Values!D23,IF($O$7=2,Values!N23,Values!X23))</f>
        <v>0</v>
      </c>
      <c r="E24" s="212">
        <f>IF($O$7=1,Values!E23,IF($O$7=2,Values!O23,Values!Y23))</f>
        <v>0</v>
      </c>
      <c r="F24" s="212">
        <f>IF($O$7=1,Values!F23,IF($O$7=2,Values!P23,Values!Z23))</f>
        <v>0</v>
      </c>
      <c r="G24" s="212">
        <f>IF($O$7=1,Values!G23,IF($O$7=2,Values!Q23,Values!AA23))</f>
        <v>0</v>
      </c>
      <c r="H24" s="212">
        <f>IF($O$7=1,Values!H23,IF($O$7=2,Values!R23,Values!AB23))</f>
        <v>0</v>
      </c>
      <c r="I24" s="220">
        <f>IF($O$7=1,Values!I23,IF($O$7=2,Values!S23,Values!AC23))</f>
        <v>0</v>
      </c>
      <c r="J24" s="21">
        <f>IF($O$7=1,Values!J23,IF($O$7=2,Values!T23,Values!AD23))</f>
        <v>0</v>
      </c>
      <c r="K24" s="21">
        <f>IF($O$7=1,Values!K23,IF($O$7=2,Values!U23,Values!AE23))</f>
        <v>0</v>
      </c>
      <c r="AA24" s="60"/>
      <c r="AB24" s="314">
        <v>0.125</v>
      </c>
      <c r="AC24" s="282" t="str">
        <f t="shared" si="1"/>
        <v>-</v>
      </c>
      <c r="AD24" s="282">
        <f t="shared" si="2"/>
        <v>0</v>
      </c>
      <c r="AE24" s="282">
        <f t="shared" si="3"/>
        <v>0</v>
      </c>
      <c r="AF24" s="282">
        <f t="shared" si="4"/>
        <v>0</v>
      </c>
      <c r="AG24" s="282">
        <f t="shared" si="5"/>
        <v>0</v>
      </c>
      <c r="AH24" s="282">
        <f t="shared" si="6"/>
        <v>0</v>
      </c>
      <c r="AI24" s="282">
        <f t="shared" si="6"/>
        <v>0</v>
      </c>
      <c r="AJ24" s="315">
        <f t="shared" si="7"/>
        <v>0</v>
      </c>
      <c r="AK24" s="315">
        <f t="shared" si="8"/>
        <v>0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 t="str">
        <f>IF($O$7=1,Values!C24,IF($O$7=2,Values!M24,Values!W24))</f>
        <v>-</v>
      </c>
      <c r="D25" s="212">
        <f>IF($O$7=1,Values!D24,IF($O$7=2,Values!N24,Values!X24))</f>
        <v>0</v>
      </c>
      <c r="E25" s="212">
        <f>IF($O$7=1,Values!E24,IF($O$7=2,Values!O24,Values!Y24))</f>
        <v>0</v>
      </c>
      <c r="F25" s="212">
        <f>IF($O$7=1,Values!F24,IF($O$7=2,Values!P24,Values!Z24))</f>
        <v>0</v>
      </c>
      <c r="G25" s="212">
        <f>IF($O$7=1,Values!G24,IF($O$7=2,Values!Q24,Values!AA24))</f>
        <v>0</v>
      </c>
      <c r="H25" s="212">
        <f>IF($O$7=1,Values!H24,IF($O$7=2,Values!R24,Values!AB24))</f>
        <v>0</v>
      </c>
      <c r="I25" s="220">
        <f>IF($O$7=1,Values!I24,IF($O$7=2,Values!S24,Values!AC24))</f>
        <v>0</v>
      </c>
      <c r="J25" s="21">
        <f>IF($O$7=1,Values!J24,IF($O$7=2,Values!T24,Values!AD24))</f>
        <v>0</v>
      </c>
      <c r="K25" s="21">
        <f>IF($O$7=1,Values!K24,IF($O$7=2,Values!U24,Values!AE24))</f>
        <v>0</v>
      </c>
      <c r="AA25" s="60"/>
      <c r="AB25" s="314">
        <v>0.13541666666666666</v>
      </c>
      <c r="AC25" s="282" t="str">
        <f t="shared" si="1"/>
        <v>-</v>
      </c>
      <c r="AD25" s="282">
        <f t="shared" si="2"/>
        <v>0</v>
      </c>
      <c r="AE25" s="282">
        <f t="shared" si="3"/>
        <v>0</v>
      </c>
      <c r="AF25" s="282">
        <f t="shared" si="4"/>
        <v>0</v>
      </c>
      <c r="AG25" s="282">
        <f t="shared" si="5"/>
        <v>0</v>
      </c>
      <c r="AH25" s="282">
        <f t="shared" si="6"/>
        <v>0</v>
      </c>
      <c r="AI25" s="282">
        <f t="shared" si="6"/>
        <v>0</v>
      </c>
      <c r="AJ25" s="315">
        <f t="shared" si="7"/>
        <v>0</v>
      </c>
      <c r="AK25" s="315">
        <f t="shared" si="8"/>
        <v>0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 t="str">
        <f>IF($O$7=1,Values!C25,IF($O$7=2,Values!M25,Values!W25))</f>
        <v>-</v>
      </c>
      <c r="D26" s="212">
        <f>IF($O$7=1,Values!D25,IF($O$7=2,Values!N25,Values!X25))</f>
        <v>0</v>
      </c>
      <c r="E26" s="212">
        <f>IF($O$7=1,Values!E25,IF($O$7=2,Values!O25,Values!Y25))</f>
        <v>0</v>
      </c>
      <c r="F26" s="212">
        <f>IF($O$7=1,Values!F25,IF($O$7=2,Values!P25,Values!Z25))</f>
        <v>0</v>
      </c>
      <c r="G26" s="212">
        <f>IF($O$7=1,Values!G25,IF($O$7=2,Values!Q25,Values!AA25))</f>
        <v>0</v>
      </c>
      <c r="H26" s="212">
        <f>IF($O$7=1,Values!H25,IF($O$7=2,Values!R25,Values!AB25))</f>
        <v>0</v>
      </c>
      <c r="I26" s="220">
        <f>IF($O$7=1,Values!I25,IF($O$7=2,Values!S25,Values!AC25))</f>
        <v>0</v>
      </c>
      <c r="J26" s="21">
        <f>IF($O$7=1,Values!J25,IF($O$7=2,Values!T25,Values!AD25))</f>
        <v>0</v>
      </c>
      <c r="K26" s="21">
        <f>IF($O$7=1,Values!K25,IF($O$7=2,Values!U25,Values!AE25))</f>
        <v>0</v>
      </c>
      <c r="AA26" s="60"/>
      <c r="AB26" s="314">
        <v>0.14583333333333331</v>
      </c>
      <c r="AC26" s="282" t="str">
        <f t="shared" si="1"/>
        <v>-</v>
      </c>
      <c r="AD26" s="282">
        <f t="shared" si="2"/>
        <v>0</v>
      </c>
      <c r="AE26" s="282">
        <f t="shared" si="3"/>
        <v>0</v>
      </c>
      <c r="AF26" s="282">
        <f t="shared" si="4"/>
        <v>0</v>
      </c>
      <c r="AG26" s="282">
        <f t="shared" si="5"/>
        <v>0</v>
      </c>
      <c r="AH26" s="282">
        <f t="shared" si="6"/>
        <v>0</v>
      </c>
      <c r="AI26" s="282">
        <f t="shared" si="6"/>
        <v>0</v>
      </c>
      <c r="AJ26" s="315">
        <f t="shared" si="7"/>
        <v>0</v>
      </c>
      <c r="AK26" s="315">
        <f t="shared" si="8"/>
        <v>0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 t="str">
        <f>IF($O$7=1,Values!C26,IF($O$7=2,Values!M26,Values!W26))</f>
        <v>-</v>
      </c>
      <c r="D27" s="212">
        <f>IF($O$7=1,Values!D26,IF($O$7=2,Values!N26,Values!X26))</f>
        <v>0</v>
      </c>
      <c r="E27" s="212">
        <f>IF($O$7=1,Values!E26,IF($O$7=2,Values!O26,Values!Y26))</f>
        <v>0</v>
      </c>
      <c r="F27" s="212">
        <f>IF($O$7=1,Values!F26,IF($O$7=2,Values!P26,Values!Z26))</f>
        <v>0</v>
      </c>
      <c r="G27" s="212">
        <f>IF($O$7=1,Values!G26,IF($O$7=2,Values!Q26,Values!AA26))</f>
        <v>1</v>
      </c>
      <c r="H27" s="212">
        <f>IF($O$7=1,Values!H26,IF($O$7=2,Values!R26,Values!AB26))</f>
        <v>1</v>
      </c>
      <c r="I27" s="220">
        <f>IF($O$7=1,Values!I26,IF($O$7=2,Values!S26,Values!AC26))</f>
        <v>0</v>
      </c>
      <c r="J27" s="21">
        <f>IF($O$7=1,Values!J26,IF($O$7=2,Values!T26,Values!AD26))</f>
        <v>0.25</v>
      </c>
      <c r="K27" s="21">
        <f>IF($O$7=1,Values!K26,IF($O$7=2,Values!U26,Values!AE26))</f>
        <v>0.33333333333333331</v>
      </c>
      <c r="AA27" s="60"/>
      <c r="AB27" s="314">
        <v>0.15624999999999997</v>
      </c>
      <c r="AC27" s="282" t="str">
        <f t="shared" si="1"/>
        <v>-</v>
      </c>
      <c r="AD27" s="282">
        <f t="shared" si="2"/>
        <v>0</v>
      </c>
      <c r="AE27" s="282">
        <f t="shared" si="3"/>
        <v>0</v>
      </c>
      <c r="AF27" s="282">
        <f t="shared" si="4"/>
        <v>0</v>
      </c>
      <c r="AG27" s="282">
        <f t="shared" si="5"/>
        <v>1</v>
      </c>
      <c r="AH27" s="282">
        <f t="shared" si="6"/>
        <v>1</v>
      </c>
      <c r="AI27" s="282">
        <f t="shared" si="6"/>
        <v>0</v>
      </c>
      <c r="AJ27" s="315">
        <f t="shared" si="7"/>
        <v>0.25</v>
      </c>
      <c r="AK27" s="315">
        <f t="shared" si="8"/>
        <v>0.33333333333333298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 t="str">
        <f>IF($O$7=1,Values!C27,IF($O$7=2,Values!M27,Values!W27))</f>
        <v>-</v>
      </c>
      <c r="D28" s="212">
        <f>IF($O$7=1,Values!D27,IF($O$7=2,Values!N27,Values!X27))</f>
        <v>1</v>
      </c>
      <c r="E28" s="212">
        <f>IF($O$7=1,Values!E27,IF($O$7=2,Values!O27,Values!Y27))</f>
        <v>0</v>
      </c>
      <c r="F28" s="212">
        <f>IF($O$7=1,Values!F27,IF($O$7=2,Values!P27,Values!Z27))</f>
        <v>0</v>
      </c>
      <c r="G28" s="212">
        <f>IF($O$7=1,Values!G27,IF($O$7=2,Values!Q27,Values!AA27))</f>
        <v>0</v>
      </c>
      <c r="H28" s="212">
        <f>IF($O$7=1,Values!H27,IF($O$7=2,Values!R27,Values!AB27))</f>
        <v>0</v>
      </c>
      <c r="I28" s="220">
        <f>IF($O$7=1,Values!I27,IF($O$7=2,Values!S27,Values!AC27))</f>
        <v>0</v>
      </c>
      <c r="J28" s="21">
        <f>IF($O$7=1,Values!J27,IF($O$7=2,Values!T27,Values!AD27))</f>
        <v>0.25</v>
      </c>
      <c r="K28" s="21">
        <f>IF($O$7=1,Values!K27,IF($O$7=2,Values!U27,Values!AE27))</f>
        <v>0.16666666666666666</v>
      </c>
      <c r="AA28" s="60"/>
      <c r="AB28" s="314">
        <v>0.16666666666666663</v>
      </c>
      <c r="AC28" s="282" t="str">
        <f t="shared" si="1"/>
        <v>-</v>
      </c>
      <c r="AD28" s="282">
        <f t="shared" si="2"/>
        <v>1</v>
      </c>
      <c r="AE28" s="282">
        <f t="shared" si="3"/>
        <v>0</v>
      </c>
      <c r="AF28" s="282">
        <f t="shared" si="4"/>
        <v>0</v>
      </c>
      <c r="AG28" s="282">
        <f t="shared" si="5"/>
        <v>0</v>
      </c>
      <c r="AH28" s="282">
        <f t="shared" si="6"/>
        <v>0</v>
      </c>
      <c r="AI28" s="282">
        <f t="shared" si="6"/>
        <v>0</v>
      </c>
      <c r="AJ28" s="315">
        <f t="shared" si="7"/>
        <v>0.25</v>
      </c>
      <c r="AK28" s="315">
        <f t="shared" si="8"/>
        <v>0.16666666666666699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 t="str">
        <f>IF($O$7=1,Values!C28,IF($O$7=2,Values!M28,Values!W28))</f>
        <v>-</v>
      </c>
      <c r="D29" s="212">
        <f>IF($O$7=1,Values!D28,IF($O$7=2,Values!N28,Values!X28))</f>
        <v>0</v>
      </c>
      <c r="E29" s="212">
        <f>IF($O$7=1,Values!E28,IF($O$7=2,Values!O28,Values!Y28))</f>
        <v>0</v>
      </c>
      <c r="F29" s="212">
        <f>IF($O$7=1,Values!F28,IF($O$7=2,Values!P28,Values!Z28))</f>
        <v>1</v>
      </c>
      <c r="G29" s="212">
        <f>IF($O$7=1,Values!G28,IF($O$7=2,Values!Q28,Values!AA28))</f>
        <v>1</v>
      </c>
      <c r="H29" s="212">
        <f>IF($O$7=1,Values!H28,IF($O$7=2,Values!R28,Values!AB28))</f>
        <v>0</v>
      </c>
      <c r="I29" s="220">
        <f>IF($O$7=1,Values!I28,IF($O$7=2,Values!S28,Values!AC28))</f>
        <v>0</v>
      </c>
      <c r="J29" s="21">
        <f>IF($O$7=1,Values!J28,IF($O$7=2,Values!T28,Values!AD28))</f>
        <v>0.5</v>
      </c>
      <c r="K29" s="21">
        <f>IF($O$7=1,Values!K28,IF($O$7=2,Values!U28,Values!AE28))</f>
        <v>0.33333333333333331</v>
      </c>
      <c r="AA29" s="60"/>
      <c r="AB29" s="314">
        <v>0.17708333333333329</v>
      </c>
      <c r="AC29" s="282" t="str">
        <f t="shared" si="1"/>
        <v>-</v>
      </c>
      <c r="AD29" s="282">
        <f t="shared" si="2"/>
        <v>0</v>
      </c>
      <c r="AE29" s="282">
        <f t="shared" si="3"/>
        <v>0</v>
      </c>
      <c r="AF29" s="282">
        <f t="shared" si="4"/>
        <v>1</v>
      </c>
      <c r="AG29" s="282">
        <f t="shared" si="5"/>
        <v>1</v>
      </c>
      <c r="AH29" s="282">
        <f t="shared" si="6"/>
        <v>0</v>
      </c>
      <c r="AI29" s="282">
        <f t="shared" si="6"/>
        <v>0</v>
      </c>
      <c r="AJ29" s="315">
        <f t="shared" si="7"/>
        <v>0.5</v>
      </c>
      <c r="AK29" s="315">
        <f t="shared" si="8"/>
        <v>0.33333333333333298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 t="str">
        <f>IF($O$7=1,Values!C29,IF($O$7=2,Values!M29,Values!W29))</f>
        <v>-</v>
      </c>
      <c r="D30" s="212">
        <f>IF($O$7=1,Values!D29,IF($O$7=2,Values!N29,Values!X29))</f>
        <v>0</v>
      </c>
      <c r="E30" s="212">
        <f>IF($O$7=1,Values!E29,IF($O$7=2,Values!O29,Values!Y29))</f>
        <v>0</v>
      </c>
      <c r="F30" s="212">
        <f>IF($O$7=1,Values!F29,IF($O$7=2,Values!P29,Values!Z29))</f>
        <v>0</v>
      </c>
      <c r="G30" s="212">
        <f>IF($O$7=1,Values!G29,IF($O$7=2,Values!Q29,Values!AA29))</f>
        <v>0</v>
      </c>
      <c r="H30" s="212">
        <f>IF($O$7=1,Values!H29,IF($O$7=2,Values!R29,Values!AB29))</f>
        <v>0</v>
      </c>
      <c r="I30" s="220">
        <f>IF($O$7=1,Values!I29,IF($O$7=2,Values!S29,Values!AC29))</f>
        <v>0</v>
      </c>
      <c r="J30" s="21">
        <f>IF($O$7=1,Values!J29,IF($O$7=2,Values!T29,Values!AD29))</f>
        <v>0</v>
      </c>
      <c r="K30" s="21">
        <f>IF($O$7=1,Values!K29,IF($O$7=2,Values!U29,Values!AE29))</f>
        <v>0</v>
      </c>
      <c r="AA30" s="60"/>
      <c r="AB30" s="314">
        <v>0.18749999999999994</v>
      </c>
      <c r="AC30" s="282" t="str">
        <f t="shared" si="1"/>
        <v>-</v>
      </c>
      <c r="AD30" s="282">
        <f t="shared" si="2"/>
        <v>0</v>
      </c>
      <c r="AE30" s="282">
        <f t="shared" si="3"/>
        <v>0</v>
      </c>
      <c r="AF30" s="282">
        <f t="shared" si="4"/>
        <v>0</v>
      </c>
      <c r="AG30" s="282">
        <f t="shared" si="5"/>
        <v>0</v>
      </c>
      <c r="AH30" s="282">
        <f t="shared" si="6"/>
        <v>0</v>
      </c>
      <c r="AI30" s="282">
        <f t="shared" si="6"/>
        <v>0</v>
      </c>
      <c r="AJ30" s="315">
        <f t="shared" si="7"/>
        <v>0</v>
      </c>
      <c r="AK30" s="315">
        <f t="shared" si="8"/>
        <v>0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 t="str">
        <f>IF($O$7=1,Values!C30,IF($O$7=2,Values!M30,Values!W30))</f>
        <v>-</v>
      </c>
      <c r="D31" s="212">
        <f>IF($O$7=1,Values!D30,IF($O$7=2,Values!N30,Values!X30))</f>
        <v>0</v>
      </c>
      <c r="E31" s="212">
        <f>IF($O$7=1,Values!E30,IF($O$7=2,Values!O30,Values!Y30))</f>
        <v>0</v>
      </c>
      <c r="F31" s="212">
        <f>IF($O$7=1,Values!F30,IF($O$7=2,Values!P30,Values!Z30))</f>
        <v>0</v>
      </c>
      <c r="G31" s="212">
        <f>IF($O$7=1,Values!G30,IF($O$7=2,Values!Q30,Values!AA30))</f>
        <v>0</v>
      </c>
      <c r="H31" s="212">
        <f>IF($O$7=1,Values!H30,IF($O$7=2,Values!R30,Values!AB30))</f>
        <v>0</v>
      </c>
      <c r="I31" s="220">
        <f>IF($O$7=1,Values!I30,IF($O$7=2,Values!S30,Values!AC30))</f>
        <v>0</v>
      </c>
      <c r="J31" s="21">
        <f>IF($O$7=1,Values!J30,IF($O$7=2,Values!T30,Values!AD30))</f>
        <v>0</v>
      </c>
      <c r="K31" s="21">
        <f>IF($O$7=1,Values!K30,IF($O$7=2,Values!U30,Values!AE30))</f>
        <v>0</v>
      </c>
      <c r="AA31" s="60"/>
      <c r="AB31" s="314">
        <v>0.1979166666666666</v>
      </c>
      <c r="AC31" s="282" t="str">
        <f t="shared" si="1"/>
        <v>-</v>
      </c>
      <c r="AD31" s="282">
        <f t="shared" si="2"/>
        <v>0</v>
      </c>
      <c r="AE31" s="282">
        <f t="shared" si="3"/>
        <v>0</v>
      </c>
      <c r="AF31" s="282">
        <f t="shared" si="4"/>
        <v>0</v>
      </c>
      <c r="AG31" s="282">
        <f t="shared" si="5"/>
        <v>0</v>
      </c>
      <c r="AH31" s="282">
        <f t="shared" si="6"/>
        <v>0</v>
      </c>
      <c r="AI31" s="282">
        <f t="shared" si="6"/>
        <v>0</v>
      </c>
      <c r="AJ31" s="315">
        <f t="shared" si="7"/>
        <v>0</v>
      </c>
      <c r="AK31" s="315">
        <f t="shared" si="8"/>
        <v>0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 t="str">
        <f>IF($O$7=1,Values!C31,IF($O$7=2,Values!M31,Values!W31))</f>
        <v>-</v>
      </c>
      <c r="D32" s="212">
        <f>IF($O$7=1,Values!D31,IF($O$7=2,Values!N31,Values!X31))</f>
        <v>1</v>
      </c>
      <c r="E32" s="212">
        <f>IF($O$7=1,Values!E31,IF($O$7=2,Values!O31,Values!Y31))</f>
        <v>1</v>
      </c>
      <c r="F32" s="212">
        <f>IF($O$7=1,Values!F31,IF($O$7=2,Values!P31,Values!Z31))</f>
        <v>0</v>
      </c>
      <c r="G32" s="212">
        <f>IF($O$7=1,Values!G31,IF($O$7=2,Values!Q31,Values!AA31))</f>
        <v>1</v>
      </c>
      <c r="H32" s="212">
        <f>IF($O$7=1,Values!H31,IF($O$7=2,Values!R31,Values!AB31))</f>
        <v>0</v>
      </c>
      <c r="I32" s="220">
        <f>IF($O$7=1,Values!I31,IF($O$7=2,Values!S31,Values!AC31))</f>
        <v>0</v>
      </c>
      <c r="J32" s="21">
        <f>IF($O$7=1,Values!J31,IF($O$7=2,Values!T31,Values!AD31))</f>
        <v>0.75</v>
      </c>
      <c r="K32" s="21">
        <f>IF($O$7=1,Values!K31,IF($O$7=2,Values!U31,Values!AE31))</f>
        <v>0.5</v>
      </c>
      <c r="AA32" s="60"/>
      <c r="AB32" s="314">
        <v>0.20833333333333326</v>
      </c>
      <c r="AC32" s="282" t="str">
        <f t="shared" si="1"/>
        <v>-</v>
      </c>
      <c r="AD32" s="282">
        <f t="shared" si="2"/>
        <v>1</v>
      </c>
      <c r="AE32" s="282">
        <f t="shared" si="3"/>
        <v>1</v>
      </c>
      <c r="AF32" s="282">
        <f t="shared" si="4"/>
        <v>0</v>
      </c>
      <c r="AG32" s="282">
        <f t="shared" si="5"/>
        <v>1</v>
      </c>
      <c r="AH32" s="282">
        <f t="shared" si="6"/>
        <v>0</v>
      </c>
      <c r="AI32" s="282">
        <f t="shared" si="6"/>
        <v>0</v>
      </c>
      <c r="AJ32" s="315">
        <f t="shared" si="7"/>
        <v>0.75</v>
      </c>
      <c r="AK32" s="315">
        <f t="shared" si="8"/>
        <v>0.5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 t="str">
        <f>IF($O$7=1,Values!C32,IF($O$7=2,Values!M32,Values!W32))</f>
        <v>-</v>
      </c>
      <c r="D33" s="212">
        <f>IF($O$7=1,Values!D32,IF($O$7=2,Values!N32,Values!X32))</f>
        <v>0</v>
      </c>
      <c r="E33" s="212">
        <f>IF($O$7=1,Values!E32,IF($O$7=2,Values!O32,Values!Y32))</f>
        <v>0</v>
      </c>
      <c r="F33" s="212">
        <f>IF($O$7=1,Values!F32,IF($O$7=2,Values!P32,Values!Z32))</f>
        <v>0</v>
      </c>
      <c r="G33" s="212">
        <f>IF($O$7=1,Values!G32,IF($O$7=2,Values!Q32,Values!AA32))</f>
        <v>1</v>
      </c>
      <c r="H33" s="212">
        <f>IF($O$7=1,Values!H32,IF($O$7=2,Values!R32,Values!AB32))</f>
        <v>0</v>
      </c>
      <c r="I33" s="220">
        <f>IF($O$7=1,Values!I32,IF($O$7=2,Values!S32,Values!AC32))</f>
        <v>0</v>
      </c>
      <c r="J33" s="21">
        <f>IF($O$7=1,Values!J32,IF($O$7=2,Values!T32,Values!AD32))</f>
        <v>0.25</v>
      </c>
      <c r="K33" s="21">
        <f>IF($O$7=1,Values!K32,IF($O$7=2,Values!U32,Values!AE32))</f>
        <v>0.16666666666666666</v>
      </c>
      <c r="AA33" s="60"/>
      <c r="AB33" s="314">
        <v>0.21874999999999992</v>
      </c>
      <c r="AC33" s="282" t="str">
        <f t="shared" si="1"/>
        <v>-</v>
      </c>
      <c r="AD33" s="282">
        <f t="shared" si="2"/>
        <v>0</v>
      </c>
      <c r="AE33" s="282">
        <f t="shared" si="3"/>
        <v>0</v>
      </c>
      <c r="AF33" s="282">
        <f t="shared" si="4"/>
        <v>0</v>
      </c>
      <c r="AG33" s="282">
        <f t="shared" si="5"/>
        <v>1</v>
      </c>
      <c r="AH33" s="282">
        <f t="shared" si="6"/>
        <v>0</v>
      </c>
      <c r="AI33" s="282">
        <f t="shared" si="6"/>
        <v>0</v>
      </c>
      <c r="AJ33" s="315">
        <f t="shared" si="7"/>
        <v>0.25</v>
      </c>
      <c r="AK33" s="315">
        <f t="shared" si="8"/>
        <v>0.16666666666666699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 t="str">
        <f>IF($O$7=1,Values!C33,IF($O$7=2,Values!M33,Values!W33))</f>
        <v>-</v>
      </c>
      <c r="D34" s="212">
        <f>IF($O$7=1,Values!D33,IF($O$7=2,Values!N33,Values!X33))</f>
        <v>1</v>
      </c>
      <c r="E34" s="212">
        <f>IF($O$7=1,Values!E33,IF($O$7=2,Values!O33,Values!Y33))</f>
        <v>2</v>
      </c>
      <c r="F34" s="212">
        <f>IF($O$7=1,Values!F33,IF($O$7=2,Values!P33,Values!Z33))</f>
        <v>2</v>
      </c>
      <c r="G34" s="212">
        <f>IF($O$7=1,Values!G33,IF($O$7=2,Values!Q33,Values!AA33))</f>
        <v>2</v>
      </c>
      <c r="H34" s="212">
        <f>IF($O$7=1,Values!H33,IF($O$7=2,Values!R33,Values!AB33))</f>
        <v>0</v>
      </c>
      <c r="I34" s="220">
        <f>IF($O$7=1,Values!I33,IF($O$7=2,Values!S33,Values!AC33))</f>
        <v>0</v>
      </c>
      <c r="J34" s="21">
        <f>IF($O$7=1,Values!J33,IF($O$7=2,Values!T33,Values!AD33))</f>
        <v>1.75</v>
      </c>
      <c r="K34" s="21">
        <f>IF($O$7=1,Values!K33,IF($O$7=2,Values!U33,Values!AE33))</f>
        <v>1.1666666666666667</v>
      </c>
      <c r="AA34" s="60"/>
      <c r="AB34" s="314">
        <v>0.22916666666666657</v>
      </c>
      <c r="AC34" s="282" t="str">
        <f t="shared" si="1"/>
        <v>-</v>
      </c>
      <c r="AD34" s="282">
        <f t="shared" si="2"/>
        <v>1</v>
      </c>
      <c r="AE34" s="282">
        <f t="shared" si="3"/>
        <v>2</v>
      </c>
      <c r="AF34" s="282">
        <f t="shared" si="4"/>
        <v>2</v>
      </c>
      <c r="AG34" s="282">
        <f t="shared" si="5"/>
        <v>2</v>
      </c>
      <c r="AH34" s="282">
        <f t="shared" si="6"/>
        <v>0</v>
      </c>
      <c r="AI34" s="282">
        <f t="shared" si="6"/>
        <v>0</v>
      </c>
      <c r="AJ34" s="315">
        <f t="shared" si="7"/>
        <v>1.75</v>
      </c>
      <c r="AK34" s="315">
        <f t="shared" si="8"/>
        <v>1.1666666666666701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 t="str">
        <f>IF($O$7=1,Values!C34,IF($O$7=2,Values!M34,Values!W34))</f>
        <v>-</v>
      </c>
      <c r="D35" s="212">
        <f>IF($O$7=1,Values!D34,IF($O$7=2,Values!N34,Values!X34))</f>
        <v>0</v>
      </c>
      <c r="E35" s="212">
        <f>IF($O$7=1,Values!E34,IF($O$7=2,Values!O34,Values!Y34))</f>
        <v>1</v>
      </c>
      <c r="F35" s="212">
        <f>IF($O$7=1,Values!F34,IF($O$7=2,Values!P34,Values!Z34))</f>
        <v>2</v>
      </c>
      <c r="G35" s="212">
        <f>IF($O$7=1,Values!G34,IF($O$7=2,Values!Q34,Values!AA34))</f>
        <v>0</v>
      </c>
      <c r="H35" s="212">
        <f>IF($O$7=1,Values!H34,IF($O$7=2,Values!R34,Values!AB34))</f>
        <v>0</v>
      </c>
      <c r="I35" s="220">
        <f>IF($O$7=1,Values!I34,IF($O$7=2,Values!S34,Values!AC34))</f>
        <v>0</v>
      </c>
      <c r="J35" s="21">
        <f>IF($O$7=1,Values!J34,IF($O$7=2,Values!T34,Values!AD34))</f>
        <v>0.75</v>
      </c>
      <c r="K35" s="21">
        <f>IF($O$7=1,Values!K34,IF($O$7=2,Values!U34,Values!AE34))</f>
        <v>0.5</v>
      </c>
      <c r="AA35" s="60"/>
      <c r="AB35" s="314">
        <v>0.23958333333333323</v>
      </c>
      <c r="AC35" s="282" t="str">
        <f t="shared" si="1"/>
        <v>-</v>
      </c>
      <c r="AD35" s="282">
        <f t="shared" si="2"/>
        <v>0</v>
      </c>
      <c r="AE35" s="282">
        <f t="shared" si="3"/>
        <v>1</v>
      </c>
      <c r="AF35" s="282">
        <f t="shared" si="4"/>
        <v>2</v>
      </c>
      <c r="AG35" s="282">
        <f t="shared" si="5"/>
        <v>0</v>
      </c>
      <c r="AH35" s="282">
        <f t="shared" si="6"/>
        <v>0</v>
      </c>
      <c r="AI35" s="282">
        <f t="shared" si="6"/>
        <v>0</v>
      </c>
      <c r="AJ35" s="315">
        <f t="shared" si="7"/>
        <v>0.75</v>
      </c>
      <c r="AK35" s="315">
        <f t="shared" si="8"/>
        <v>0.5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 t="str">
        <f>IF($O$7=1,Values!C35,IF($O$7=2,Values!M35,Values!W35))</f>
        <v>-</v>
      </c>
      <c r="D36" s="212">
        <f>IF($O$7=1,Values!D35,IF($O$7=2,Values!N35,Values!X35))</f>
        <v>3</v>
      </c>
      <c r="E36" s="212">
        <f>IF($O$7=1,Values!E35,IF($O$7=2,Values!O35,Values!Y35))</f>
        <v>2</v>
      </c>
      <c r="F36" s="212">
        <f>IF($O$7=1,Values!F35,IF($O$7=2,Values!P35,Values!Z35))</f>
        <v>1</v>
      </c>
      <c r="G36" s="212">
        <f>IF($O$7=1,Values!G35,IF($O$7=2,Values!Q35,Values!AA35))</f>
        <v>1</v>
      </c>
      <c r="H36" s="212">
        <f>IF($O$7=1,Values!H35,IF($O$7=2,Values!R35,Values!AB35))</f>
        <v>0</v>
      </c>
      <c r="I36" s="220">
        <f>IF($O$7=1,Values!I35,IF($O$7=2,Values!S35,Values!AC35))</f>
        <v>0</v>
      </c>
      <c r="J36" s="21">
        <f>IF($O$7=1,Values!J35,IF($O$7=2,Values!T35,Values!AD35))</f>
        <v>1.75</v>
      </c>
      <c r="K36" s="21">
        <f>IF($O$7=1,Values!K35,IF($O$7=2,Values!U35,Values!AE35))</f>
        <v>1.1666666666666667</v>
      </c>
      <c r="AA36" s="60"/>
      <c r="AB36" s="314">
        <v>0.24999999999999989</v>
      </c>
      <c r="AC36" s="282" t="str">
        <f t="shared" si="1"/>
        <v>-</v>
      </c>
      <c r="AD36" s="282">
        <f t="shared" si="2"/>
        <v>3</v>
      </c>
      <c r="AE36" s="282">
        <f t="shared" si="3"/>
        <v>2</v>
      </c>
      <c r="AF36" s="282">
        <f t="shared" si="4"/>
        <v>1</v>
      </c>
      <c r="AG36" s="282">
        <f t="shared" si="5"/>
        <v>1</v>
      </c>
      <c r="AH36" s="282">
        <f t="shared" si="6"/>
        <v>0</v>
      </c>
      <c r="AI36" s="282">
        <f t="shared" si="6"/>
        <v>0</v>
      </c>
      <c r="AJ36" s="315">
        <f t="shared" si="7"/>
        <v>1.75</v>
      </c>
      <c r="AK36" s="315">
        <f t="shared" si="8"/>
        <v>1.1666666666666701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 t="str">
        <f>IF($O$7=1,Values!C36,IF($O$7=2,Values!M36,Values!W36))</f>
        <v>-</v>
      </c>
      <c r="D37" s="212">
        <f>IF($O$7=1,Values!D36,IF($O$7=2,Values!N36,Values!X36))</f>
        <v>1</v>
      </c>
      <c r="E37" s="212">
        <f>IF($O$7=1,Values!E36,IF($O$7=2,Values!O36,Values!Y36))</f>
        <v>3</v>
      </c>
      <c r="F37" s="212">
        <f>IF($O$7=1,Values!F36,IF($O$7=2,Values!P36,Values!Z36))</f>
        <v>4</v>
      </c>
      <c r="G37" s="212">
        <f>IF($O$7=1,Values!G36,IF($O$7=2,Values!Q36,Values!AA36))</f>
        <v>1</v>
      </c>
      <c r="H37" s="212">
        <f>IF($O$7=1,Values!H36,IF($O$7=2,Values!R36,Values!AB36))</f>
        <v>1</v>
      </c>
      <c r="I37" s="220">
        <f>IF($O$7=1,Values!I36,IF($O$7=2,Values!S36,Values!AC36))</f>
        <v>0</v>
      </c>
      <c r="J37" s="21">
        <f>IF($O$7=1,Values!J36,IF($O$7=2,Values!T36,Values!AD36))</f>
        <v>2.25</v>
      </c>
      <c r="K37" s="21">
        <f>IF($O$7=1,Values!K36,IF($O$7=2,Values!U36,Values!AE36))</f>
        <v>1.6666666666666667</v>
      </c>
      <c r="AA37" s="60"/>
      <c r="AB37" s="314">
        <v>0.26041666666666657</v>
      </c>
      <c r="AC37" s="282" t="str">
        <f t="shared" si="1"/>
        <v>-</v>
      </c>
      <c r="AD37" s="282">
        <f t="shared" si="2"/>
        <v>1</v>
      </c>
      <c r="AE37" s="282">
        <f t="shared" si="3"/>
        <v>3</v>
      </c>
      <c r="AF37" s="282">
        <f t="shared" si="4"/>
        <v>4</v>
      </c>
      <c r="AG37" s="282">
        <f t="shared" si="5"/>
        <v>1</v>
      </c>
      <c r="AH37" s="282">
        <f t="shared" si="6"/>
        <v>1</v>
      </c>
      <c r="AI37" s="282">
        <f t="shared" si="6"/>
        <v>0</v>
      </c>
      <c r="AJ37" s="315">
        <f t="shared" si="7"/>
        <v>2.25</v>
      </c>
      <c r="AK37" s="315">
        <f t="shared" si="8"/>
        <v>1.6666666666666701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 t="str">
        <f>IF($O$7=1,Values!C37,IF($O$7=2,Values!M37,Values!W37))</f>
        <v>-</v>
      </c>
      <c r="D38" s="212">
        <f>IF($O$7=1,Values!D37,IF($O$7=2,Values!N37,Values!X37))</f>
        <v>6</v>
      </c>
      <c r="E38" s="212">
        <f>IF($O$7=1,Values!E37,IF($O$7=2,Values!O37,Values!Y37))</f>
        <v>2</v>
      </c>
      <c r="F38" s="212">
        <f>IF($O$7=1,Values!F37,IF($O$7=2,Values!P37,Values!Z37))</f>
        <v>1</v>
      </c>
      <c r="G38" s="212">
        <f>IF($O$7=1,Values!G37,IF($O$7=2,Values!Q37,Values!AA37))</f>
        <v>1</v>
      </c>
      <c r="H38" s="212">
        <f>IF($O$7=1,Values!H37,IF($O$7=2,Values!R37,Values!AB37))</f>
        <v>0</v>
      </c>
      <c r="I38" s="220">
        <f>IF($O$7=1,Values!I37,IF($O$7=2,Values!S37,Values!AC37))</f>
        <v>0</v>
      </c>
      <c r="J38" s="21">
        <f>IF($O$7=1,Values!J37,IF($O$7=2,Values!T37,Values!AD37))</f>
        <v>2.5</v>
      </c>
      <c r="K38" s="21">
        <f>IF($O$7=1,Values!K37,IF($O$7=2,Values!U37,Values!AE37))</f>
        <v>1.6666666666666667</v>
      </c>
      <c r="AA38" s="60"/>
      <c r="AB38" s="314">
        <v>0.27083333333333326</v>
      </c>
      <c r="AC38" s="282" t="str">
        <f t="shared" si="1"/>
        <v>-</v>
      </c>
      <c r="AD38" s="282">
        <f t="shared" si="2"/>
        <v>6</v>
      </c>
      <c r="AE38" s="282">
        <f t="shared" si="3"/>
        <v>2</v>
      </c>
      <c r="AF38" s="282">
        <f t="shared" si="4"/>
        <v>1</v>
      </c>
      <c r="AG38" s="282">
        <f t="shared" si="5"/>
        <v>1</v>
      </c>
      <c r="AH38" s="282">
        <f t="shared" si="6"/>
        <v>0</v>
      </c>
      <c r="AI38" s="282">
        <f t="shared" si="6"/>
        <v>0</v>
      </c>
      <c r="AJ38" s="315">
        <f t="shared" si="7"/>
        <v>2.5</v>
      </c>
      <c r="AK38" s="315">
        <f t="shared" si="8"/>
        <v>1.6666666666666701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 t="str">
        <f>IF($O$7=1,Values!C38,IF($O$7=2,Values!M38,Values!W38))</f>
        <v>-</v>
      </c>
      <c r="D39" s="212">
        <f>IF($O$7=1,Values!D38,IF($O$7=2,Values!N38,Values!X38))</f>
        <v>2</v>
      </c>
      <c r="E39" s="212">
        <f>IF($O$7=1,Values!E38,IF($O$7=2,Values!O38,Values!Y38))</f>
        <v>5</v>
      </c>
      <c r="F39" s="212">
        <f>IF($O$7=1,Values!F38,IF($O$7=2,Values!P38,Values!Z38))</f>
        <v>11</v>
      </c>
      <c r="G39" s="212">
        <f>IF($O$7=1,Values!G38,IF($O$7=2,Values!Q38,Values!AA38))</f>
        <v>5</v>
      </c>
      <c r="H39" s="212">
        <f>IF($O$7=1,Values!H38,IF($O$7=2,Values!R38,Values!AB38))</f>
        <v>1</v>
      </c>
      <c r="I39" s="220">
        <f>IF($O$7=1,Values!I38,IF($O$7=2,Values!S38,Values!AC38))</f>
        <v>0</v>
      </c>
      <c r="J39" s="21">
        <f>IF($O$7=1,Values!J38,IF($O$7=2,Values!T38,Values!AD38))</f>
        <v>5.75</v>
      </c>
      <c r="K39" s="21">
        <f>IF($O$7=1,Values!K38,IF($O$7=2,Values!U38,Values!AE38))</f>
        <v>4</v>
      </c>
      <c r="AA39" s="60"/>
      <c r="AB39" s="314">
        <v>0.28124999999999994</v>
      </c>
      <c r="AC39" s="282" t="str">
        <f t="shared" si="1"/>
        <v>-</v>
      </c>
      <c r="AD39" s="282">
        <f t="shared" si="2"/>
        <v>2</v>
      </c>
      <c r="AE39" s="282">
        <f t="shared" si="3"/>
        <v>5</v>
      </c>
      <c r="AF39" s="282">
        <f t="shared" si="4"/>
        <v>11</v>
      </c>
      <c r="AG39" s="282">
        <f t="shared" si="5"/>
        <v>5</v>
      </c>
      <c r="AH39" s="282">
        <f t="shared" si="6"/>
        <v>1</v>
      </c>
      <c r="AI39" s="282">
        <f t="shared" si="6"/>
        <v>0</v>
      </c>
      <c r="AJ39" s="315">
        <f t="shared" si="7"/>
        <v>5.75</v>
      </c>
      <c r="AK39" s="315">
        <f t="shared" si="8"/>
        <v>4</v>
      </c>
    </row>
    <row r="40" spans="2:41" x14ac:dyDescent="0.25">
      <c r="B40" s="43">
        <v>0.29166666666666663</v>
      </c>
      <c r="C40" s="211" t="str">
        <f>IF($O$7=1,Values!C39,IF($O$7=2,Values!M39,Values!W39))</f>
        <v>-</v>
      </c>
      <c r="D40" s="212">
        <f>IF($O$7=1,Values!D39,IF($O$7=2,Values!N39,Values!X39))</f>
        <v>4</v>
      </c>
      <c r="E40" s="212">
        <f>IF($O$7=1,Values!E39,IF($O$7=2,Values!O39,Values!Y39))</f>
        <v>2</v>
      </c>
      <c r="F40" s="212">
        <f>IF($O$7=1,Values!F39,IF($O$7=2,Values!P39,Values!Z39))</f>
        <v>6</v>
      </c>
      <c r="G40" s="212">
        <f>IF($O$7=1,Values!G39,IF($O$7=2,Values!Q39,Values!AA39))</f>
        <v>7</v>
      </c>
      <c r="H40" s="212">
        <f>IF($O$7=1,Values!H39,IF($O$7=2,Values!R39,Values!AB39))</f>
        <v>1</v>
      </c>
      <c r="I40" s="220">
        <f>IF($O$7=1,Values!I39,IF($O$7=2,Values!S39,Values!AC39))</f>
        <v>1</v>
      </c>
      <c r="J40" s="21">
        <f>IF($O$7=1,Values!J39,IF($O$7=2,Values!T39,Values!AD39))</f>
        <v>4.75</v>
      </c>
      <c r="K40" s="21">
        <f>IF($O$7=1,Values!K39,IF($O$7=2,Values!U39,Values!AE39))</f>
        <v>3.5</v>
      </c>
      <c r="AA40" s="60"/>
      <c r="AB40" s="314">
        <v>0.29166666666666663</v>
      </c>
      <c r="AC40" s="282" t="str">
        <f t="shared" si="1"/>
        <v>-</v>
      </c>
      <c r="AD40" s="282">
        <f t="shared" si="2"/>
        <v>4</v>
      </c>
      <c r="AE40" s="282">
        <f t="shared" si="3"/>
        <v>2</v>
      </c>
      <c r="AF40" s="282">
        <f t="shared" si="4"/>
        <v>6</v>
      </c>
      <c r="AG40" s="282">
        <f t="shared" si="5"/>
        <v>7</v>
      </c>
      <c r="AH40" s="282">
        <f t="shared" si="6"/>
        <v>1</v>
      </c>
      <c r="AI40" s="282">
        <f t="shared" si="6"/>
        <v>1</v>
      </c>
      <c r="AJ40" s="315">
        <f t="shared" si="7"/>
        <v>4.75</v>
      </c>
      <c r="AK40" s="315">
        <f t="shared" si="8"/>
        <v>3.5</v>
      </c>
    </row>
    <row r="41" spans="2:41" x14ac:dyDescent="0.25">
      <c r="B41" s="43">
        <v>0.30208333333333331</v>
      </c>
      <c r="C41" s="211" t="str">
        <f>IF($O$7=1,Values!C40,IF($O$7=2,Values!M40,Values!W40))</f>
        <v>-</v>
      </c>
      <c r="D41" s="212">
        <f>IF($O$7=1,Values!D40,IF($O$7=2,Values!N40,Values!X40))</f>
        <v>5</v>
      </c>
      <c r="E41" s="212">
        <f>IF($O$7=1,Values!E40,IF($O$7=2,Values!O40,Values!Y40))</f>
        <v>5</v>
      </c>
      <c r="F41" s="212">
        <f>IF($O$7=1,Values!F40,IF($O$7=2,Values!P40,Values!Z40))</f>
        <v>2</v>
      </c>
      <c r="G41" s="212">
        <f>IF($O$7=1,Values!G40,IF($O$7=2,Values!Q40,Values!AA40))</f>
        <v>3</v>
      </c>
      <c r="H41" s="212">
        <f>IF($O$7=1,Values!H40,IF($O$7=2,Values!R40,Values!AB40))</f>
        <v>0</v>
      </c>
      <c r="I41" s="220">
        <f>IF($O$7=1,Values!I40,IF($O$7=2,Values!S40,Values!AC40))</f>
        <v>0</v>
      </c>
      <c r="J41" s="21">
        <f>IF($O$7=1,Values!J40,IF($O$7=2,Values!T40,Values!AD40))</f>
        <v>3.75</v>
      </c>
      <c r="K41" s="21">
        <f>IF($O$7=1,Values!K40,IF($O$7=2,Values!U40,Values!AE40))</f>
        <v>2.5</v>
      </c>
      <c r="AA41" s="60"/>
      <c r="AB41" s="314">
        <v>0.30208333333333331</v>
      </c>
      <c r="AC41" s="282" t="str">
        <f t="shared" si="1"/>
        <v>-</v>
      </c>
      <c r="AD41" s="282">
        <f t="shared" si="2"/>
        <v>5</v>
      </c>
      <c r="AE41" s="282">
        <f t="shared" si="3"/>
        <v>5</v>
      </c>
      <c r="AF41" s="282">
        <f t="shared" si="4"/>
        <v>2</v>
      </c>
      <c r="AG41" s="282">
        <f t="shared" si="5"/>
        <v>3</v>
      </c>
      <c r="AH41" s="282">
        <f t="shared" si="6"/>
        <v>0</v>
      </c>
      <c r="AI41" s="282">
        <f t="shared" si="6"/>
        <v>0</v>
      </c>
      <c r="AJ41" s="315">
        <f t="shared" si="7"/>
        <v>3.75</v>
      </c>
      <c r="AK41" s="315">
        <f t="shared" si="8"/>
        <v>2.5</v>
      </c>
    </row>
    <row r="42" spans="2:41" x14ac:dyDescent="0.25">
      <c r="B42" s="43">
        <v>0.3125</v>
      </c>
      <c r="C42" s="211" t="str">
        <f>IF($O$7=1,Values!C41,IF($O$7=2,Values!M41,Values!W41))</f>
        <v>-</v>
      </c>
      <c r="D42" s="212">
        <f>IF($O$7=1,Values!D41,IF($O$7=2,Values!N41,Values!X41))</f>
        <v>4</v>
      </c>
      <c r="E42" s="212">
        <f>IF($O$7=1,Values!E41,IF($O$7=2,Values!O41,Values!Y41))</f>
        <v>3</v>
      </c>
      <c r="F42" s="212" t="str">
        <f>IF($O$7=1,Values!F41,IF($O$7=2,Values!P41,Values!Z41))</f>
        <v>-</v>
      </c>
      <c r="G42" s="212">
        <f>IF($O$7=1,Values!G41,IF($O$7=2,Values!Q41,Values!AA41))</f>
        <v>4</v>
      </c>
      <c r="H42" s="212">
        <f>IF($O$7=1,Values!H41,IF($O$7=2,Values!R41,Values!AB41))</f>
        <v>0</v>
      </c>
      <c r="I42" s="220">
        <f>IF($O$7=1,Values!I41,IF($O$7=2,Values!S41,Values!AC41))</f>
        <v>0</v>
      </c>
      <c r="J42" s="21">
        <f>IF($O$7=1,Values!J41,IF($O$7=2,Values!T41,Values!AD41))</f>
        <v>3.6666666666666665</v>
      </c>
      <c r="K42" s="21">
        <f>IF($O$7=1,Values!K41,IF($O$7=2,Values!U41,Values!AE41))</f>
        <v>2.2000000000000002</v>
      </c>
      <c r="AA42" s="60"/>
      <c r="AB42" s="314">
        <v>0.3125</v>
      </c>
      <c r="AC42" s="282" t="str">
        <f t="shared" si="1"/>
        <v>-</v>
      </c>
      <c r="AD42" s="282">
        <f t="shared" si="2"/>
        <v>4</v>
      </c>
      <c r="AE42" s="282">
        <f t="shared" si="3"/>
        <v>3</v>
      </c>
      <c r="AF42" s="282" t="str">
        <f t="shared" si="4"/>
        <v>-</v>
      </c>
      <c r="AG42" s="282">
        <f t="shared" si="5"/>
        <v>4</v>
      </c>
      <c r="AH42" s="282">
        <f t="shared" si="6"/>
        <v>0</v>
      </c>
      <c r="AI42" s="282">
        <f t="shared" si="6"/>
        <v>0</v>
      </c>
      <c r="AJ42" s="315">
        <f t="shared" si="7"/>
        <v>3.6666666666666701</v>
      </c>
      <c r="AK42" s="315">
        <f t="shared" si="8"/>
        <v>2.2000000000000002</v>
      </c>
    </row>
    <row r="43" spans="2:41" x14ac:dyDescent="0.25">
      <c r="B43" s="43">
        <v>0.32291666666666669</v>
      </c>
      <c r="C43" s="211" t="str">
        <f>IF($O$7=1,Values!C42,IF($O$7=2,Values!M42,Values!W42))</f>
        <v>-</v>
      </c>
      <c r="D43" s="212">
        <f>IF($O$7=1,Values!D42,IF($O$7=2,Values!N42,Values!X42))</f>
        <v>3</v>
      </c>
      <c r="E43" s="212">
        <f>IF($O$7=1,Values!E42,IF($O$7=2,Values!O42,Values!Y42))</f>
        <v>0</v>
      </c>
      <c r="F43" s="212" t="str">
        <f>IF($O$7=1,Values!F42,IF($O$7=2,Values!P42,Values!Z42))</f>
        <v>-</v>
      </c>
      <c r="G43" s="212">
        <f>IF($O$7=1,Values!G42,IF($O$7=2,Values!Q42,Values!AA42))</f>
        <v>0</v>
      </c>
      <c r="H43" s="212">
        <f>IF($O$7=1,Values!H42,IF($O$7=2,Values!R42,Values!AB42))</f>
        <v>2</v>
      </c>
      <c r="I43" s="220">
        <f>IF($O$7=1,Values!I42,IF($O$7=2,Values!S42,Values!AC42))</f>
        <v>1</v>
      </c>
      <c r="J43" s="21">
        <f>IF($O$7=1,Values!J42,IF($O$7=2,Values!T42,Values!AD42))</f>
        <v>1</v>
      </c>
      <c r="K43" s="21">
        <f>IF($O$7=1,Values!K42,IF($O$7=2,Values!U42,Values!AE42))</f>
        <v>1.2</v>
      </c>
      <c r="AA43" s="60"/>
      <c r="AB43" s="314">
        <v>0.32291666666666669</v>
      </c>
      <c r="AC43" s="282" t="str">
        <f t="shared" si="1"/>
        <v>-</v>
      </c>
      <c r="AD43" s="282">
        <f t="shared" si="2"/>
        <v>3</v>
      </c>
      <c r="AE43" s="282">
        <f t="shared" si="3"/>
        <v>0</v>
      </c>
      <c r="AF43" s="282" t="str">
        <f t="shared" si="4"/>
        <v>-</v>
      </c>
      <c r="AG43" s="282">
        <f t="shared" si="5"/>
        <v>0</v>
      </c>
      <c r="AH43" s="282">
        <f t="shared" si="6"/>
        <v>2</v>
      </c>
      <c r="AI43" s="282">
        <f t="shared" si="6"/>
        <v>1</v>
      </c>
      <c r="AJ43" s="315">
        <f t="shared" si="7"/>
        <v>1</v>
      </c>
      <c r="AK43" s="315">
        <f t="shared" si="8"/>
        <v>1.2</v>
      </c>
    </row>
    <row r="44" spans="2:41" x14ac:dyDescent="0.25">
      <c r="B44" s="43">
        <v>0.33333333333333337</v>
      </c>
      <c r="C44" s="211" t="str">
        <f>IF($O$7=1,Values!C43,IF($O$7=2,Values!M43,Values!W43))</f>
        <v>-</v>
      </c>
      <c r="D44" s="212">
        <f>IF($O$7=1,Values!D43,IF($O$7=2,Values!N43,Values!X43))</f>
        <v>2</v>
      </c>
      <c r="E44" s="212">
        <f>IF($O$7=1,Values!E43,IF($O$7=2,Values!O43,Values!Y43))</f>
        <v>0</v>
      </c>
      <c r="F44" s="212" t="str">
        <f>IF($O$7=1,Values!F43,IF($O$7=2,Values!P43,Values!Z43))</f>
        <v>-</v>
      </c>
      <c r="G44" s="212">
        <f>IF($O$7=1,Values!G43,IF($O$7=2,Values!Q43,Values!AA43))</f>
        <v>1</v>
      </c>
      <c r="H44" s="212">
        <f>IF($O$7=1,Values!H43,IF($O$7=2,Values!R43,Values!AB43))</f>
        <v>2</v>
      </c>
      <c r="I44" s="220">
        <f>IF($O$7=1,Values!I43,IF($O$7=2,Values!S43,Values!AC43))</f>
        <v>1</v>
      </c>
      <c r="J44" s="21">
        <f>IF($O$7=1,Values!J43,IF($O$7=2,Values!T43,Values!AD43))</f>
        <v>1</v>
      </c>
      <c r="K44" s="21">
        <f>IF($O$7=1,Values!K43,IF($O$7=2,Values!U43,Values!AE43))</f>
        <v>1.2</v>
      </c>
      <c r="AA44" s="60"/>
      <c r="AB44" s="314">
        <v>0.33333333333333337</v>
      </c>
      <c r="AC44" s="282" t="str">
        <f t="shared" si="1"/>
        <v>-</v>
      </c>
      <c r="AD44" s="282">
        <f t="shared" si="2"/>
        <v>2</v>
      </c>
      <c r="AE44" s="282">
        <f t="shared" si="3"/>
        <v>0</v>
      </c>
      <c r="AF44" s="282" t="str">
        <f t="shared" si="4"/>
        <v>-</v>
      </c>
      <c r="AG44" s="282">
        <f t="shared" si="5"/>
        <v>1</v>
      </c>
      <c r="AH44" s="282">
        <f t="shared" si="6"/>
        <v>2</v>
      </c>
      <c r="AI44" s="282">
        <f t="shared" si="6"/>
        <v>1</v>
      </c>
      <c r="AJ44" s="315">
        <f t="shared" si="7"/>
        <v>1</v>
      </c>
      <c r="AK44" s="315">
        <f t="shared" si="8"/>
        <v>1.2</v>
      </c>
    </row>
    <row r="45" spans="2:41" x14ac:dyDescent="0.25">
      <c r="B45" s="43">
        <v>0.34375000000000006</v>
      </c>
      <c r="C45" s="211" t="str">
        <f>IF($O$7=1,Values!C44,IF($O$7=2,Values!M44,Values!W44))</f>
        <v>-</v>
      </c>
      <c r="D45" s="212">
        <f>IF($O$7=1,Values!D44,IF($O$7=2,Values!N44,Values!X44))</f>
        <v>4</v>
      </c>
      <c r="E45" s="212">
        <f>IF($O$7=1,Values!E44,IF($O$7=2,Values!O44,Values!Y44))</f>
        <v>0</v>
      </c>
      <c r="F45" s="212" t="str">
        <f>IF($O$7=1,Values!F44,IF($O$7=2,Values!P44,Values!Z44))</f>
        <v>-</v>
      </c>
      <c r="G45" s="212">
        <f>IF($O$7=1,Values!G44,IF($O$7=2,Values!Q44,Values!AA44))</f>
        <v>1</v>
      </c>
      <c r="H45" s="212">
        <f>IF($O$7=1,Values!H44,IF($O$7=2,Values!R44,Values!AB44))</f>
        <v>2</v>
      </c>
      <c r="I45" s="220">
        <f>IF($O$7=1,Values!I44,IF($O$7=2,Values!S44,Values!AC44))</f>
        <v>2</v>
      </c>
      <c r="J45" s="21">
        <f>IF($O$7=1,Values!J44,IF($O$7=2,Values!T44,Values!AD44))</f>
        <v>1.6666666666666667</v>
      </c>
      <c r="K45" s="21">
        <f>IF($O$7=1,Values!K44,IF($O$7=2,Values!U44,Values!AE44))</f>
        <v>1.8</v>
      </c>
      <c r="AA45" s="60"/>
      <c r="AB45" s="314">
        <v>0.34375000000000006</v>
      </c>
      <c r="AC45" s="282" t="str">
        <f t="shared" si="1"/>
        <v>-</v>
      </c>
      <c r="AD45" s="282">
        <f t="shared" si="2"/>
        <v>4</v>
      </c>
      <c r="AE45" s="282">
        <f t="shared" si="3"/>
        <v>0</v>
      </c>
      <c r="AF45" s="282" t="str">
        <f t="shared" si="4"/>
        <v>-</v>
      </c>
      <c r="AG45" s="282">
        <f t="shared" si="5"/>
        <v>1</v>
      </c>
      <c r="AH45" s="282">
        <f t="shared" si="6"/>
        <v>2</v>
      </c>
      <c r="AI45" s="282">
        <f t="shared" si="6"/>
        <v>2</v>
      </c>
      <c r="AJ45" s="315">
        <f t="shared" si="7"/>
        <v>1.6666666666666701</v>
      </c>
      <c r="AK45" s="315">
        <f t="shared" si="8"/>
        <v>1.8</v>
      </c>
    </row>
    <row r="46" spans="2:41" x14ac:dyDescent="0.25">
      <c r="B46" s="43">
        <v>0.35416666666666674</v>
      </c>
      <c r="C46" s="211" t="str">
        <f>IF($O$7=1,Values!C45,IF($O$7=2,Values!M45,Values!W45))</f>
        <v>-</v>
      </c>
      <c r="D46" s="212">
        <f>IF($O$7=1,Values!D45,IF($O$7=2,Values!N45,Values!X45))</f>
        <v>4</v>
      </c>
      <c r="E46" s="212">
        <f>IF($O$7=1,Values!E45,IF($O$7=2,Values!O45,Values!Y45))</f>
        <v>3</v>
      </c>
      <c r="F46" s="212" t="str">
        <f>IF($O$7=1,Values!F45,IF($O$7=2,Values!P45,Values!Z45))</f>
        <v>-</v>
      </c>
      <c r="G46" s="212">
        <f>IF($O$7=1,Values!G45,IF($O$7=2,Values!Q45,Values!AA45))</f>
        <v>3</v>
      </c>
      <c r="H46" s="212">
        <f>IF($O$7=1,Values!H45,IF($O$7=2,Values!R45,Values!AB45))</f>
        <v>1</v>
      </c>
      <c r="I46" s="220">
        <f>IF($O$7=1,Values!I45,IF($O$7=2,Values!S45,Values!AC45))</f>
        <v>1</v>
      </c>
      <c r="J46" s="21">
        <f>IF($O$7=1,Values!J45,IF($O$7=2,Values!T45,Values!AD45))</f>
        <v>3.3333333333333335</v>
      </c>
      <c r="K46" s="21">
        <f>IF($O$7=1,Values!K45,IF($O$7=2,Values!U45,Values!AE45))</f>
        <v>2.4</v>
      </c>
      <c r="AA46" s="60"/>
      <c r="AB46" s="314">
        <v>0.35416666666666674</v>
      </c>
      <c r="AC46" s="282" t="str">
        <f t="shared" si="1"/>
        <v>-</v>
      </c>
      <c r="AD46" s="282">
        <f t="shared" si="2"/>
        <v>4</v>
      </c>
      <c r="AE46" s="282">
        <f t="shared" si="3"/>
        <v>3</v>
      </c>
      <c r="AF46" s="282" t="str">
        <f t="shared" si="4"/>
        <v>-</v>
      </c>
      <c r="AG46" s="282">
        <f t="shared" si="5"/>
        <v>3</v>
      </c>
      <c r="AH46" s="282">
        <f t="shared" si="6"/>
        <v>1</v>
      </c>
      <c r="AI46" s="282">
        <f t="shared" si="6"/>
        <v>1</v>
      </c>
      <c r="AJ46" s="315">
        <f t="shared" si="7"/>
        <v>3.3333333333333299</v>
      </c>
      <c r="AK46" s="315">
        <f t="shared" si="8"/>
        <v>2.4</v>
      </c>
    </row>
    <row r="47" spans="2:41" x14ac:dyDescent="0.25">
      <c r="B47" s="43">
        <v>0.36458333333333343</v>
      </c>
      <c r="C47" s="211" t="str">
        <f>IF($O$7=1,Values!C46,IF($O$7=2,Values!M46,Values!W46))</f>
        <v>-</v>
      </c>
      <c r="D47" s="212">
        <f>IF($O$7=1,Values!D46,IF($O$7=2,Values!N46,Values!X46))</f>
        <v>4</v>
      </c>
      <c r="E47" s="212">
        <f>IF($O$7=1,Values!E46,IF($O$7=2,Values!O46,Values!Y46))</f>
        <v>0</v>
      </c>
      <c r="F47" s="212" t="str">
        <f>IF($O$7=1,Values!F46,IF($O$7=2,Values!P46,Values!Z46))</f>
        <v>-</v>
      </c>
      <c r="G47" s="212">
        <f>IF($O$7=1,Values!G46,IF($O$7=2,Values!Q46,Values!AA46))</f>
        <v>2</v>
      </c>
      <c r="H47" s="212">
        <f>IF($O$7=1,Values!H46,IF($O$7=2,Values!R46,Values!AB46))</f>
        <v>2</v>
      </c>
      <c r="I47" s="220">
        <f>IF($O$7=1,Values!I46,IF($O$7=2,Values!S46,Values!AC46))</f>
        <v>0</v>
      </c>
      <c r="J47" s="21">
        <f>IF($O$7=1,Values!J46,IF($O$7=2,Values!T46,Values!AD46))</f>
        <v>2</v>
      </c>
      <c r="K47" s="21">
        <f>IF($O$7=1,Values!K46,IF($O$7=2,Values!U46,Values!AE46))</f>
        <v>1.6</v>
      </c>
      <c r="AA47" s="60"/>
      <c r="AB47" s="314">
        <v>0.36458333333333343</v>
      </c>
      <c r="AC47" s="282" t="str">
        <f t="shared" si="1"/>
        <v>-</v>
      </c>
      <c r="AD47" s="282">
        <f t="shared" si="2"/>
        <v>4</v>
      </c>
      <c r="AE47" s="282">
        <f t="shared" si="3"/>
        <v>0</v>
      </c>
      <c r="AF47" s="282" t="str">
        <f t="shared" si="4"/>
        <v>-</v>
      </c>
      <c r="AG47" s="282">
        <f t="shared" si="5"/>
        <v>2</v>
      </c>
      <c r="AH47" s="282">
        <f t="shared" si="6"/>
        <v>2</v>
      </c>
      <c r="AI47" s="282">
        <f t="shared" si="6"/>
        <v>0</v>
      </c>
      <c r="AJ47" s="315">
        <f t="shared" si="7"/>
        <v>2</v>
      </c>
      <c r="AK47" s="315">
        <f t="shared" si="8"/>
        <v>1.6</v>
      </c>
    </row>
    <row r="48" spans="2:41" x14ac:dyDescent="0.25">
      <c r="B48" s="43">
        <v>0.37500000000000011</v>
      </c>
      <c r="C48" s="211" t="str">
        <f>IF($O$7=1,Values!C47,IF($O$7=2,Values!M47,Values!W47))</f>
        <v>-</v>
      </c>
      <c r="D48" s="212">
        <f>IF($O$7=1,Values!D47,IF($O$7=2,Values!N47,Values!X47))</f>
        <v>7</v>
      </c>
      <c r="E48" s="212">
        <f>IF($O$7=1,Values!E47,IF($O$7=2,Values!O47,Values!Y47))</f>
        <v>6</v>
      </c>
      <c r="F48" s="212" t="str">
        <f>IF($O$7=1,Values!F47,IF($O$7=2,Values!P47,Values!Z47))</f>
        <v>-</v>
      </c>
      <c r="G48" s="212">
        <f>IF($O$7=1,Values!G47,IF($O$7=2,Values!Q47,Values!AA47))</f>
        <v>6</v>
      </c>
      <c r="H48" s="212">
        <f>IF($O$7=1,Values!H47,IF($O$7=2,Values!R47,Values!AB47))</f>
        <v>2</v>
      </c>
      <c r="I48" s="220">
        <f>IF($O$7=1,Values!I47,IF($O$7=2,Values!S47,Values!AC47))</f>
        <v>3</v>
      </c>
      <c r="J48" s="21">
        <f>IF($O$7=1,Values!J47,IF($O$7=2,Values!T47,Values!AD47))</f>
        <v>6.333333333333333</v>
      </c>
      <c r="K48" s="21">
        <f>IF($O$7=1,Values!K47,IF($O$7=2,Values!U47,Values!AE47))</f>
        <v>4.8</v>
      </c>
      <c r="AA48" s="60"/>
      <c r="AB48" s="314">
        <v>0.37500000000000011</v>
      </c>
      <c r="AC48" s="282" t="str">
        <f t="shared" si="1"/>
        <v>-</v>
      </c>
      <c r="AD48" s="282">
        <f t="shared" si="2"/>
        <v>7</v>
      </c>
      <c r="AE48" s="282">
        <f t="shared" si="3"/>
        <v>6</v>
      </c>
      <c r="AF48" s="282" t="str">
        <f t="shared" si="4"/>
        <v>-</v>
      </c>
      <c r="AG48" s="282">
        <f t="shared" si="5"/>
        <v>6</v>
      </c>
      <c r="AH48" s="282">
        <f t="shared" si="6"/>
        <v>2</v>
      </c>
      <c r="AI48" s="282">
        <f t="shared" si="6"/>
        <v>3</v>
      </c>
      <c r="AJ48" s="315">
        <f t="shared" si="7"/>
        <v>6.3333333333333304</v>
      </c>
      <c r="AK48" s="315">
        <f t="shared" si="8"/>
        <v>4.8</v>
      </c>
    </row>
    <row r="49" spans="2:37" x14ac:dyDescent="0.25">
      <c r="B49" s="43">
        <v>0.3854166666666668</v>
      </c>
      <c r="C49" s="211" t="str">
        <f>IF($O$7=1,Values!C48,IF($O$7=2,Values!M48,Values!W48))</f>
        <v>-</v>
      </c>
      <c r="D49" s="212">
        <f>IF($O$7=1,Values!D48,IF($O$7=2,Values!N48,Values!X48))</f>
        <v>4</v>
      </c>
      <c r="E49" s="212">
        <f>IF($O$7=1,Values!E48,IF($O$7=2,Values!O48,Values!Y48))</f>
        <v>1</v>
      </c>
      <c r="F49" s="212" t="str">
        <f>IF($O$7=1,Values!F48,IF($O$7=2,Values!P48,Values!Z48))</f>
        <v>-</v>
      </c>
      <c r="G49" s="212">
        <f>IF($O$7=1,Values!G48,IF($O$7=2,Values!Q48,Values!AA48))</f>
        <v>9</v>
      </c>
      <c r="H49" s="212">
        <f>IF($O$7=1,Values!H48,IF($O$7=2,Values!R48,Values!AB48))</f>
        <v>2</v>
      </c>
      <c r="I49" s="220">
        <f>IF($O$7=1,Values!I48,IF($O$7=2,Values!S48,Values!AC48))</f>
        <v>3</v>
      </c>
      <c r="J49" s="21">
        <f>IF($O$7=1,Values!J48,IF($O$7=2,Values!T48,Values!AD48))</f>
        <v>4.666666666666667</v>
      </c>
      <c r="K49" s="21">
        <f>IF($O$7=1,Values!K48,IF($O$7=2,Values!U48,Values!AE48))</f>
        <v>3.8</v>
      </c>
      <c r="AA49" s="60"/>
      <c r="AB49" s="314">
        <v>0.3854166666666668</v>
      </c>
      <c r="AC49" s="282" t="str">
        <f t="shared" si="1"/>
        <v>-</v>
      </c>
      <c r="AD49" s="282">
        <f t="shared" si="2"/>
        <v>4</v>
      </c>
      <c r="AE49" s="282">
        <f t="shared" si="3"/>
        <v>1</v>
      </c>
      <c r="AF49" s="282" t="str">
        <f t="shared" si="4"/>
        <v>-</v>
      </c>
      <c r="AG49" s="282">
        <f t="shared" si="5"/>
        <v>9</v>
      </c>
      <c r="AH49" s="282">
        <f t="shared" si="6"/>
        <v>2</v>
      </c>
      <c r="AI49" s="282">
        <f t="shared" si="6"/>
        <v>3</v>
      </c>
      <c r="AJ49" s="315">
        <f t="shared" si="7"/>
        <v>4.6666666666666696</v>
      </c>
      <c r="AK49" s="315">
        <f t="shared" si="8"/>
        <v>3.8</v>
      </c>
    </row>
    <row r="50" spans="2:37" x14ac:dyDescent="0.25">
      <c r="B50" s="43">
        <v>0.39583333333333348</v>
      </c>
      <c r="C50" s="211" t="str">
        <f>IF($O$7=1,Values!C49,IF($O$7=2,Values!M49,Values!W49))</f>
        <v>-</v>
      </c>
      <c r="D50" s="212">
        <f>IF($O$7=1,Values!D49,IF($O$7=2,Values!N49,Values!X49))</f>
        <v>7</v>
      </c>
      <c r="E50" s="212">
        <f>IF($O$7=1,Values!E49,IF($O$7=2,Values!O49,Values!Y49))</f>
        <v>0</v>
      </c>
      <c r="F50" s="212" t="str">
        <f>IF($O$7=1,Values!F49,IF($O$7=2,Values!P49,Values!Z49))</f>
        <v>-</v>
      </c>
      <c r="G50" s="212">
        <f>IF($O$7=1,Values!G49,IF($O$7=2,Values!Q49,Values!AA49))</f>
        <v>0</v>
      </c>
      <c r="H50" s="212">
        <f>IF($O$7=1,Values!H49,IF($O$7=2,Values!R49,Values!AB49))</f>
        <v>6</v>
      </c>
      <c r="I50" s="220">
        <f>IF($O$7=1,Values!I49,IF($O$7=2,Values!S49,Values!AC49))</f>
        <v>2</v>
      </c>
      <c r="J50" s="21">
        <f>IF($O$7=1,Values!J49,IF($O$7=2,Values!T49,Values!AD49))</f>
        <v>2.3333333333333335</v>
      </c>
      <c r="K50" s="21">
        <f>IF($O$7=1,Values!K49,IF($O$7=2,Values!U49,Values!AE49))</f>
        <v>3</v>
      </c>
      <c r="AA50" s="60"/>
      <c r="AB50" s="314">
        <v>0.39583333333333348</v>
      </c>
      <c r="AC50" s="282" t="str">
        <f t="shared" si="1"/>
        <v>-</v>
      </c>
      <c r="AD50" s="282">
        <f t="shared" si="2"/>
        <v>7</v>
      </c>
      <c r="AE50" s="282">
        <f t="shared" si="3"/>
        <v>0</v>
      </c>
      <c r="AF50" s="282" t="str">
        <f t="shared" si="4"/>
        <v>-</v>
      </c>
      <c r="AG50" s="282">
        <f t="shared" si="5"/>
        <v>0</v>
      </c>
      <c r="AH50" s="282">
        <f t="shared" si="6"/>
        <v>6</v>
      </c>
      <c r="AI50" s="282">
        <f t="shared" si="6"/>
        <v>2</v>
      </c>
      <c r="AJ50" s="315">
        <f t="shared" si="7"/>
        <v>2.3333333333333299</v>
      </c>
      <c r="AK50" s="315">
        <f t="shared" si="8"/>
        <v>3</v>
      </c>
    </row>
    <row r="51" spans="2:37" x14ac:dyDescent="0.25">
      <c r="B51" s="43">
        <v>0.40625000000000017</v>
      </c>
      <c r="C51" s="211" t="str">
        <f>IF($O$7=1,Values!C50,IF($O$7=2,Values!M50,Values!W50))</f>
        <v>-</v>
      </c>
      <c r="D51" s="212">
        <f>IF($O$7=1,Values!D50,IF($O$7=2,Values!N50,Values!X50))</f>
        <v>3</v>
      </c>
      <c r="E51" s="212">
        <f>IF($O$7=1,Values!E50,IF($O$7=2,Values!O50,Values!Y50))</f>
        <v>4</v>
      </c>
      <c r="F51" s="212" t="str">
        <f>IF($O$7=1,Values!F50,IF($O$7=2,Values!P50,Values!Z50))</f>
        <v>-</v>
      </c>
      <c r="G51" s="212">
        <f>IF($O$7=1,Values!G50,IF($O$7=2,Values!Q50,Values!AA50))</f>
        <v>1</v>
      </c>
      <c r="H51" s="212">
        <f>IF($O$7=1,Values!H50,IF($O$7=2,Values!R50,Values!AB50))</f>
        <v>2</v>
      </c>
      <c r="I51" s="220">
        <f>IF($O$7=1,Values!I50,IF($O$7=2,Values!S50,Values!AC50))</f>
        <v>3</v>
      </c>
      <c r="J51" s="21">
        <f>IF($O$7=1,Values!J50,IF($O$7=2,Values!T50,Values!AD50))</f>
        <v>2.6666666666666665</v>
      </c>
      <c r="K51" s="21">
        <f>IF($O$7=1,Values!K50,IF($O$7=2,Values!U50,Values!AE50))</f>
        <v>2.6</v>
      </c>
      <c r="AA51" s="60"/>
      <c r="AB51" s="314">
        <v>0.40625000000000017</v>
      </c>
      <c r="AC51" s="282" t="str">
        <f t="shared" si="1"/>
        <v>-</v>
      </c>
      <c r="AD51" s="282">
        <f t="shared" si="2"/>
        <v>3</v>
      </c>
      <c r="AE51" s="282">
        <f t="shared" si="3"/>
        <v>4</v>
      </c>
      <c r="AF51" s="282" t="str">
        <f t="shared" si="4"/>
        <v>-</v>
      </c>
      <c r="AG51" s="282">
        <f t="shared" si="5"/>
        <v>1</v>
      </c>
      <c r="AH51" s="282">
        <f t="shared" si="6"/>
        <v>2</v>
      </c>
      <c r="AI51" s="282">
        <f t="shared" si="6"/>
        <v>3</v>
      </c>
      <c r="AJ51" s="315">
        <f t="shared" si="7"/>
        <v>2.6666666666666701</v>
      </c>
      <c r="AK51" s="315">
        <f t="shared" si="8"/>
        <v>2.6</v>
      </c>
    </row>
    <row r="52" spans="2:37" x14ac:dyDescent="0.25">
      <c r="B52" s="43">
        <v>0.41666666666666685</v>
      </c>
      <c r="C52" s="211" t="str">
        <f>IF($O$7=1,Values!C51,IF($O$7=2,Values!M51,Values!W51))</f>
        <v>-</v>
      </c>
      <c r="D52" s="212">
        <f>IF($O$7=1,Values!D51,IF($O$7=2,Values!N51,Values!X51))</f>
        <v>2</v>
      </c>
      <c r="E52" s="212">
        <f>IF($O$7=1,Values!E51,IF($O$7=2,Values!O51,Values!Y51))</f>
        <v>3</v>
      </c>
      <c r="F52" s="212" t="str">
        <f>IF($O$7=1,Values!F51,IF($O$7=2,Values!P51,Values!Z51))</f>
        <v>-</v>
      </c>
      <c r="G52" s="212">
        <f>IF($O$7=1,Values!G51,IF($O$7=2,Values!Q51,Values!AA51))</f>
        <v>1</v>
      </c>
      <c r="H52" s="212">
        <f>IF($O$7=1,Values!H51,IF($O$7=2,Values!R51,Values!AB51))</f>
        <v>2</v>
      </c>
      <c r="I52" s="220">
        <f>IF($O$7=1,Values!I51,IF($O$7=2,Values!S51,Values!AC51))</f>
        <v>1</v>
      </c>
      <c r="J52" s="21">
        <f>IF($O$7=1,Values!J51,IF($O$7=2,Values!T51,Values!AD51))</f>
        <v>2</v>
      </c>
      <c r="K52" s="21">
        <f>IF($O$7=1,Values!K51,IF($O$7=2,Values!U51,Values!AE51))</f>
        <v>1.8</v>
      </c>
      <c r="AA52" s="60"/>
      <c r="AB52" s="314">
        <v>0.41666666666666685</v>
      </c>
      <c r="AC52" s="282" t="str">
        <f t="shared" si="1"/>
        <v>-</v>
      </c>
      <c r="AD52" s="282">
        <f t="shared" si="2"/>
        <v>2</v>
      </c>
      <c r="AE52" s="282">
        <f t="shared" si="3"/>
        <v>3</v>
      </c>
      <c r="AF52" s="282" t="str">
        <f t="shared" si="4"/>
        <v>-</v>
      </c>
      <c r="AG52" s="282">
        <f t="shared" si="5"/>
        <v>1</v>
      </c>
      <c r="AH52" s="282">
        <f t="shared" si="6"/>
        <v>2</v>
      </c>
      <c r="AI52" s="282">
        <f t="shared" si="6"/>
        <v>1</v>
      </c>
      <c r="AJ52" s="315">
        <f t="shared" si="7"/>
        <v>2</v>
      </c>
      <c r="AK52" s="315">
        <f t="shared" si="8"/>
        <v>1.8</v>
      </c>
    </row>
    <row r="53" spans="2:37" x14ac:dyDescent="0.25">
      <c r="B53" s="43">
        <v>0.42708333333333331</v>
      </c>
      <c r="C53" s="211" t="str">
        <f>IF($O$7=1,Values!C52,IF($O$7=2,Values!M52,Values!W52))</f>
        <v>-</v>
      </c>
      <c r="D53" s="212">
        <f>IF($O$7=1,Values!D52,IF($O$7=2,Values!N52,Values!X52))</f>
        <v>6</v>
      </c>
      <c r="E53" s="212">
        <f>IF($O$7=1,Values!E52,IF($O$7=2,Values!O52,Values!Y52))</f>
        <v>4</v>
      </c>
      <c r="F53" s="212" t="str">
        <f>IF($O$7=1,Values!F52,IF($O$7=2,Values!P52,Values!Z52))</f>
        <v>-</v>
      </c>
      <c r="G53" s="212">
        <f>IF($O$7=1,Values!G52,IF($O$7=2,Values!Q52,Values!AA52))</f>
        <v>7</v>
      </c>
      <c r="H53" s="212">
        <f>IF($O$7=1,Values!H52,IF($O$7=2,Values!R52,Values!AB52))</f>
        <v>1</v>
      </c>
      <c r="I53" s="220">
        <f>IF($O$7=1,Values!I52,IF($O$7=2,Values!S52,Values!AC52))</f>
        <v>2</v>
      </c>
      <c r="J53" s="21">
        <f>IF($O$7=1,Values!J52,IF($O$7=2,Values!T52,Values!AD52))</f>
        <v>5.666666666666667</v>
      </c>
      <c r="K53" s="21">
        <f>IF($O$7=1,Values!K52,IF($O$7=2,Values!U52,Values!AE52))</f>
        <v>4</v>
      </c>
      <c r="AA53" s="60"/>
      <c r="AB53" s="314">
        <v>0.42708333333333331</v>
      </c>
      <c r="AC53" s="282" t="str">
        <f t="shared" si="1"/>
        <v>-</v>
      </c>
      <c r="AD53" s="282">
        <f t="shared" si="2"/>
        <v>6</v>
      </c>
      <c r="AE53" s="282">
        <f t="shared" si="3"/>
        <v>4</v>
      </c>
      <c r="AF53" s="282" t="str">
        <f t="shared" si="4"/>
        <v>-</v>
      </c>
      <c r="AG53" s="282">
        <f t="shared" si="5"/>
        <v>7</v>
      </c>
      <c r="AH53" s="282">
        <f t="shared" si="6"/>
        <v>1</v>
      </c>
      <c r="AI53" s="282">
        <f t="shared" si="6"/>
        <v>2</v>
      </c>
      <c r="AJ53" s="315">
        <f t="shared" si="7"/>
        <v>5.6666666666666696</v>
      </c>
      <c r="AK53" s="315">
        <f t="shared" si="8"/>
        <v>4</v>
      </c>
    </row>
    <row r="54" spans="2:37" x14ac:dyDescent="0.25">
      <c r="B54" s="43">
        <v>0.43750000000000022</v>
      </c>
      <c r="C54" s="211" t="str">
        <f>IF($O$7=1,Values!C53,IF($O$7=2,Values!M53,Values!W53))</f>
        <v>-</v>
      </c>
      <c r="D54" s="212">
        <f>IF($O$7=1,Values!D53,IF($O$7=2,Values!N53,Values!X53))</f>
        <v>3</v>
      </c>
      <c r="E54" s="212">
        <f>IF($O$7=1,Values!E53,IF($O$7=2,Values!O53,Values!Y53))</f>
        <v>1</v>
      </c>
      <c r="F54" s="212" t="str">
        <f>IF($O$7=1,Values!F53,IF($O$7=2,Values!P53,Values!Z53))</f>
        <v>-</v>
      </c>
      <c r="G54" s="212">
        <f>IF($O$7=1,Values!G53,IF($O$7=2,Values!Q53,Values!AA53))</f>
        <v>8</v>
      </c>
      <c r="H54" s="212">
        <f>IF($O$7=1,Values!H53,IF($O$7=2,Values!R53,Values!AB53))</f>
        <v>6</v>
      </c>
      <c r="I54" s="220">
        <f>IF($O$7=1,Values!I53,IF($O$7=2,Values!S53,Values!AC53))</f>
        <v>5</v>
      </c>
      <c r="J54" s="21">
        <f>IF($O$7=1,Values!J53,IF($O$7=2,Values!T53,Values!AD53))</f>
        <v>4</v>
      </c>
      <c r="K54" s="21">
        <f>IF($O$7=1,Values!K53,IF($O$7=2,Values!U53,Values!AE53))</f>
        <v>4.5999999999999996</v>
      </c>
      <c r="AA54" s="60"/>
      <c r="AB54" s="314">
        <v>0.43750000000000022</v>
      </c>
      <c r="AC54" s="282" t="str">
        <f t="shared" si="1"/>
        <v>-</v>
      </c>
      <c r="AD54" s="282">
        <f t="shared" si="2"/>
        <v>3</v>
      </c>
      <c r="AE54" s="282">
        <f t="shared" si="3"/>
        <v>1</v>
      </c>
      <c r="AF54" s="282" t="str">
        <f t="shared" si="4"/>
        <v>-</v>
      </c>
      <c r="AG54" s="282">
        <f t="shared" si="5"/>
        <v>8</v>
      </c>
      <c r="AH54" s="282">
        <f t="shared" si="6"/>
        <v>6</v>
      </c>
      <c r="AI54" s="282">
        <f t="shared" si="6"/>
        <v>5</v>
      </c>
      <c r="AJ54" s="315">
        <f t="shared" si="7"/>
        <v>4</v>
      </c>
      <c r="AK54" s="315">
        <f t="shared" si="8"/>
        <v>4.5999999999999996</v>
      </c>
    </row>
    <row r="55" spans="2:37" x14ac:dyDescent="0.25">
      <c r="B55" s="43">
        <v>0.44791666666666691</v>
      </c>
      <c r="C55" s="211" t="str">
        <f>IF($O$7=1,Values!C54,IF($O$7=2,Values!M54,Values!W54))</f>
        <v>-</v>
      </c>
      <c r="D55" s="212">
        <f>IF($O$7=1,Values!D54,IF($O$7=2,Values!N54,Values!X54))</f>
        <v>5</v>
      </c>
      <c r="E55" s="212">
        <f>IF($O$7=1,Values!E54,IF($O$7=2,Values!O54,Values!Y54))</f>
        <v>4</v>
      </c>
      <c r="F55" s="212" t="str">
        <f>IF($O$7=1,Values!F54,IF($O$7=2,Values!P54,Values!Z54))</f>
        <v>-</v>
      </c>
      <c r="G55" s="212">
        <f>IF($O$7=1,Values!G54,IF($O$7=2,Values!Q54,Values!AA54))</f>
        <v>3</v>
      </c>
      <c r="H55" s="212">
        <f>IF($O$7=1,Values!H54,IF($O$7=2,Values!R54,Values!AB54))</f>
        <v>2</v>
      </c>
      <c r="I55" s="220">
        <f>IF($O$7=1,Values!I54,IF($O$7=2,Values!S54,Values!AC54))</f>
        <v>4</v>
      </c>
      <c r="J55" s="21">
        <f>IF($O$7=1,Values!J54,IF($O$7=2,Values!T54,Values!AD54))</f>
        <v>4</v>
      </c>
      <c r="K55" s="21">
        <f>IF($O$7=1,Values!K54,IF($O$7=2,Values!U54,Values!AE54))</f>
        <v>3.6</v>
      </c>
      <c r="AA55" s="60"/>
      <c r="AB55" s="314">
        <v>0.44791666666666691</v>
      </c>
      <c r="AC55" s="282" t="str">
        <f t="shared" si="1"/>
        <v>-</v>
      </c>
      <c r="AD55" s="282">
        <f t="shared" si="2"/>
        <v>5</v>
      </c>
      <c r="AE55" s="282">
        <f t="shared" si="3"/>
        <v>4</v>
      </c>
      <c r="AF55" s="282" t="str">
        <f t="shared" si="4"/>
        <v>-</v>
      </c>
      <c r="AG55" s="282">
        <f t="shared" si="5"/>
        <v>3</v>
      </c>
      <c r="AH55" s="282">
        <f t="shared" si="6"/>
        <v>2</v>
      </c>
      <c r="AI55" s="282">
        <f t="shared" si="6"/>
        <v>4</v>
      </c>
      <c r="AJ55" s="315">
        <f t="shared" si="7"/>
        <v>4</v>
      </c>
      <c r="AK55" s="315">
        <f t="shared" si="8"/>
        <v>3.6</v>
      </c>
    </row>
    <row r="56" spans="2:37" x14ac:dyDescent="0.25">
      <c r="B56" s="43">
        <v>0.45833333333333331</v>
      </c>
      <c r="C56" s="211" t="str">
        <f>IF($O$7=1,Values!C55,IF($O$7=2,Values!M55,Values!W55))</f>
        <v>-</v>
      </c>
      <c r="D56" s="212">
        <f>IF($O$7=1,Values!D55,IF($O$7=2,Values!N55,Values!X55))</f>
        <v>5</v>
      </c>
      <c r="E56" s="212">
        <f>IF($O$7=1,Values!E55,IF($O$7=2,Values!O55,Values!Y55))</f>
        <v>1</v>
      </c>
      <c r="F56" s="212" t="str">
        <f>IF($O$7=1,Values!F55,IF($O$7=2,Values!P55,Values!Z55))</f>
        <v>-</v>
      </c>
      <c r="G56" s="212">
        <f>IF($O$7=1,Values!G55,IF($O$7=2,Values!Q55,Values!AA55))</f>
        <v>5</v>
      </c>
      <c r="H56" s="212">
        <f>IF($O$7=1,Values!H55,IF($O$7=2,Values!R55,Values!AB55))</f>
        <v>6</v>
      </c>
      <c r="I56" s="220">
        <f>IF($O$7=1,Values!I55,IF($O$7=2,Values!S55,Values!AC55))</f>
        <v>5</v>
      </c>
      <c r="J56" s="21">
        <f>IF($O$7=1,Values!J55,IF($O$7=2,Values!T55,Values!AD55))</f>
        <v>3.6666666666666665</v>
      </c>
      <c r="K56" s="21">
        <f>IF($O$7=1,Values!K55,IF($O$7=2,Values!U55,Values!AE55))</f>
        <v>4.4000000000000004</v>
      </c>
      <c r="AA56" s="60"/>
      <c r="AB56" s="314">
        <v>0.45833333333333331</v>
      </c>
      <c r="AC56" s="282" t="str">
        <f t="shared" si="1"/>
        <v>-</v>
      </c>
      <c r="AD56" s="282">
        <f t="shared" si="2"/>
        <v>5</v>
      </c>
      <c r="AE56" s="282">
        <f t="shared" si="3"/>
        <v>1</v>
      </c>
      <c r="AF56" s="282" t="str">
        <f t="shared" si="4"/>
        <v>-</v>
      </c>
      <c r="AG56" s="282">
        <f t="shared" si="5"/>
        <v>5</v>
      </c>
      <c r="AH56" s="282">
        <f t="shared" si="6"/>
        <v>6</v>
      </c>
      <c r="AI56" s="282">
        <f t="shared" si="6"/>
        <v>5</v>
      </c>
      <c r="AJ56" s="315">
        <f t="shared" si="7"/>
        <v>3.6666666666666701</v>
      </c>
      <c r="AK56" s="315">
        <f t="shared" si="8"/>
        <v>4.4000000000000004</v>
      </c>
    </row>
    <row r="57" spans="2:37" x14ac:dyDescent="0.25">
      <c r="B57" s="43">
        <v>0.46875000000000028</v>
      </c>
      <c r="C57" s="211" t="str">
        <f>IF($O$7=1,Values!C56,IF($O$7=2,Values!M56,Values!W56))</f>
        <v>-</v>
      </c>
      <c r="D57" s="212">
        <f>IF($O$7=1,Values!D56,IF($O$7=2,Values!N56,Values!X56))</f>
        <v>6</v>
      </c>
      <c r="E57" s="212">
        <f>IF($O$7=1,Values!E56,IF($O$7=2,Values!O56,Values!Y56))</f>
        <v>3</v>
      </c>
      <c r="F57" s="212" t="str">
        <f>IF($O$7=1,Values!F56,IF($O$7=2,Values!P56,Values!Z56))</f>
        <v>-</v>
      </c>
      <c r="G57" s="212">
        <f>IF($O$7=1,Values!G56,IF($O$7=2,Values!Q56,Values!AA56))</f>
        <v>5</v>
      </c>
      <c r="H57" s="212">
        <f>IF($O$7=1,Values!H56,IF($O$7=2,Values!R56,Values!AB56))</f>
        <v>8</v>
      </c>
      <c r="I57" s="220" t="str">
        <f>IF($O$7=1,Values!I56,IF($O$7=2,Values!S56,Values!AC56))</f>
        <v>-</v>
      </c>
      <c r="J57" s="21">
        <f>IF($O$7=1,Values!J56,IF($O$7=2,Values!T56,Values!AD56))</f>
        <v>4.666666666666667</v>
      </c>
      <c r="K57" s="21">
        <f>IF($O$7=1,Values!K56,IF($O$7=2,Values!U56,Values!AE56))</f>
        <v>5.5</v>
      </c>
      <c r="AA57" s="60"/>
      <c r="AB57" s="314">
        <v>0.46875000000000028</v>
      </c>
      <c r="AC57" s="282" t="str">
        <f t="shared" si="1"/>
        <v>-</v>
      </c>
      <c r="AD57" s="282">
        <f t="shared" si="2"/>
        <v>6</v>
      </c>
      <c r="AE57" s="282">
        <f t="shared" si="3"/>
        <v>3</v>
      </c>
      <c r="AF57" s="282" t="str">
        <f t="shared" si="4"/>
        <v>-</v>
      </c>
      <c r="AG57" s="282">
        <f t="shared" si="5"/>
        <v>5</v>
      </c>
      <c r="AH57" s="282">
        <f t="shared" si="6"/>
        <v>8</v>
      </c>
      <c r="AI57" s="282" t="str">
        <f t="shared" si="6"/>
        <v>-</v>
      </c>
      <c r="AJ57" s="315">
        <f t="shared" si="7"/>
        <v>4.6666666666666696</v>
      </c>
      <c r="AK57" s="315">
        <f t="shared" si="8"/>
        <v>5.5</v>
      </c>
    </row>
    <row r="58" spans="2:37" x14ac:dyDescent="0.25">
      <c r="B58" s="43">
        <v>0.47916666666666696</v>
      </c>
      <c r="C58" s="211" t="str">
        <f>IF($O$7=1,Values!C57,IF($O$7=2,Values!M57,Values!W57))</f>
        <v>-</v>
      </c>
      <c r="D58" s="212">
        <f>IF($O$7=1,Values!D57,IF($O$7=2,Values!N57,Values!X57))</f>
        <v>2</v>
      </c>
      <c r="E58" s="212">
        <f>IF($O$7=1,Values!E57,IF($O$7=2,Values!O57,Values!Y57))</f>
        <v>5</v>
      </c>
      <c r="F58" s="212" t="str">
        <f>IF($O$7=1,Values!F57,IF($O$7=2,Values!P57,Values!Z57))</f>
        <v>-</v>
      </c>
      <c r="G58" s="212">
        <f>IF($O$7=1,Values!G57,IF($O$7=2,Values!Q57,Values!AA57))</f>
        <v>3</v>
      </c>
      <c r="H58" s="212">
        <f>IF($O$7=1,Values!H57,IF($O$7=2,Values!R57,Values!AB57))</f>
        <v>8</v>
      </c>
      <c r="I58" s="220" t="str">
        <f>IF($O$7=1,Values!I57,IF($O$7=2,Values!S57,Values!AC57))</f>
        <v>-</v>
      </c>
      <c r="J58" s="21">
        <f>IF($O$7=1,Values!J57,IF($O$7=2,Values!T57,Values!AD57))</f>
        <v>3.3333333333333335</v>
      </c>
      <c r="K58" s="21">
        <f>IF($O$7=1,Values!K57,IF($O$7=2,Values!U57,Values!AE57))</f>
        <v>4.5</v>
      </c>
      <c r="AA58" s="60"/>
      <c r="AB58" s="314">
        <v>0.47916666666666696</v>
      </c>
      <c r="AC58" s="282" t="str">
        <f t="shared" si="1"/>
        <v>-</v>
      </c>
      <c r="AD58" s="282">
        <f t="shared" si="2"/>
        <v>2</v>
      </c>
      <c r="AE58" s="282">
        <f t="shared" si="3"/>
        <v>5</v>
      </c>
      <c r="AF58" s="282" t="str">
        <f t="shared" si="4"/>
        <v>-</v>
      </c>
      <c r="AG58" s="282">
        <f t="shared" si="5"/>
        <v>3</v>
      </c>
      <c r="AH58" s="282">
        <f t="shared" si="6"/>
        <v>8</v>
      </c>
      <c r="AI58" s="282" t="str">
        <f t="shared" si="6"/>
        <v>-</v>
      </c>
      <c r="AJ58" s="315">
        <f t="shared" si="7"/>
        <v>3.3333333333333299</v>
      </c>
      <c r="AK58" s="315">
        <f t="shared" si="8"/>
        <v>4.5</v>
      </c>
    </row>
    <row r="59" spans="2:37" x14ac:dyDescent="0.25">
      <c r="B59" s="43">
        <v>0.48958333333333331</v>
      </c>
      <c r="C59" s="211">
        <f>IF($O$7=1,Values!C58,IF($O$7=2,Values!M58,Values!W58))</f>
        <v>4</v>
      </c>
      <c r="D59" s="212">
        <f>IF($O$7=1,Values!D58,IF($O$7=2,Values!N58,Values!X58))</f>
        <v>2</v>
      </c>
      <c r="E59" s="212">
        <f>IF($O$7=1,Values!E58,IF($O$7=2,Values!O58,Values!Y58))</f>
        <v>12</v>
      </c>
      <c r="F59" s="212" t="str">
        <f>IF($O$7=1,Values!F58,IF($O$7=2,Values!P58,Values!Z58))</f>
        <v>-</v>
      </c>
      <c r="G59" s="212">
        <f>IF($O$7=1,Values!G58,IF($O$7=2,Values!Q58,Values!AA58))</f>
        <v>3</v>
      </c>
      <c r="H59" s="212">
        <f>IF($O$7=1,Values!H58,IF($O$7=2,Values!R58,Values!AB58))</f>
        <v>4</v>
      </c>
      <c r="I59" s="220">
        <f>IF($O$7=1,Values!I58,IF($O$7=2,Values!S58,Values!AC58))</f>
        <v>4</v>
      </c>
      <c r="J59" s="21">
        <f>IF($O$7=1,Values!J58,IF($O$7=2,Values!T58,Values!AD58))</f>
        <v>5.25</v>
      </c>
      <c r="K59" s="21">
        <f>IF($O$7=1,Values!K58,IF($O$7=2,Values!U58,Values!AE58))</f>
        <v>4.833333333333333</v>
      </c>
      <c r="AA59" s="60"/>
      <c r="AB59" s="314">
        <v>0.48958333333333331</v>
      </c>
      <c r="AC59" s="282">
        <f t="shared" si="1"/>
        <v>4</v>
      </c>
      <c r="AD59" s="282">
        <f t="shared" si="2"/>
        <v>2</v>
      </c>
      <c r="AE59" s="282">
        <f t="shared" si="3"/>
        <v>12</v>
      </c>
      <c r="AF59" s="282" t="str">
        <f t="shared" si="4"/>
        <v>-</v>
      </c>
      <c r="AG59" s="282">
        <f t="shared" si="5"/>
        <v>3</v>
      </c>
      <c r="AH59" s="282">
        <f t="shared" si="6"/>
        <v>4</v>
      </c>
      <c r="AI59" s="282">
        <f t="shared" si="6"/>
        <v>4</v>
      </c>
      <c r="AJ59" s="315">
        <f t="shared" si="7"/>
        <v>5.25</v>
      </c>
      <c r="AK59" s="315">
        <f t="shared" si="8"/>
        <v>4.8333333333333304</v>
      </c>
    </row>
    <row r="60" spans="2:37" x14ac:dyDescent="0.25">
      <c r="B60" s="43">
        <v>0.50000000000000033</v>
      </c>
      <c r="C60" s="211">
        <f>IF($O$7=1,Values!C59,IF($O$7=2,Values!M59,Values!W59))</f>
        <v>7</v>
      </c>
      <c r="D60" s="212">
        <f>IF($O$7=1,Values!D59,IF($O$7=2,Values!N59,Values!X59))</f>
        <v>5</v>
      </c>
      <c r="E60" s="212">
        <f>IF($O$7=1,Values!E59,IF($O$7=2,Values!O59,Values!Y59))</f>
        <v>5</v>
      </c>
      <c r="F60" s="212" t="str">
        <f>IF($O$7=1,Values!F59,IF($O$7=2,Values!P59,Values!Z59))</f>
        <v>-</v>
      </c>
      <c r="G60" s="212">
        <f>IF($O$7=1,Values!G59,IF($O$7=2,Values!Q59,Values!AA59))</f>
        <v>3</v>
      </c>
      <c r="H60" s="212">
        <f>IF($O$7=1,Values!H59,IF($O$7=2,Values!R59,Values!AB59))</f>
        <v>3</v>
      </c>
      <c r="I60" s="213">
        <f>IF($O$7=1,Values!I59,IF($O$7=2,Values!S59,Values!AC59))</f>
        <v>6</v>
      </c>
      <c r="J60" s="21">
        <f>IF($O$7=1,Values!J59,IF($O$7=2,Values!T59,Values!AD59))</f>
        <v>5</v>
      </c>
      <c r="K60" s="21">
        <f>IF($O$7=1,Values!K59,IF($O$7=2,Values!U59,Values!AE59))</f>
        <v>4.833333333333333</v>
      </c>
      <c r="AA60" s="60"/>
      <c r="AB60" s="314">
        <v>0.50000000000000033</v>
      </c>
      <c r="AC60" s="282">
        <f t="shared" si="1"/>
        <v>7</v>
      </c>
      <c r="AD60" s="282">
        <f t="shared" si="2"/>
        <v>5</v>
      </c>
      <c r="AE60" s="282">
        <f t="shared" si="3"/>
        <v>5</v>
      </c>
      <c r="AF60" s="282" t="str">
        <f t="shared" si="4"/>
        <v>-</v>
      </c>
      <c r="AG60" s="282">
        <f t="shared" si="5"/>
        <v>3</v>
      </c>
      <c r="AH60" s="282">
        <f t="shared" si="6"/>
        <v>3</v>
      </c>
      <c r="AI60" s="282">
        <f t="shared" si="6"/>
        <v>6</v>
      </c>
      <c r="AJ60" s="315">
        <f t="shared" si="7"/>
        <v>5</v>
      </c>
      <c r="AK60" s="315">
        <f t="shared" si="8"/>
        <v>4.8333333333333304</v>
      </c>
    </row>
    <row r="61" spans="2:37" x14ac:dyDescent="0.25">
      <c r="B61" s="43">
        <v>0.51041666666666696</v>
      </c>
      <c r="C61" s="211">
        <f>IF($O$7=1,Values!C60,IF($O$7=2,Values!M60,Values!W60))</f>
        <v>3</v>
      </c>
      <c r="D61" s="212">
        <f>IF($O$7=1,Values!D60,IF($O$7=2,Values!N60,Values!X60))</f>
        <v>5</v>
      </c>
      <c r="E61" s="212">
        <f>IF($O$7=1,Values!E60,IF($O$7=2,Values!O60,Values!Y60))</f>
        <v>2</v>
      </c>
      <c r="F61" s="212" t="str">
        <f>IF($O$7=1,Values!F60,IF($O$7=2,Values!P60,Values!Z60))</f>
        <v>-</v>
      </c>
      <c r="G61" s="212">
        <f>IF($O$7=1,Values!G60,IF($O$7=2,Values!Q60,Values!AA60))</f>
        <v>2</v>
      </c>
      <c r="H61" s="212">
        <f>IF($O$7=1,Values!H60,IF($O$7=2,Values!R60,Values!AB60))</f>
        <v>3</v>
      </c>
      <c r="I61" s="213">
        <f>IF($O$7=1,Values!I60,IF($O$7=2,Values!S60,Values!AC60))</f>
        <v>5</v>
      </c>
      <c r="J61" s="21">
        <f>IF($O$7=1,Values!J60,IF($O$7=2,Values!T60,Values!AD60))</f>
        <v>3</v>
      </c>
      <c r="K61" s="21">
        <f>IF($O$7=1,Values!K60,IF($O$7=2,Values!U60,Values!AE60))</f>
        <v>3.3333333333333335</v>
      </c>
      <c r="AA61" s="60"/>
      <c r="AB61" s="314">
        <v>0.51041666666666696</v>
      </c>
      <c r="AC61" s="282">
        <f t="shared" si="1"/>
        <v>3</v>
      </c>
      <c r="AD61" s="282">
        <f t="shared" si="2"/>
        <v>5</v>
      </c>
      <c r="AE61" s="282">
        <f t="shared" si="3"/>
        <v>2</v>
      </c>
      <c r="AF61" s="282" t="str">
        <f t="shared" si="4"/>
        <v>-</v>
      </c>
      <c r="AG61" s="282">
        <f t="shared" si="5"/>
        <v>2</v>
      </c>
      <c r="AH61" s="282">
        <f t="shared" si="6"/>
        <v>3</v>
      </c>
      <c r="AI61" s="282">
        <f t="shared" si="6"/>
        <v>5</v>
      </c>
      <c r="AJ61" s="315">
        <f t="shared" si="7"/>
        <v>3</v>
      </c>
      <c r="AK61" s="315">
        <f t="shared" si="8"/>
        <v>3.3333333333333299</v>
      </c>
    </row>
    <row r="62" spans="2:37" x14ac:dyDescent="0.25">
      <c r="B62" s="43">
        <v>0.52083333333333337</v>
      </c>
      <c r="C62" s="211">
        <f>IF($O$7=1,Values!C61,IF($O$7=2,Values!M61,Values!W61))</f>
        <v>6</v>
      </c>
      <c r="D62" s="212">
        <f>IF($O$7=1,Values!D61,IF($O$7=2,Values!N61,Values!X61))</f>
        <v>4</v>
      </c>
      <c r="E62" s="212">
        <f>IF($O$7=1,Values!E61,IF($O$7=2,Values!O61,Values!Y61))</f>
        <v>7</v>
      </c>
      <c r="F62" s="212" t="str">
        <f>IF($O$7=1,Values!F61,IF($O$7=2,Values!P61,Values!Z61))</f>
        <v>-</v>
      </c>
      <c r="G62" s="212">
        <f>IF($O$7=1,Values!G61,IF($O$7=2,Values!Q61,Values!AA61))</f>
        <v>0</v>
      </c>
      <c r="H62" s="212">
        <f>IF($O$7=1,Values!H61,IF($O$7=2,Values!R61,Values!AB61))</f>
        <v>7</v>
      </c>
      <c r="I62" s="213">
        <f>IF($O$7=1,Values!I61,IF($O$7=2,Values!S61,Values!AC61))</f>
        <v>3</v>
      </c>
      <c r="J62" s="21">
        <f>IF($O$7=1,Values!J61,IF($O$7=2,Values!T61,Values!AD61))</f>
        <v>4.25</v>
      </c>
      <c r="K62" s="21">
        <f>IF($O$7=1,Values!K61,IF($O$7=2,Values!U61,Values!AE61))</f>
        <v>4.5</v>
      </c>
      <c r="AA62" s="60"/>
      <c r="AB62" s="314">
        <v>0.52083333333333337</v>
      </c>
      <c r="AC62" s="282">
        <f t="shared" si="1"/>
        <v>6</v>
      </c>
      <c r="AD62" s="282">
        <f t="shared" si="2"/>
        <v>4</v>
      </c>
      <c r="AE62" s="282">
        <f t="shared" si="3"/>
        <v>7</v>
      </c>
      <c r="AF62" s="282" t="str">
        <f t="shared" si="4"/>
        <v>-</v>
      </c>
      <c r="AG62" s="282">
        <f t="shared" si="5"/>
        <v>0</v>
      </c>
      <c r="AH62" s="282">
        <f t="shared" si="6"/>
        <v>7</v>
      </c>
      <c r="AI62" s="282">
        <f t="shared" si="6"/>
        <v>3</v>
      </c>
      <c r="AJ62" s="315">
        <f t="shared" si="7"/>
        <v>4.25</v>
      </c>
      <c r="AK62" s="315">
        <f t="shared" si="8"/>
        <v>4.5</v>
      </c>
    </row>
    <row r="63" spans="2:37" x14ac:dyDescent="0.25">
      <c r="B63" s="43">
        <v>0.53125000000000022</v>
      </c>
      <c r="C63" s="211">
        <f>IF($O$7=1,Values!C62,IF($O$7=2,Values!M62,Values!W62))</f>
        <v>7</v>
      </c>
      <c r="D63" s="212">
        <f>IF($O$7=1,Values!D62,IF($O$7=2,Values!N62,Values!X62))</f>
        <v>9</v>
      </c>
      <c r="E63" s="212">
        <f>IF($O$7=1,Values!E62,IF($O$7=2,Values!O62,Values!Y62))</f>
        <v>3</v>
      </c>
      <c r="F63" s="212" t="str">
        <f>IF($O$7=1,Values!F62,IF($O$7=2,Values!P62,Values!Z62))</f>
        <v>-</v>
      </c>
      <c r="G63" s="212">
        <f>IF($O$7=1,Values!G62,IF($O$7=2,Values!Q62,Values!AA62))</f>
        <v>9</v>
      </c>
      <c r="H63" s="212">
        <f>IF($O$7=1,Values!H62,IF($O$7=2,Values!R62,Values!AB62))</f>
        <v>3</v>
      </c>
      <c r="I63" s="213">
        <f>IF($O$7=1,Values!I62,IF($O$7=2,Values!S62,Values!AC62))</f>
        <v>7</v>
      </c>
      <c r="J63" s="21">
        <f>IF($O$7=1,Values!J62,IF($O$7=2,Values!T62,Values!AD62))</f>
        <v>7</v>
      </c>
      <c r="K63" s="21">
        <f>IF($O$7=1,Values!K62,IF($O$7=2,Values!U62,Values!AE62))</f>
        <v>6.333333333333333</v>
      </c>
      <c r="AA63" s="60"/>
      <c r="AB63" s="314">
        <v>0.53125000000000022</v>
      </c>
      <c r="AC63" s="282">
        <f t="shared" si="1"/>
        <v>7</v>
      </c>
      <c r="AD63" s="282">
        <f t="shared" si="2"/>
        <v>9</v>
      </c>
      <c r="AE63" s="282">
        <f t="shared" si="3"/>
        <v>3</v>
      </c>
      <c r="AF63" s="282" t="str">
        <f t="shared" si="4"/>
        <v>-</v>
      </c>
      <c r="AG63" s="282">
        <f t="shared" si="5"/>
        <v>9</v>
      </c>
      <c r="AH63" s="282">
        <f t="shared" si="6"/>
        <v>3</v>
      </c>
      <c r="AI63" s="282">
        <f t="shared" si="6"/>
        <v>7</v>
      </c>
      <c r="AJ63" s="315">
        <f t="shared" si="7"/>
        <v>7</v>
      </c>
      <c r="AK63" s="315">
        <f t="shared" si="8"/>
        <v>6.3333333333333304</v>
      </c>
    </row>
    <row r="64" spans="2:37" x14ac:dyDescent="0.25">
      <c r="B64" s="43">
        <v>0.54166666666666685</v>
      </c>
      <c r="C64" s="211">
        <f>IF($O$7=1,Values!C63,IF($O$7=2,Values!M63,Values!W63))</f>
        <v>6</v>
      </c>
      <c r="D64" s="212">
        <f>IF($O$7=1,Values!D63,IF($O$7=2,Values!N63,Values!X63))</f>
        <v>5</v>
      </c>
      <c r="E64" s="212">
        <f>IF($O$7=1,Values!E63,IF($O$7=2,Values!O63,Values!Y63))</f>
        <v>2</v>
      </c>
      <c r="F64" s="212" t="str">
        <f>IF($O$7=1,Values!F63,IF($O$7=2,Values!P63,Values!Z63))</f>
        <v>-</v>
      </c>
      <c r="G64" s="212">
        <f>IF($O$7=1,Values!G63,IF($O$7=2,Values!Q63,Values!AA63))</f>
        <v>4</v>
      </c>
      <c r="H64" s="212">
        <f>IF($O$7=1,Values!H63,IF($O$7=2,Values!R63,Values!AB63))</f>
        <v>5</v>
      </c>
      <c r="I64" s="213">
        <f>IF($O$7=1,Values!I63,IF($O$7=2,Values!S63,Values!AC63))</f>
        <v>8</v>
      </c>
      <c r="J64" s="21">
        <f>IF($O$7=1,Values!J63,IF($O$7=2,Values!T63,Values!AD63))</f>
        <v>4.25</v>
      </c>
      <c r="K64" s="21">
        <f>IF($O$7=1,Values!K63,IF($O$7=2,Values!U63,Values!AE63))</f>
        <v>5</v>
      </c>
      <c r="AA64" s="60"/>
      <c r="AB64" s="314">
        <v>0.54166666666666685</v>
      </c>
      <c r="AC64" s="282">
        <f t="shared" si="1"/>
        <v>6</v>
      </c>
      <c r="AD64" s="282">
        <f t="shared" si="2"/>
        <v>5</v>
      </c>
      <c r="AE64" s="282">
        <f t="shared" si="3"/>
        <v>2</v>
      </c>
      <c r="AF64" s="282" t="str">
        <f t="shared" si="4"/>
        <v>-</v>
      </c>
      <c r="AG64" s="282">
        <f t="shared" si="5"/>
        <v>4</v>
      </c>
      <c r="AH64" s="282">
        <f t="shared" si="6"/>
        <v>5</v>
      </c>
      <c r="AI64" s="282">
        <f t="shared" si="6"/>
        <v>8</v>
      </c>
      <c r="AJ64" s="315">
        <f t="shared" si="7"/>
        <v>4.25</v>
      </c>
      <c r="AK64" s="315">
        <f t="shared" si="8"/>
        <v>5</v>
      </c>
    </row>
    <row r="65" spans="2:37" x14ac:dyDescent="0.25">
      <c r="B65" s="43">
        <v>0.55208333333333348</v>
      </c>
      <c r="C65" s="211">
        <f>IF($O$7=1,Values!C64,IF($O$7=2,Values!M64,Values!W64))</f>
        <v>6</v>
      </c>
      <c r="D65" s="212">
        <f>IF($O$7=1,Values!D64,IF($O$7=2,Values!N64,Values!X64))</f>
        <v>2</v>
      </c>
      <c r="E65" s="212">
        <f>IF($O$7=1,Values!E64,IF($O$7=2,Values!O64,Values!Y64))</f>
        <v>1</v>
      </c>
      <c r="F65" s="212" t="str">
        <f>IF($O$7=1,Values!F64,IF($O$7=2,Values!P64,Values!Z64))</f>
        <v>-</v>
      </c>
      <c r="G65" s="212">
        <f>IF($O$7=1,Values!G64,IF($O$7=2,Values!Q64,Values!AA64))</f>
        <v>4</v>
      </c>
      <c r="H65" s="212">
        <f>IF($O$7=1,Values!H64,IF($O$7=2,Values!R64,Values!AB64))</f>
        <v>5</v>
      </c>
      <c r="I65" s="213">
        <f>IF($O$7=1,Values!I64,IF($O$7=2,Values!S64,Values!AC64))</f>
        <v>2</v>
      </c>
      <c r="J65" s="21">
        <f>IF($O$7=1,Values!J64,IF($O$7=2,Values!T64,Values!AD64))</f>
        <v>3.25</v>
      </c>
      <c r="K65" s="21">
        <f>IF($O$7=1,Values!K64,IF($O$7=2,Values!U64,Values!AE64))</f>
        <v>3.3333333333333335</v>
      </c>
      <c r="AA65" s="60"/>
      <c r="AB65" s="314">
        <v>0.55208333333333348</v>
      </c>
      <c r="AC65" s="282">
        <f t="shared" si="1"/>
        <v>6</v>
      </c>
      <c r="AD65" s="282">
        <f t="shared" si="2"/>
        <v>2</v>
      </c>
      <c r="AE65" s="282">
        <f t="shared" si="3"/>
        <v>1</v>
      </c>
      <c r="AF65" s="282" t="str">
        <f t="shared" si="4"/>
        <v>-</v>
      </c>
      <c r="AG65" s="282">
        <f t="shared" si="5"/>
        <v>4</v>
      </c>
      <c r="AH65" s="282">
        <f t="shared" si="6"/>
        <v>5</v>
      </c>
      <c r="AI65" s="282">
        <f t="shared" si="6"/>
        <v>2</v>
      </c>
      <c r="AJ65" s="315">
        <f t="shared" si="7"/>
        <v>3.25</v>
      </c>
      <c r="AK65" s="315">
        <f t="shared" si="8"/>
        <v>3.3333333333333299</v>
      </c>
    </row>
    <row r="66" spans="2:37" x14ac:dyDescent="0.25">
      <c r="B66" s="43">
        <v>0.56250000000000011</v>
      </c>
      <c r="C66" s="211">
        <f>IF($O$7=1,Values!C65,IF($O$7=2,Values!M65,Values!W65))</f>
        <v>6</v>
      </c>
      <c r="D66" s="212">
        <f>IF($O$7=1,Values!D65,IF($O$7=2,Values!N65,Values!X65))</f>
        <v>4</v>
      </c>
      <c r="E66" s="212">
        <f>IF($O$7=1,Values!E65,IF($O$7=2,Values!O65,Values!Y65))</f>
        <v>9</v>
      </c>
      <c r="F66" s="212" t="str">
        <f>IF($O$7=1,Values!F65,IF($O$7=2,Values!P65,Values!Z65))</f>
        <v>-</v>
      </c>
      <c r="G66" s="212">
        <f>IF($O$7=1,Values!G65,IF($O$7=2,Values!Q65,Values!AA65))</f>
        <v>6</v>
      </c>
      <c r="H66" s="212">
        <f>IF($O$7=1,Values!H65,IF($O$7=2,Values!R65,Values!AB65))</f>
        <v>5</v>
      </c>
      <c r="I66" s="213">
        <f>IF($O$7=1,Values!I65,IF($O$7=2,Values!S65,Values!AC65))</f>
        <v>3</v>
      </c>
      <c r="J66" s="21">
        <f>IF($O$7=1,Values!J65,IF($O$7=2,Values!T65,Values!AD65))</f>
        <v>6.25</v>
      </c>
      <c r="K66" s="21">
        <f>IF($O$7=1,Values!K65,IF($O$7=2,Values!U65,Values!AE65))</f>
        <v>5.5</v>
      </c>
      <c r="AA66" s="60"/>
      <c r="AB66" s="314">
        <v>0.56250000000000011</v>
      </c>
      <c r="AC66" s="282">
        <f t="shared" si="1"/>
        <v>6</v>
      </c>
      <c r="AD66" s="282">
        <f t="shared" si="2"/>
        <v>4</v>
      </c>
      <c r="AE66" s="282">
        <f t="shared" si="3"/>
        <v>9</v>
      </c>
      <c r="AF66" s="282" t="str">
        <f t="shared" si="4"/>
        <v>-</v>
      </c>
      <c r="AG66" s="282">
        <f t="shared" si="5"/>
        <v>6</v>
      </c>
      <c r="AH66" s="282">
        <f t="shared" si="6"/>
        <v>5</v>
      </c>
      <c r="AI66" s="282">
        <f t="shared" si="6"/>
        <v>3</v>
      </c>
      <c r="AJ66" s="315">
        <f t="shared" si="7"/>
        <v>6.25</v>
      </c>
      <c r="AK66" s="315">
        <f t="shared" si="8"/>
        <v>5.5</v>
      </c>
    </row>
    <row r="67" spans="2:37" x14ac:dyDescent="0.25">
      <c r="B67" s="43">
        <v>0.57291666666666674</v>
      </c>
      <c r="C67" s="211">
        <f>IF($O$7=1,Values!C66,IF($O$7=2,Values!M66,Values!W66))</f>
        <v>7</v>
      </c>
      <c r="D67" s="212">
        <f>IF($O$7=1,Values!D66,IF($O$7=2,Values!N66,Values!X66))</f>
        <v>1</v>
      </c>
      <c r="E67" s="212">
        <f>IF($O$7=1,Values!E66,IF($O$7=2,Values!O66,Values!Y66))</f>
        <v>5</v>
      </c>
      <c r="F67" s="212" t="str">
        <f>IF($O$7=1,Values!F66,IF($O$7=2,Values!P66,Values!Z66))</f>
        <v>-</v>
      </c>
      <c r="G67" s="212">
        <f>IF($O$7=1,Values!G66,IF($O$7=2,Values!Q66,Values!AA66))</f>
        <v>9</v>
      </c>
      <c r="H67" s="212">
        <f>IF($O$7=1,Values!H66,IF($O$7=2,Values!R66,Values!AB66))</f>
        <v>6</v>
      </c>
      <c r="I67" s="213">
        <f>IF($O$7=1,Values!I66,IF($O$7=2,Values!S66,Values!AC66))</f>
        <v>7</v>
      </c>
      <c r="J67" s="21">
        <f>IF($O$7=1,Values!J66,IF($O$7=2,Values!T66,Values!AD66))</f>
        <v>5.5</v>
      </c>
      <c r="K67" s="21">
        <f>IF($O$7=1,Values!K66,IF($O$7=2,Values!U66,Values!AE66))</f>
        <v>5.833333333333333</v>
      </c>
      <c r="AA67" s="60"/>
      <c r="AB67" s="314">
        <v>0.57291666666666674</v>
      </c>
      <c r="AC67" s="282">
        <f t="shared" si="1"/>
        <v>7</v>
      </c>
      <c r="AD67" s="282">
        <f t="shared" si="2"/>
        <v>1</v>
      </c>
      <c r="AE67" s="282">
        <f t="shared" si="3"/>
        <v>5</v>
      </c>
      <c r="AF67" s="282" t="str">
        <f t="shared" si="4"/>
        <v>-</v>
      </c>
      <c r="AG67" s="282">
        <f t="shared" si="5"/>
        <v>9</v>
      </c>
      <c r="AH67" s="282">
        <f t="shared" si="6"/>
        <v>6</v>
      </c>
      <c r="AI67" s="282">
        <f t="shared" si="6"/>
        <v>7</v>
      </c>
      <c r="AJ67" s="315">
        <f t="shared" si="7"/>
        <v>5.5</v>
      </c>
      <c r="AK67" s="315">
        <f t="shared" si="8"/>
        <v>5.8333333333333304</v>
      </c>
    </row>
    <row r="68" spans="2:37" x14ac:dyDescent="0.25">
      <c r="B68" s="43">
        <v>0.58333333333333337</v>
      </c>
      <c r="C68" s="211">
        <f>IF($O$7=1,Values!C67,IF($O$7=2,Values!M67,Values!W67))</f>
        <v>4</v>
      </c>
      <c r="D68" s="212">
        <f>IF($O$7=1,Values!D67,IF($O$7=2,Values!N67,Values!X67))</f>
        <v>3</v>
      </c>
      <c r="E68" s="212">
        <f>IF($O$7=1,Values!E67,IF($O$7=2,Values!O67,Values!Y67))</f>
        <v>4</v>
      </c>
      <c r="F68" s="212" t="str">
        <f>IF($O$7=1,Values!F67,IF($O$7=2,Values!P67,Values!Z67))</f>
        <v>-</v>
      </c>
      <c r="G68" s="212">
        <f>IF($O$7=1,Values!G67,IF($O$7=2,Values!Q67,Values!AA67))</f>
        <v>3</v>
      </c>
      <c r="H68" s="212">
        <f>IF($O$7=1,Values!H67,IF($O$7=2,Values!R67,Values!AB67))</f>
        <v>3</v>
      </c>
      <c r="I68" s="213">
        <f>IF($O$7=1,Values!I67,IF($O$7=2,Values!S67,Values!AC67))</f>
        <v>4</v>
      </c>
      <c r="J68" s="21">
        <f>IF($O$7=1,Values!J67,IF($O$7=2,Values!T67,Values!AD67))</f>
        <v>3.5</v>
      </c>
      <c r="K68" s="21">
        <f>IF($O$7=1,Values!K67,IF($O$7=2,Values!U67,Values!AE67))</f>
        <v>3.5</v>
      </c>
      <c r="AA68" s="60"/>
      <c r="AB68" s="314">
        <v>0.58333333333333337</v>
      </c>
      <c r="AC68" s="282">
        <f t="shared" si="1"/>
        <v>4</v>
      </c>
      <c r="AD68" s="282">
        <f t="shared" si="2"/>
        <v>3</v>
      </c>
      <c r="AE68" s="282">
        <f t="shared" si="3"/>
        <v>4</v>
      </c>
      <c r="AF68" s="282" t="str">
        <f t="shared" si="4"/>
        <v>-</v>
      </c>
      <c r="AG68" s="282">
        <f t="shared" si="5"/>
        <v>3</v>
      </c>
      <c r="AH68" s="282">
        <f t="shared" si="6"/>
        <v>3</v>
      </c>
      <c r="AI68" s="282">
        <f t="shared" si="6"/>
        <v>4</v>
      </c>
      <c r="AJ68" s="315">
        <f t="shared" si="7"/>
        <v>3.5</v>
      </c>
      <c r="AK68" s="315">
        <f t="shared" si="8"/>
        <v>3.5</v>
      </c>
    </row>
    <row r="69" spans="2:37" x14ac:dyDescent="0.25">
      <c r="B69" s="43">
        <v>0.59375</v>
      </c>
      <c r="C69" s="211">
        <f>IF($O$7=1,Values!C68,IF($O$7=2,Values!M68,Values!W68))</f>
        <v>8</v>
      </c>
      <c r="D69" s="212">
        <f>IF($O$7=1,Values!D68,IF($O$7=2,Values!N68,Values!X68))</f>
        <v>5</v>
      </c>
      <c r="E69" s="212">
        <f>IF($O$7=1,Values!E68,IF($O$7=2,Values!O68,Values!Y68))</f>
        <v>6</v>
      </c>
      <c r="F69" s="212" t="str">
        <f>IF($O$7=1,Values!F68,IF($O$7=2,Values!P68,Values!Z68))</f>
        <v>-</v>
      </c>
      <c r="G69" s="212">
        <f>IF($O$7=1,Values!G68,IF($O$7=2,Values!Q68,Values!AA68))</f>
        <v>2</v>
      </c>
      <c r="H69" s="212">
        <f>IF($O$7=1,Values!H68,IF($O$7=2,Values!R68,Values!AB68))</f>
        <v>5</v>
      </c>
      <c r="I69" s="213">
        <f>IF($O$7=1,Values!I68,IF($O$7=2,Values!S68,Values!AC68))</f>
        <v>2</v>
      </c>
      <c r="J69" s="21">
        <f>IF($O$7=1,Values!J68,IF($O$7=2,Values!T68,Values!AD68))</f>
        <v>5.25</v>
      </c>
      <c r="K69" s="21">
        <f>IF($O$7=1,Values!K68,IF($O$7=2,Values!U68,Values!AE68))</f>
        <v>4.666666666666667</v>
      </c>
      <c r="AA69" s="60"/>
      <c r="AB69" s="314">
        <v>0.59375</v>
      </c>
      <c r="AC69" s="282">
        <f t="shared" si="1"/>
        <v>8</v>
      </c>
      <c r="AD69" s="282">
        <f t="shared" si="2"/>
        <v>5</v>
      </c>
      <c r="AE69" s="282">
        <f t="shared" si="3"/>
        <v>6</v>
      </c>
      <c r="AF69" s="282" t="str">
        <f t="shared" si="4"/>
        <v>-</v>
      </c>
      <c r="AG69" s="282">
        <f t="shared" si="5"/>
        <v>2</v>
      </c>
      <c r="AH69" s="282">
        <f t="shared" si="6"/>
        <v>5</v>
      </c>
      <c r="AI69" s="282">
        <f t="shared" si="6"/>
        <v>2</v>
      </c>
      <c r="AJ69" s="315">
        <f t="shared" si="7"/>
        <v>5.25</v>
      </c>
      <c r="AK69" s="315">
        <f t="shared" si="8"/>
        <v>4.6666666666666696</v>
      </c>
    </row>
    <row r="70" spans="2:37" x14ac:dyDescent="0.25">
      <c r="B70" s="43">
        <v>0.60416666666666663</v>
      </c>
      <c r="C70" s="211">
        <f>IF($O$7=1,Values!C69,IF($O$7=2,Values!M69,Values!W69))</f>
        <v>7</v>
      </c>
      <c r="D70" s="212">
        <f>IF($O$7=1,Values!D69,IF($O$7=2,Values!N69,Values!X69))</f>
        <v>2</v>
      </c>
      <c r="E70" s="212">
        <f>IF($O$7=1,Values!E69,IF($O$7=2,Values!O69,Values!Y69))</f>
        <v>6</v>
      </c>
      <c r="F70" s="212" t="str">
        <f>IF($O$7=1,Values!F69,IF($O$7=2,Values!P69,Values!Z69))</f>
        <v>-</v>
      </c>
      <c r="G70" s="212">
        <f>IF($O$7=1,Values!G69,IF($O$7=2,Values!Q69,Values!AA69))</f>
        <v>4</v>
      </c>
      <c r="H70" s="212">
        <f>IF($O$7=1,Values!H69,IF($O$7=2,Values!R69,Values!AB69))</f>
        <v>9</v>
      </c>
      <c r="I70" s="213">
        <f>IF($O$7=1,Values!I69,IF($O$7=2,Values!S69,Values!AC69))</f>
        <v>4</v>
      </c>
      <c r="J70" s="21">
        <f>IF($O$7=1,Values!J69,IF($O$7=2,Values!T69,Values!AD69))</f>
        <v>4.75</v>
      </c>
      <c r="K70" s="21">
        <f>IF($O$7=1,Values!K69,IF($O$7=2,Values!U69,Values!AE69))</f>
        <v>5.333333333333333</v>
      </c>
      <c r="AA70" s="60"/>
      <c r="AB70" s="314">
        <v>0.60416666666666663</v>
      </c>
      <c r="AC70" s="282">
        <f t="shared" si="1"/>
        <v>7</v>
      </c>
      <c r="AD70" s="282">
        <f t="shared" si="2"/>
        <v>2</v>
      </c>
      <c r="AE70" s="282">
        <f t="shared" si="3"/>
        <v>6</v>
      </c>
      <c r="AF70" s="282" t="str">
        <f t="shared" si="4"/>
        <v>-</v>
      </c>
      <c r="AG70" s="282">
        <f t="shared" si="5"/>
        <v>4</v>
      </c>
      <c r="AH70" s="282">
        <f t="shared" si="6"/>
        <v>9</v>
      </c>
      <c r="AI70" s="282">
        <f t="shared" si="6"/>
        <v>4</v>
      </c>
      <c r="AJ70" s="315">
        <f t="shared" si="7"/>
        <v>4.75</v>
      </c>
      <c r="AK70" s="315">
        <f t="shared" si="8"/>
        <v>5.3333333333333304</v>
      </c>
    </row>
    <row r="71" spans="2:37" x14ac:dyDescent="0.25">
      <c r="B71" s="43">
        <v>0.61458333333333326</v>
      </c>
      <c r="C71" s="211">
        <f>IF($O$7=1,Values!C70,IF($O$7=2,Values!M70,Values!W70))</f>
        <v>7</v>
      </c>
      <c r="D71" s="212">
        <f>IF($O$7=1,Values!D70,IF($O$7=2,Values!N70,Values!X70))</f>
        <v>5</v>
      </c>
      <c r="E71" s="212">
        <f>IF($O$7=1,Values!E70,IF($O$7=2,Values!O70,Values!Y70))</f>
        <v>6</v>
      </c>
      <c r="F71" s="212" t="str">
        <f>IF($O$7=1,Values!F70,IF($O$7=2,Values!P70,Values!Z70))</f>
        <v>-</v>
      </c>
      <c r="G71" s="212">
        <f>IF($O$7=1,Values!G70,IF($O$7=2,Values!Q70,Values!AA70))</f>
        <v>4</v>
      </c>
      <c r="H71" s="212">
        <f>IF($O$7=1,Values!H70,IF($O$7=2,Values!R70,Values!AB70))</f>
        <v>5</v>
      </c>
      <c r="I71" s="213">
        <f>IF($O$7=1,Values!I70,IF($O$7=2,Values!S70,Values!AC70))</f>
        <v>3</v>
      </c>
      <c r="J71" s="21">
        <f>IF($O$7=1,Values!J70,IF($O$7=2,Values!T70,Values!AD70))</f>
        <v>5.5</v>
      </c>
      <c r="K71" s="21">
        <f>IF($O$7=1,Values!K70,IF($O$7=2,Values!U70,Values!AE70))</f>
        <v>5</v>
      </c>
      <c r="AA71" s="60"/>
      <c r="AB71" s="314">
        <v>0.61458333333333326</v>
      </c>
      <c r="AC71" s="282">
        <f t="shared" si="1"/>
        <v>7</v>
      </c>
      <c r="AD71" s="282">
        <f t="shared" si="2"/>
        <v>5</v>
      </c>
      <c r="AE71" s="282">
        <f t="shared" si="3"/>
        <v>6</v>
      </c>
      <c r="AF71" s="282" t="str">
        <f t="shared" si="4"/>
        <v>-</v>
      </c>
      <c r="AG71" s="282">
        <f t="shared" si="5"/>
        <v>4</v>
      </c>
      <c r="AH71" s="282">
        <f t="shared" si="6"/>
        <v>5</v>
      </c>
      <c r="AI71" s="282">
        <f t="shared" si="6"/>
        <v>3</v>
      </c>
      <c r="AJ71" s="315">
        <f t="shared" si="7"/>
        <v>5.5</v>
      </c>
      <c r="AK71" s="315">
        <f t="shared" si="8"/>
        <v>5</v>
      </c>
    </row>
    <row r="72" spans="2:37" x14ac:dyDescent="0.25">
      <c r="B72" s="43">
        <v>0.62499999999999989</v>
      </c>
      <c r="C72" s="211">
        <f>IF($O$7=1,Values!C71,IF($O$7=2,Values!M71,Values!W71))</f>
        <v>10</v>
      </c>
      <c r="D72" s="212">
        <f>IF($O$7=1,Values!D71,IF($O$7=2,Values!N71,Values!X71))</f>
        <v>6</v>
      </c>
      <c r="E72" s="212">
        <f>IF($O$7=1,Values!E71,IF($O$7=2,Values!O71,Values!Y71))</f>
        <v>8</v>
      </c>
      <c r="F72" s="212" t="str">
        <f>IF($O$7=1,Values!F71,IF($O$7=2,Values!P71,Values!Z71))</f>
        <v>-</v>
      </c>
      <c r="G72" s="212">
        <f>IF($O$7=1,Values!G71,IF($O$7=2,Values!Q71,Values!AA71))</f>
        <v>7</v>
      </c>
      <c r="H72" s="212">
        <f>IF($O$7=1,Values!H71,IF($O$7=2,Values!R71,Values!AB71))</f>
        <v>3</v>
      </c>
      <c r="I72" s="213">
        <f>IF($O$7=1,Values!I71,IF($O$7=2,Values!S71,Values!AC71))</f>
        <v>2</v>
      </c>
      <c r="J72" s="21">
        <f>IF($O$7=1,Values!J71,IF($O$7=2,Values!T71,Values!AD71))</f>
        <v>7.75</v>
      </c>
      <c r="K72" s="21">
        <f>IF($O$7=1,Values!K71,IF($O$7=2,Values!U71,Values!AE71))</f>
        <v>6</v>
      </c>
      <c r="AA72" s="60"/>
      <c r="AB72" s="314">
        <v>0.62499999999999989</v>
      </c>
      <c r="AC72" s="282">
        <f t="shared" si="1"/>
        <v>10</v>
      </c>
      <c r="AD72" s="282">
        <f t="shared" si="2"/>
        <v>6</v>
      </c>
      <c r="AE72" s="282">
        <f t="shared" si="3"/>
        <v>8</v>
      </c>
      <c r="AF72" s="282" t="str">
        <f t="shared" si="4"/>
        <v>-</v>
      </c>
      <c r="AG72" s="282">
        <f t="shared" si="5"/>
        <v>7</v>
      </c>
      <c r="AH72" s="282">
        <f t="shared" si="6"/>
        <v>3</v>
      </c>
      <c r="AI72" s="282">
        <f t="shared" si="6"/>
        <v>2</v>
      </c>
      <c r="AJ72" s="315">
        <f t="shared" si="7"/>
        <v>7.75</v>
      </c>
      <c r="AK72" s="315">
        <f t="shared" si="8"/>
        <v>6</v>
      </c>
    </row>
    <row r="73" spans="2:37" x14ac:dyDescent="0.25">
      <c r="B73" s="43">
        <v>0.63541666666666652</v>
      </c>
      <c r="C73" s="211">
        <f>IF($O$7=1,Values!C72,IF($O$7=2,Values!M72,Values!W72))</f>
        <v>8</v>
      </c>
      <c r="D73" s="212">
        <f>IF($O$7=1,Values!D72,IF($O$7=2,Values!N72,Values!X72))</f>
        <v>8</v>
      </c>
      <c r="E73" s="212">
        <f>IF($O$7=1,Values!E72,IF($O$7=2,Values!O72,Values!Y72))</f>
        <v>5</v>
      </c>
      <c r="F73" s="212" t="str">
        <f>IF($O$7=1,Values!F72,IF($O$7=2,Values!P72,Values!Z72))</f>
        <v>-</v>
      </c>
      <c r="G73" s="212">
        <f>IF($O$7=1,Values!G72,IF($O$7=2,Values!Q72,Values!AA72))</f>
        <v>3</v>
      </c>
      <c r="H73" s="212">
        <f>IF($O$7=1,Values!H72,IF($O$7=2,Values!R72,Values!AB72))</f>
        <v>2</v>
      </c>
      <c r="I73" s="213">
        <f>IF($O$7=1,Values!I72,IF($O$7=2,Values!S72,Values!AC72))</f>
        <v>4</v>
      </c>
      <c r="J73" s="21">
        <f>IF($O$7=1,Values!J72,IF($O$7=2,Values!T72,Values!AD72))</f>
        <v>6</v>
      </c>
      <c r="K73" s="21">
        <f>IF($O$7=1,Values!K72,IF($O$7=2,Values!U72,Values!AE72))</f>
        <v>5</v>
      </c>
      <c r="AA73" s="60"/>
      <c r="AB73" s="314">
        <v>0.63541666666666652</v>
      </c>
      <c r="AC73" s="282">
        <f t="shared" si="1"/>
        <v>8</v>
      </c>
      <c r="AD73" s="282">
        <f t="shared" si="2"/>
        <v>8</v>
      </c>
      <c r="AE73" s="282">
        <f t="shared" si="3"/>
        <v>5</v>
      </c>
      <c r="AF73" s="282" t="str">
        <f t="shared" si="4"/>
        <v>-</v>
      </c>
      <c r="AG73" s="282">
        <f t="shared" si="5"/>
        <v>3</v>
      </c>
      <c r="AH73" s="282">
        <f t="shared" si="6"/>
        <v>2</v>
      </c>
      <c r="AI73" s="282">
        <f t="shared" si="6"/>
        <v>4</v>
      </c>
      <c r="AJ73" s="315">
        <f t="shared" si="7"/>
        <v>6</v>
      </c>
      <c r="AK73" s="315">
        <f t="shared" si="8"/>
        <v>5</v>
      </c>
    </row>
    <row r="74" spans="2:37" x14ac:dyDescent="0.25">
      <c r="B74" s="43">
        <v>0.64583333333333315</v>
      </c>
      <c r="C74" s="211">
        <f>IF($O$7=1,Values!C73,IF($O$7=2,Values!M73,Values!W73))</f>
        <v>7</v>
      </c>
      <c r="D74" s="212">
        <f>IF($O$7=1,Values!D73,IF($O$7=2,Values!N73,Values!X73))</f>
        <v>8</v>
      </c>
      <c r="E74" s="212">
        <f>IF($O$7=1,Values!E73,IF($O$7=2,Values!O73,Values!Y73))</f>
        <v>4</v>
      </c>
      <c r="F74" s="212" t="str">
        <f>IF($O$7=1,Values!F73,IF($O$7=2,Values!P73,Values!Z73))</f>
        <v>-</v>
      </c>
      <c r="G74" s="212">
        <f>IF($O$7=1,Values!G73,IF($O$7=2,Values!Q73,Values!AA73))</f>
        <v>7</v>
      </c>
      <c r="H74" s="212">
        <f>IF($O$7=1,Values!H73,IF($O$7=2,Values!R73,Values!AB73))</f>
        <v>6</v>
      </c>
      <c r="I74" s="213">
        <f>IF($O$7=1,Values!I73,IF($O$7=2,Values!S73,Values!AC73))</f>
        <v>4</v>
      </c>
      <c r="J74" s="21">
        <f>IF($O$7=1,Values!J73,IF($O$7=2,Values!T73,Values!AD73))</f>
        <v>6.5</v>
      </c>
      <c r="K74" s="21">
        <f>IF($O$7=1,Values!K73,IF($O$7=2,Values!U73,Values!AE73))</f>
        <v>6</v>
      </c>
      <c r="AA74" s="60"/>
      <c r="AB74" s="314">
        <v>0.64583333333333315</v>
      </c>
      <c r="AC74" s="282">
        <f t="shared" si="1"/>
        <v>7</v>
      </c>
      <c r="AD74" s="282">
        <f t="shared" si="2"/>
        <v>8</v>
      </c>
      <c r="AE74" s="282">
        <f t="shared" si="3"/>
        <v>4</v>
      </c>
      <c r="AF74" s="282" t="str">
        <f t="shared" si="4"/>
        <v>-</v>
      </c>
      <c r="AG74" s="282">
        <f t="shared" si="5"/>
        <v>7</v>
      </c>
      <c r="AH74" s="282">
        <f t="shared" si="6"/>
        <v>6</v>
      </c>
      <c r="AI74" s="282">
        <f t="shared" si="6"/>
        <v>4</v>
      </c>
      <c r="AJ74" s="315">
        <f t="shared" si="7"/>
        <v>6.5</v>
      </c>
      <c r="AK74" s="315">
        <f t="shared" si="8"/>
        <v>6</v>
      </c>
    </row>
    <row r="75" spans="2:37" x14ac:dyDescent="0.25">
      <c r="B75" s="43">
        <v>0.65624999999999978</v>
      </c>
      <c r="C75" s="211">
        <f>IF($O$7=1,Values!C74,IF($O$7=2,Values!M74,Values!W74))</f>
        <v>3</v>
      </c>
      <c r="D75" s="212">
        <f>IF($O$7=1,Values!D74,IF($O$7=2,Values!N74,Values!X74))</f>
        <v>7</v>
      </c>
      <c r="E75" s="212">
        <f>IF($O$7=1,Values!E74,IF($O$7=2,Values!O74,Values!Y74))</f>
        <v>5</v>
      </c>
      <c r="F75" s="212" t="str">
        <f>IF($O$7=1,Values!F74,IF($O$7=2,Values!P74,Values!Z74))</f>
        <v>-</v>
      </c>
      <c r="G75" s="212">
        <f>IF($O$7=1,Values!G74,IF($O$7=2,Values!Q74,Values!AA74))</f>
        <v>5</v>
      </c>
      <c r="H75" s="212">
        <f>IF($O$7=1,Values!H74,IF($O$7=2,Values!R74,Values!AB74))</f>
        <v>8</v>
      </c>
      <c r="I75" s="213">
        <f>IF($O$7=1,Values!I74,IF($O$7=2,Values!S74,Values!AC74))</f>
        <v>5</v>
      </c>
      <c r="J75" s="21">
        <f>IF($O$7=1,Values!J74,IF($O$7=2,Values!T74,Values!AD74))</f>
        <v>5</v>
      </c>
      <c r="K75" s="21">
        <f>IF($O$7=1,Values!K74,IF($O$7=2,Values!U74,Values!AE74))</f>
        <v>5.5</v>
      </c>
      <c r="AA75" s="60"/>
      <c r="AB75" s="314">
        <v>0.65624999999999978</v>
      </c>
      <c r="AC75" s="282">
        <f t="shared" si="1"/>
        <v>3</v>
      </c>
      <c r="AD75" s="282">
        <f t="shared" si="2"/>
        <v>7</v>
      </c>
      <c r="AE75" s="282">
        <f t="shared" si="3"/>
        <v>5</v>
      </c>
      <c r="AF75" s="282" t="str">
        <f t="shared" si="4"/>
        <v>-</v>
      </c>
      <c r="AG75" s="282">
        <f t="shared" si="5"/>
        <v>5</v>
      </c>
      <c r="AH75" s="282">
        <f t="shared" si="6"/>
        <v>8</v>
      </c>
      <c r="AI75" s="282">
        <f t="shared" si="6"/>
        <v>5</v>
      </c>
      <c r="AJ75" s="315">
        <f t="shared" si="7"/>
        <v>5</v>
      </c>
      <c r="AK75" s="315">
        <f t="shared" si="8"/>
        <v>5.5</v>
      </c>
    </row>
    <row r="76" spans="2:37" x14ac:dyDescent="0.25">
      <c r="B76" s="43">
        <v>0.66666666666666663</v>
      </c>
      <c r="C76" s="211">
        <f>IF($O$7=1,Values!C75,IF($O$7=2,Values!M75,Values!W75))</f>
        <v>4</v>
      </c>
      <c r="D76" s="212">
        <f>IF($O$7=1,Values!D75,IF($O$7=2,Values!N75,Values!X75))</f>
        <v>7</v>
      </c>
      <c r="E76" s="212">
        <f>IF($O$7=1,Values!E75,IF($O$7=2,Values!O75,Values!Y75))</f>
        <v>8</v>
      </c>
      <c r="F76" s="212" t="str">
        <f>IF($O$7=1,Values!F75,IF($O$7=2,Values!P75,Values!Z75))</f>
        <v>-</v>
      </c>
      <c r="G76" s="212">
        <f>IF($O$7=1,Values!G75,IF($O$7=2,Values!Q75,Values!AA75))</f>
        <v>5</v>
      </c>
      <c r="H76" s="212">
        <f>IF($O$7=1,Values!H75,IF($O$7=2,Values!R75,Values!AB75))</f>
        <v>6</v>
      </c>
      <c r="I76" s="213">
        <f>IF($O$7=1,Values!I75,IF($O$7=2,Values!S75,Values!AC75))</f>
        <v>1</v>
      </c>
      <c r="J76" s="21">
        <f>IF($O$7=1,Values!J75,IF($O$7=2,Values!T75,Values!AD75))</f>
        <v>6</v>
      </c>
      <c r="K76" s="21">
        <f>IF($O$7=1,Values!K75,IF($O$7=2,Values!U75,Values!AE75))</f>
        <v>5.166666666666667</v>
      </c>
      <c r="AA76" s="60"/>
      <c r="AB76" s="314">
        <v>0.66666666666666663</v>
      </c>
      <c r="AC76" s="282">
        <f t="shared" si="1"/>
        <v>4</v>
      </c>
      <c r="AD76" s="282">
        <f t="shared" si="2"/>
        <v>7</v>
      </c>
      <c r="AE76" s="282">
        <f t="shared" si="3"/>
        <v>8</v>
      </c>
      <c r="AF76" s="282" t="str">
        <f t="shared" si="4"/>
        <v>-</v>
      </c>
      <c r="AG76" s="282">
        <f t="shared" si="5"/>
        <v>5</v>
      </c>
      <c r="AH76" s="282">
        <f t="shared" si="6"/>
        <v>6</v>
      </c>
      <c r="AI76" s="282">
        <f t="shared" si="6"/>
        <v>1</v>
      </c>
      <c r="AJ76" s="315">
        <f t="shared" ref="AJ76:AJ107" si="9">IFERROR(VALUE(0&amp;SUBSTITUTE(J76,"*","")),"-")</f>
        <v>6</v>
      </c>
      <c r="AK76" s="315">
        <f t="shared" ref="AK76:AK107" si="10">IFERROR(VALUE(0&amp;SUBSTITUTE(K76,"*","")),"-")</f>
        <v>5.1666666666666696</v>
      </c>
    </row>
    <row r="77" spans="2:37" x14ac:dyDescent="0.25">
      <c r="B77" s="43">
        <v>0.67708333333333304</v>
      </c>
      <c r="C77" s="211">
        <f>IF($O$7=1,Values!C76,IF($O$7=2,Values!M76,Values!W76))</f>
        <v>6</v>
      </c>
      <c r="D77" s="212">
        <f>IF($O$7=1,Values!D76,IF($O$7=2,Values!N76,Values!X76))</f>
        <v>3</v>
      </c>
      <c r="E77" s="212">
        <f>IF($O$7=1,Values!E76,IF($O$7=2,Values!O76,Values!Y76))</f>
        <v>7</v>
      </c>
      <c r="F77" s="212" t="str">
        <f>IF($O$7=1,Values!F76,IF($O$7=2,Values!P76,Values!Z76))</f>
        <v>-</v>
      </c>
      <c r="G77" s="212">
        <f>IF($O$7=1,Values!G76,IF($O$7=2,Values!Q76,Values!AA76))</f>
        <v>12</v>
      </c>
      <c r="H77" s="212">
        <f>IF($O$7=1,Values!H76,IF($O$7=2,Values!R76,Values!AB76))</f>
        <v>3</v>
      </c>
      <c r="I77" s="213">
        <f>IF($O$7=1,Values!I76,IF($O$7=2,Values!S76,Values!AC76))</f>
        <v>4</v>
      </c>
      <c r="J77" s="21">
        <f>IF($O$7=1,Values!J76,IF($O$7=2,Values!T76,Values!AD76))</f>
        <v>7</v>
      </c>
      <c r="K77" s="21">
        <f>IF($O$7=1,Values!K76,IF($O$7=2,Values!U76,Values!AE76))</f>
        <v>5.833333333333333</v>
      </c>
      <c r="AA77" s="60"/>
      <c r="AB77" s="314">
        <v>0.67708333333333304</v>
      </c>
      <c r="AC77" s="282">
        <f t="shared" ref="AC77:AC107" si="11">IFERROR(VALUE(0&amp;SUBSTITUTE(C77,"*","")),"-")</f>
        <v>6</v>
      </c>
      <c r="AD77" s="282">
        <f t="shared" ref="AD77:AD107" si="12">IFERROR(VALUE(0&amp;SUBSTITUTE(D77,"*","")),"-")</f>
        <v>3</v>
      </c>
      <c r="AE77" s="282">
        <f t="shared" ref="AE77:AE107" si="13">IFERROR(VALUE(0&amp;SUBSTITUTE(E77,"*","")),"-")</f>
        <v>7</v>
      </c>
      <c r="AF77" s="282" t="str">
        <f t="shared" ref="AF77:AF107" si="14">IFERROR(VALUE(0&amp;SUBSTITUTE(F77,"*","")),"-")</f>
        <v>-</v>
      </c>
      <c r="AG77" s="282">
        <f t="shared" ref="AG77:AG107" si="15">IFERROR(VALUE(0&amp;SUBSTITUTE(G77,"*","")),"-")</f>
        <v>12</v>
      </c>
      <c r="AH77" s="282">
        <f t="shared" ref="AH77:AI107" si="16">IFERROR(VALUE(0&amp;SUBSTITUTE(H77,"*","")),"-")</f>
        <v>3</v>
      </c>
      <c r="AI77" s="282">
        <f t="shared" si="16"/>
        <v>4</v>
      </c>
      <c r="AJ77" s="315">
        <f t="shared" si="9"/>
        <v>7</v>
      </c>
      <c r="AK77" s="315">
        <f t="shared" si="10"/>
        <v>5.8333333333333304</v>
      </c>
    </row>
    <row r="78" spans="2:37" x14ac:dyDescent="0.25">
      <c r="B78" s="43">
        <v>0.68749999999999967</v>
      </c>
      <c r="C78" s="211">
        <f>IF($O$7=1,Values!C77,IF($O$7=2,Values!M77,Values!W77))</f>
        <v>6</v>
      </c>
      <c r="D78" s="212">
        <f>IF($O$7=1,Values!D77,IF($O$7=2,Values!N77,Values!X77))</f>
        <v>7</v>
      </c>
      <c r="E78" s="212">
        <f>IF($O$7=1,Values!E77,IF($O$7=2,Values!O77,Values!Y77))</f>
        <v>6</v>
      </c>
      <c r="F78" s="212" t="str">
        <f>IF($O$7=1,Values!F77,IF($O$7=2,Values!P77,Values!Z77))</f>
        <v>-</v>
      </c>
      <c r="G78" s="212">
        <f>IF($O$7=1,Values!G77,IF($O$7=2,Values!Q77,Values!AA77))</f>
        <v>11</v>
      </c>
      <c r="H78" s="212" t="str">
        <f>IF($O$7=1,Values!H77,IF($O$7=2,Values!R77,Values!AB77))</f>
        <v>-</v>
      </c>
      <c r="I78" s="213">
        <f>IF($O$7=1,Values!I77,IF($O$7=2,Values!S77,Values!AC77))</f>
        <v>3</v>
      </c>
      <c r="J78" s="21">
        <f>IF($O$7=1,Values!J77,IF($O$7=2,Values!T77,Values!AD77))</f>
        <v>7.5</v>
      </c>
      <c r="K78" s="21">
        <f>IF($O$7=1,Values!K77,IF($O$7=2,Values!U77,Values!AE77))</f>
        <v>6.6</v>
      </c>
      <c r="AA78" s="60"/>
      <c r="AB78" s="314">
        <v>0.68749999999999967</v>
      </c>
      <c r="AC78" s="282">
        <f t="shared" si="11"/>
        <v>6</v>
      </c>
      <c r="AD78" s="282">
        <f t="shared" si="12"/>
        <v>7</v>
      </c>
      <c r="AE78" s="282">
        <f t="shared" si="13"/>
        <v>6</v>
      </c>
      <c r="AF78" s="282" t="str">
        <f t="shared" si="14"/>
        <v>-</v>
      </c>
      <c r="AG78" s="282">
        <f t="shared" si="15"/>
        <v>11</v>
      </c>
      <c r="AH78" s="282" t="str">
        <f t="shared" si="16"/>
        <v>-</v>
      </c>
      <c r="AI78" s="282">
        <f t="shared" si="16"/>
        <v>3</v>
      </c>
      <c r="AJ78" s="315">
        <f t="shared" si="9"/>
        <v>7.5</v>
      </c>
      <c r="AK78" s="315">
        <f t="shared" si="10"/>
        <v>6.6</v>
      </c>
    </row>
    <row r="79" spans="2:37" x14ac:dyDescent="0.25">
      <c r="B79" s="43">
        <v>0.69791666666666663</v>
      </c>
      <c r="C79" s="211">
        <f>IF($O$7=1,Values!C78,IF($O$7=2,Values!M78,Values!W78))</f>
        <v>10</v>
      </c>
      <c r="D79" s="212">
        <f>IF($O$7=1,Values!D78,IF($O$7=2,Values!N78,Values!X78))</f>
        <v>9</v>
      </c>
      <c r="E79" s="212">
        <f>IF($O$7=1,Values!E78,IF($O$7=2,Values!O78,Values!Y78))</f>
        <v>10</v>
      </c>
      <c r="F79" s="212" t="str">
        <f>IF($O$7=1,Values!F78,IF($O$7=2,Values!P78,Values!Z78))</f>
        <v>-</v>
      </c>
      <c r="G79" s="212">
        <f>IF($O$7=1,Values!G78,IF($O$7=2,Values!Q78,Values!AA78))</f>
        <v>17</v>
      </c>
      <c r="H79" s="212" t="str">
        <f>IF($O$7=1,Values!H78,IF($O$7=2,Values!R78,Values!AB78))</f>
        <v>-</v>
      </c>
      <c r="I79" s="213">
        <f>IF($O$7=1,Values!I78,IF($O$7=2,Values!S78,Values!AC78))</f>
        <v>5</v>
      </c>
      <c r="J79" s="21">
        <f>IF($O$7=1,Values!J78,IF($O$7=2,Values!T78,Values!AD78))</f>
        <v>11.5</v>
      </c>
      <c r="K79" s="21">
        <f>IF($O$7=1,Values!K78,IF($O$7=2,Values!U78,Values!AE78))</f>
        <v>10.199999999999999</v>
      </c>
      <c r="AA79" s="60"/>
      <c r="AB79" s="314">
        <v>0.69791666666666663</v>
      </c>
      <c r="AC79" s="282">
        <f t="shared" si="11"/>
        <v>10</v>
      </c>
      <c r="AD79" s="282">
        <f t="shared" si="12"/>
        <v>9</v>
      </c>
      <c r="AE79" s="282">
        <f t="shared" si="13"/>
        <v>10</v>
      </c>
      <c r="AF79" s="282" t="str">
        <f t="shared" si="14"/>
        <v>-</v>
      </c>
      <c r="AG79" s="282">
        <f t="shared" si="15"/>
        <v>17</v>
      </c>
      <c r="AH79" s="282" t="str">
        <f t="shared" si="16"/>
        <v>-</v>
      </c>
      <c r="AI79" s="282">
        <f t="shared" si="16"/>
        <v>5</v>
      </c>
      <c r="AJ79" s="315">
        <f t="shared" si="9"/>
        <v>11.5</v>
      </c>
      <c r="AK79" s="315">
        <f t="shared" si="10"/>
        <v>10.199999999999999</v>
      </c>
    </row>
    <row r="80" spans="2:37" x14ac:dyDescent="0.25">
      <c r="B80" s="43">
        <v>0.70833333333333293</v>
      </c>
      <c r="C80" s="211">
        <f>IF($O$7=1,Values!C79,IF($O$7=2,Values!M79,Values!W79))</f>
        <v>9</v>
      </c>
      <c r="D80" s="212">
        <f>IF($O$7=1,Values!D79,IF($O$7=2,Values!N79,Values!X79))</f>
        <v>15</v>
      </c>
      <c r="E80" s="212">
        <f>IF($O$7=1,Values!E79,IF($O$7=2,Values!O79,Values!Y79))</f>
        <v>7</v>
      </c>
      <c r="F80" s="212" t="str">
        <f>IF($O$7=1,Values!F79,IF($O$7=2,Values!P79,Values!Z79))</f>
        <v>-</v>
      </c>
      <c r="G80" s="212">
        <f>IF($O$7=1,Values!G79,IF($O$7=2,Values!Q79,Values!AA79))</f>
        <v>19</v>
      </c>
      <c r="H80" s="212" t="str">
        <f>IF($O$7=1,Values!H79,IF($O$7=2,Values!R79,Values!AB79))</f>
        <v>-</v>
      </c>
      <c r="I80" s="213">
        <f>IF($O$7=1,Values!I79,IF($O$7=2,Values!S79,Values!AC79))</f>
        <v>6</v>
      </c>
      <c r="J80" s="21">
        <f>IF($O$7=1,Values!J79,IF($O$7=2,Values!T79,Values!AD79))</f>
        <v>12.5</v>
      </c>
      <c r="K80" s="21">
        <f>IF($O$7=1,Values!K79,IF($O$7=2,Values!U79,Values!AE79))</f>
        <v>11.2</v>
      </c>
      <c r="AA80" s="60"/>
      <c r="AB80" s="314">
        <v>0.70833333333333293</v>
      </c>
      <c r="AC80" s="282">
        <f t="shared" si="11"/>
        <v>9</v>
      </c>
      <c r="AD80" s="282">
        <f t="shared" si="12"/>
        <v>15</v>
      </c>
      <c r="AE80" s="282">
        <f t="shared" si="13"/>
        <v>7</v>
      </c>
      <c r="AF80" s="282" t="str">
        <f t="shared" si="14"/>
        <v>-</v>
      </c>
      <c r="AG80" s="282">
        <f t="shared" si="15"/>
        <v>19</v>
      </c>
      <c r="AH80" s="282" t="str">
        <f t="shared" si="16"/>
        <v>-</v>
      </c>
      <c r="AI80" s="282">
        <f t="shared" si="16"/>
        <v>6</v>
      </c>
      <c r="AJ80" s="315">
        <f t="shared" si="9"/>
        <v>12.5</v>
      </c>
      <c r="AK80" s="315">
        <f t="shared" si="10"/>
        <v>11.2</v>
      </c>
    </row>
    <row r="81" spans="2:37" x14ac:dyDescent="0.25">
      <c r="B81" s="43">
        <v>0.71874999999999956</v>
      </c>
      <c r="C81" s="211">
        <f>IF($O$7=1,Values!C80,IF($O$7=2,Values!M80,Values!W80))</f>
        <v>12</v>
      </c>
      <c r="D81" s="212">
        <f>IF($O$7=1,Values!D80,IF($O$7=2,Values!N80,Values!X80))</f>
        <v>10</v>
      </c>
      <c r="E81" s="212">
        <f>IF($O$7=1,Values!E80,IF($O$7=2,Values!O80,Values!Y80))</f>
        <v>13</v>
      </c>
      <c r="F81" s="212" t="str">
        <f>IF($O$7=1,Values!F80,IF($O$7=2,Values!P80,Values!Z80))</f>
        <v>-</v>
      </c>
      <c r="G81" s="212">
        <f>IF($O$7=1,Values!G80,IF($O$7=2,Values!Q80,Values!AA80))</f>
        <v>15</v>
      </c>
      <c r="H81" s="212" t="str">
        <f>IF($O$7=1,Values!H80,IF($O$7=2,Values!R80,Values!AB80))</f>
        <v>-</v>
      </c>
      <c r="I81" s="213">
        <f>IF($O$7=1,Values!I80,IF($O$7=2,Values!S80,Values!AC80))</f>
        <v>4</v>
      </c>
      <c r="J81" s="21">
        <f>IF($O$7=1,Values!J80,IF($O$7=2,Values!T80,Values!AD80))</f>
        <v>12.5</v>
      </c>
      <c r="K81" s="21">
        <f>IF($O$7=1,Values!K80,IF($O$7=2,Values!U80,Values!AE80))</f>
        <v>10.8</v>
      </c>
      <c r="AA81" s="60"/>
      <c r="AB81" s="314">
        <v>0.71874999999999956</v>
      </c>
      <c r="AC81" s="282">
        <f t="shared" si="11"/>
        <v>12</v>
      </c>
      <c r="AD81" s="282">
        <f t="shared" si="12"/>
        <v>10</v>
      </c>
      <c r="AE81" s="282">
        <f t="shared" si="13"/>
        <v>13</v>
      </c>
      <c r="AF81" s="282" t="str">
        <f t="shared" si="14"/>
        <v>-</v>
      </c>
      <c r="AG81" s="282">
        <f t="shared" si="15"/>
        <v>15</v>
      </c>
      <c r="AH81" s="282" t="str">
        <f t="shared" si="16"/>
        <v>-</v>
      </c>
      <c r="AI81" s="282">
        <f t="shared" si="16"/>
        <v>4</v>
      </c>
      <c r="AJ81" s="315">
        <f t="shared" si="9"/>
        <v>12.5</v>
      </c>
      <c r="AK81" s="315">
        <f t="shared" si="10"/>
        <v>10.8</v>
      </c>
    </row>
    <row r="82" spans="2:37" x14ac:dyDescent="0.25">
      <c r="B82" s="43">
        <v>0.72916666666666663</v>
      </c>
      <c r="C82" s="211">
        <f>IF($O$7=1,Values!C81,IF($O$7=2,Values!M81,Values!W81))</f>
        <v>11</v>
      </c>
      <c r="D82" s="212">
        <f>IF($O$7=1,Values!D81,IF($O$7=2,Values!N81,Values!X81))</f>
        <v>9</v>
      </c>
      <c r="E82" s="212">
        <f>IF($O$7=1,Values!E81,IF($O$7=2,Values!O81,Values!Y81))</f>
        <v>8</v>
      </c>
      <c r="F82" s="212" t="str">
        <f>IF($O$7=1,Values!F81,IF($O$7=2,Values!P81,Values!Z81))</f>
        <v>-</v>
      </c>
      <c r="G82" s="212">
        <f>IF($O$7=1,Values!G81,IF($O$7=2,Values!Q81,Values!AA81))</f>
        <v>16</v>
      </c>
      <c r="H82" s="212" t="str">
        <f>IF($O$7=1,Values!H81,IF($O$7=2,Values!R81,Values!AB81))</f>
        <v>-</v>
      </c>
      <c r="I82" s="213">
        <f>IF($O$7=1,Values!I81,IF($O$7=2,Values!S81,Values!AC81))</f>
        <v>4</v>
      </c>
      <c r="J82" s="21">
        <f>IF($O$7=1,Values!J81,IF($O$7=2,Values!T81,Values!AD81))</f>
        <v>11</v>
      </c>
      <c r="K82" s="21">
        <f>IF($O$7=1,Values!K81,IF($O$7=2,Values!U81,Values!AE81))</f>
        <v>9.6</v>
      </c>
      <c r="AA82" s="60"/>
      <c r="AB82" s="314">
        <v>0.72916666666666663</v>
      </c>
      <c r="AC82" s="282">
        <f t="shared" si="11"/>
        <v>11</v>
      </c>
      <c r="AD82" s="282">
        <f t="shared" si="12"/>
        <v>9</v>
      </c>
      <c r="AE82" s="282">
        <f t="shared" si="13"/>
        <v>8</v>
      </c>
      <c r="AF82" s="282" t="str">
        <f t="shared" si="14"/>
        <v>-</v>
      </c>
      <c r="AG82" s="282">
        <f t="shared" si="15"/>
        <v>16</v>
      </c>
      <c r="AH82" s="282" t="str">
        <f t="shared" si="16"/>
        <v>-</v>
      </c>
      <c r="AI82" s="282">
        <f t="shared" si="16"/>
        <v>4</v>
      </c>
      <c r="AJ82" s="315">
        <f t="shared" si="9"/>
        <v>11</v>
      </c>
      <c r="AK82" s="315">
        <f t="shared" si="10"/>
        <v>9.6</v>
      </c>
    </row>
    <row r="83" spans="2:37" x14ac:dyDescent="0.25">
      <c r="B83" s="43">
        <v>0.73958333333333282</v>
      </c>
      <c r="C83" s="211">
        <f>IF($O$7=1,Values!C82,IF($O$7=2,Values!M82,Values!W82))</f>
        <v>10</v>
      </c>
      <c r="D83" s="212">
        <f>IF($O$7=1,Values!D82,IF($O$7=2,Values!N82,Values!X82))</f>
        <v>12</v>
      </c>
      <c r="E83" s="212">
        <f>IF($O$7=1,Values!E82,IF($O$7=2,Values!O82,Values!Y82))</f>
        <v>13</v>
      </c>
      <c r="F83" s="212" t="str">
        <f>IF($O$7=1,Values!F82,IF($O$7=2,Values!P82,Values!Z82))</f>
        <v>-</v>
      </c>
      <c r="G83" s="212">
        <f>IF($O$7=1,Values!G82,IF($O$7=2,Values!Q82,Values!AA82))</f>
        <v>17</v>
      </c>
      <c r="H83" s="212">
        <f>IF($O$7=1,Values!H82,IF($O$7=2,Values!R82,Values!AB82))</f>
        <v>15</v>
      </c>
      <c r="I83" s="213">
        <f>IF($O$7=1,Values!I82,IF($O$7=2,Values!S82,Values!AC82))</f>
        <v>1</v>
      </c>
      <c r="J83" s="21">
        <f>IF($O$7=1,Values!J82,IF($O$7=2,Values!T82,Values!AD82))</f>
        <v>13</v>
      </c>
      <c r="K83" s="21">
        <f>IF($O$7=1,Values!K82,IF($O$7=2,Values!U82,Values!AE82))</f>
        <v>11.333333333333334</v>
      </c>
      <c r="AA83" s="60"/>
      <c r="AB83" s="314">
        <v>0.73958333333333282</v>
      </c>
      <c r="AC83" s="282">
        <f t="shared" si="11"/>
        <v>10</v>
      </c>
      <c r="AD83" s="282">
        <f t="shared" si="12"/>
        <v>12</v>
      </c>
      <c r="AE83" s="282">
        <f t="shared" si="13"/>
        <v>13</v>
      </c>
      <c r="AF83" s="282" t="str">
        <f t="shared" si="14"/>
        <v>-</v>
      </c>
      <c r="AG83" s="282">
        <f t="shared" si="15"/>
        <v>17</v>
      </c>
      <c r="AH83" s="282">
        <f t="shared" si="16"/>
        <v>15</v>
      </c>
      <c r="AI83" s="282">
        <f t="shared" si="16"/>
        <v>1</v>
      </c>
      <c r="AJ83" s="315">
        <f t="shared" si="9"/>
        <v>13</v>
      </c>
      <c r="AK83" s="315">
        <f t="shared" si="10"/>
        <v>11.3333333333333</v>
      </c>
    </row>
    <row r="84" spans="2:37" x14ac:dyDescent="0.25">
      <c r="B84" s="43">
        <v>0.75</v>
      </c>
      <c r="C84" s="211">
        <f>IF($O$7=1,Values!C83,IF($O$7=2,Values!M83,Values!W83))</f>
        <v>14</v>
      </c>
      <c r="D84" s="212">
        <f>IF($O$7=1,Values!D83,IF($O$7=2,Values!N83,Values!X83))</f>
        <v>9</v>
      </c>
      <c r="E84" s="212">
        <f>IF($O$7=1,Values!E83,IF($O$7=2,Values!O83,Values!Y83))</f>
        <v>16</v>
      </c>
      <c r="F84" s="212" t="str">
        <f>IF($O$7=1,Values!F83,IF($O$7=2,Values!P83,Values!Z83))</f>
        <v>-</v>
      </c>
      <c r="G84" s="212">
        <f>IF($O$7=1,Values!G83,IF($O$7=2,Values!Q83,Values!AA83))</f>
        <v>12</v>
      </c>
      <c r="H84" s="212">
        <f>IF($O$7=1,Values!H83,IF($O$7=2,Values!R83,Values!AB83))</f>
        <v>9</v>
      </c>
      <c r="I84" s="213">
        <f>IF($O$7=1,Values!I83,IF($O$7=2,Values!S83,Values!AC83))</f>
        <v>5</v>
      </c>
      <c r="J84" s="21">
        <f>IF($O$7=1,Values!J83,IF($O$7=2,Values!T83,Values!AD83))</f>
        <v>12.75</v>
      </c>
      <c r="K84" s="21">
        <f>IF($O$7=1,Values!K83,IF($O$7=2,Values!U83,Values!AE83))</f>
        <v>10.833333333333334</v>
      </c>
      <c r="AA84" s="60"/>
      <c r="AB84" s="314">
        <v>0.75</v>
      </c>
      <c r="AC84" s="282">
        <f t="shared" si="11"/>
        <v>14</v>
      </c>
      <c r="AD84" s="282">
        <f t="shared" si="12"/>
        <v>9</v>
      </c>
      <c r="AE84" s="282">
        <f t="shared" si="13"/>
        <v>16</v>
      </c>
      <c r="AF84" s="282" t="str">
        <f t="shared" si="14"/>
        <v>-</v>
      </c>
      <c r="AG84" s="282">
        <f t="shared" si="15"/>
        <v>12</v>
      </c>
      <c r="AH84" s="282">
        <f t="shared" si="16"/>
        <v>9</v>
      </c>
      <c r="AI84" s="282">
        <f t="shared" si="16"/>
        <v>5</v>
      </c>
      <c r="AJ84" s="315">
        <f t="shared" si="9"/>
        <v>12.75</v>
      </c>
      <c r="AK84" s="315">
        <f t="shared" si="10"/>
        <v>10.8333333333333</v>
      </c>
    </row>
    <row r="85" spans="2:37" x14ac:dyDescent="0.25">
      <c r="B85" s="43">
        <v>0.76041666666666663</v>
      </c>
      <c r="C85" s="211">
        <f>IF($O$7=1,Values!C84,IF($O$7=2,Values!M84,Values!W84))</f>
        <v>6</v>
      </c>
      <c r="D85" s="212">
        <f>IF($O$7=1,Values!D84,IF($O$7=2,Values!N84,Values!X84))</f>
        <v>9</v>
      </c>
      <c r="E85" s="212">
        <f>IF($O$7=1,Values!E84,IF($O$7=2,Values!O84,Values!Y84))</f>
        <v>15</v>
      </c>
      <c r="F85" s="212" t="str">
        <f>IF($O$7=1,Values!F84,IF($O$7=2,Values!P84,Values!Z84))</f>
        <v>-</v>
      </c>
      <c r="G85" s="212">
        <f>IF($O$7=1,Values!G84,IF($O$7=2,Values!Q84,Values!AA84))</f>
        <v>5</v>
      </c>
      <c r="H85" s="212">
        <f>IF($O$7=1,Values!H84,IF($O$7=2,Values!R84,Values!AB84))</f>
        <v>6</v>
      </c>
      <c r="I85" s="213">
        <f>IF($O$7=1,Values!I84,IF($O$7=2,Values!S84,Values!AC84))</f>
        <v>2</v>
      </c>
      <c r="J85" s="21">
        <f>IF($O$7=1,Values!J84,IF($O$7=2,Values!T84,Values!AD84))</f>
        <v>8.75</v>
      </c>
      <c r="K85" s="21">
        <f>IF($O$7=1,Values!K84,IF($O$7=2,Values!U84,Values!AE84))</f>
        <v>7.166666666666667</v>
      </c>
      <c r="AA85" s="60"/>
      <c r="AB85" s="314">
        <v>0.76041666666666663</v>
      </c>
      <c r="AC85" s="282">
        <f t="shared" si="11"/>
        <v>6</v>
      </c>
      <c r="AD85" s="282">
        <f t="shared" si="12"/>
        <v>9</v>
      </c>
      <c r="AE85" s="282">
        <f t="shared" si="13"/>
        <v>15</v>
      </c>
      <c r="AF85" s="282" t="str">
        <f t="shared" si="14"/>
        <v>-</v>
      </c>
      <c r="AG85" s="282">
        <f t="shared" si="15"/>
        <v>5</v>
      </c>
      <c r="AH85" s="282">
        <f t="shared" si="16"/>
        <v>6</v>
      </c>
      <c r="AI85" s="282">
        <f t="shared" si="16"/>
        <v>2</v>
      </c>
      <c r="AJ85" s="315">
        <f t="shared" si="9"/>
        <v>8.75</v>
      </c>
      <c r="AK85" s="315">
        <f t="shared" si="10"/>
        <v>7.1666666666666696</v>
      </c>
    </row>
    <row r="86" spans="2:37" x14ac:dyDescent="0.25">
      <c r="B86" s="43">
        <v>0.7708333333333327</v>
      </c>
      <c r="C86" s="211">
        <f>IF($O$7=1,Values!C85,IF($O$7=2,Values!M85,Values!W85))</f>
        <v>6</v>
      </c>
      <c r="D86" s="212">
        <f>IF($O$7=1,Values!D85,IF($O$7=2,Values!N85,Values!X85))</f>
        <v>8</v>
      </c>
      <c r="E86" s="212">
        <f>IF($O$7=1,Values!E85,IF($O$7=2,Values!O85,Values!Y85))</f>
        <v>3</v>
      </c>
      <c r="F86" s="212" t="str">
        <f>IF($O$7=1,Values!F85,IF($O$7=2,Values!P85,Values!Z85))</f>
        <v>-</v>
      </c>
      <c r="G86" s="212">
        <f>IF($O$7=1,Values!G85,IF($O$7=2,Values!Q85,Values!AA85))</f>
        <v>2</v>
      </c>
      <c r="H86" s="212">
        <f>IF($O$7=1,Values!H85,IF($O$7=2,Values!R85,Values!AB85))</f>
        <v>6</v>
      </c>
      <c r="I86" s="213">
        <f>IF($O$7=1,Values!I85,IF($O$7=2,Values!S85,Values!AC85))</f>
        <v>3</v>
      </c>
      <c r="J86" s="21">
        <f>IF($O$7=1,Values!J85,IF($O$7=2,Values!T85,Values!AD85))</f>
        <v>4.75</v>
      </c>
      <c r="K86" s="21">
        <f>IF($O$7=1,Values!K85,IF($O$7=2,Values!U85,Values!AE85))</f>
        <v>4.666666666666667</v>
      </c>
      <c r="AA86" s="60"/>
      <c r="AB86" s="314">
        <v>0.7708333333333327</v>
      </c>
      <c r="AC86" s="282">
        <f t="shared" si="11"/>
        <v>6</v>
      </c>
      <c r="AD86" s="282">
        <f t="shared" si="12"/>
        <v>8</v>
      </c>
      <c r="AE86" s="282">
        <f t="shared" si="13"/>
        <v>3</v>
      </c>
      <c r="AF86" s="282" t="str">
        <f t="shared" si="14"/>
        <v>-</v>
      </c>
      <c r="AG86" s="282">
        <f t="shared" si="15"/>
        <v>2</v>
      </c>
      <c r="AH86" s="282">
        <f t="shared" si="16"/>
        <v>6</v>
      </c>
      <c r="AI86" s="282">
        <f t="shared" si="16"/>
        <v>3</v>
      </c>
      <c r="AJ86" s="315">
        <f t="shared" si="9"/>
        <v>4.75</v>
      </c>
      <c r="AK86" s="315">
        <f t="shared" si="10"/>
        <v>4.6666666666666696</v>
      </c>
    </row>
    <row r="87" spans="2:37" x14ac:dyDescent="0.25">
      <c r="B87" s="43">
        <v>0.78125</v>
      </c>
      <c r="C87" s="211">
        <f>IF($O$7=1,Values!C86,IF($O$7=2,Values!M86,Values!W86))</f>
        <v>4</v>
      </c>
      <c r="D87" s="212">
        <f>IF($O$7=1,Values!D86,IF($O$7=2,Values!N86,Values!X86))</f>
        <v>4</v>
      </c>
      <c r="E87" s="212">
        <f>IF($O$7=1,Values!E86,IF($O$7=2,Values!O86,Values!Y86))</f>
        <v>1</v>
      </c>
      <c r="F87" s="212" t="str">
        <f>IF($O$7=1,Values!F86,IF($O$7=2,Values!P86,Values!Z86))</f>
        <v>-</v>
      </c>
      <c r="G87" s="212">
        <f>IF($O$7=1,Values!G86,IF($O$7=2,Values!Q86,Values!AA86))</f>
        <v>3</v>
      </c>
      <c r="H87" s="212">
        <f>IF($O$7=1,Values!H86,IF($O$7=2,Values!R86,Values!AB86))</f>
        <v>4</v>
      </c>
      <c r="I87" s="213">
        <f>IF($O$7=1,Values!I86,IF($O$7=2,Values!S86,Values!AC86))</f>
        <v>3</v>
      </c>
      <c r="J87" s="21">
        <f>IF($O$7=1,Values!J86,IF($O$7=2,Values!T86,Values!AD86))</f>
        <v>3</v>
      </c>
      <c r="K87" s="21">
        <f>IF($O$7=1,Values!K86,IF($O$7=2,Values!U86,Values!AE86))</f>
        <v>3.1666666666666665</v>
      </c>
      <c r="AA87" s="60"/>
      <c r="AB87" s="314">
        <v>0.78125</v>
      </c>
      <c r="AC87" s="282">
        <f t="shared" si="11"/>
        <v>4</v>
      </c>
      <c r="AD87" s="282">
        <f t="shared" si="12"/>
        <v>4</v>
      </c>
      <c r="AE87" s="282">
        <f t="shared" si="13"/>
        <v>1</v>
      </c>
      <c r="AF87" s="282" t="str">
        <f t="shared" si="14"/>
        <v>-</v>
      </c>
      <c r="AG87" s="282">
        <f t="shared" si="15"/>
        <v>3</v>
      </c>
      <c r="AH87" s="282">
        <f t="shared" si="16"/>
        <v>4</v>
      </c>
      <c r="AI87" s="282">
        <f t="shared" si="16"/>
        <v>3</v>
      </c>
      <c r="AJ87" s="315">
        <f t="shared" si="9"/>
        <v>3</v>
      </c>
      <c r="AK87" s="315">
        <f t="shared" si="10"/>
        <v>3.1666666666666701</v>
      </c>
    </row>
    <row r="88" spans="2:37" x14ac:dyDescent="0.25">
      <c r="B88" s="43">
        <v>0.79166666666666663</v>
      </c>
      <c r="C88" s="211">
        <f>IF($O$7=1,Values!C87,IF($O$7=2,Values!M87,Values!W87))</f>
        <v>5</v>
      </c>
      <c r="D88" s="212">
        <f>IF($O$7=1,Values!D87,IF($O$7=2,Values!N87,Values!X87))</f>
        <v>4</v>
      </c>
      <c r="E88" s="212">
        <f>IF($O$7=1,Values!E87,IF($O$7=2,Values!O87,Values!Y87))</f>
        <v>7</v>
      </c>
      <c r="F88" s="212" t="str">
        <f>IF($O$7=1,Values!F87,IF($O$7=2,Values!P87,Values!Z87))</f>
        <v>-</v>
      </c>
      <c r="G88" s="212">
        <f>IF($O$7=1,Values!G87,IF($O$7=2,Values!Q87,Values!AA87))</f>
        <v>3</v>
      </c>
      <c r="H88" s="212">
        <f>IF($O$7=1,Values!H87,IF($O$7=2,Values!R87,Values!AB87))</f>
        <v>4</v>
      </c>
      <c r="I88" s="213">
        <f>IF($O$7=1,Values!I87,IF($O$7=2,Values!S87,Values!AC87))</f>
        <v>4</v>
      </c>
      <c r="J88" s="21">
        <f>IF($O$7=1,Values!J87,IF($O$7=2,Values!T87,Values!AD87))</f>
        <v>4.75</v>
      </c>
      <c r="K88" s="21">
        <f>IF($O$7=1,Values!K87,IF($O$7=2,Values!U87,Values!AE87))</f>
        <v>4.5</v>
      </c>
      <c r="AA88" s="60"/>
      <c r="AB88" s="314">
        <v>0.79166666666666663</v>
      </c>
      <c r="AC88" s="282">
        <f t="shared" si="11"/>
        <v>5</v>
      </c>
      <c r="AD88" s="282">
        <f t="shared" si="12"/>
        <v>4</v>
      </c>
      <c r="AE88" s="282">
        <f t="shared" si="13"/>
        <v>7</v>
      </c>
      <c r="AF88" s="282" t="str">
        <f t="shared" si="14"/>
        <v>-</v>
      </c>
      <c r="AG88" s="282">
        <f t="shared" si="15"/>
        <v>3</v>
      </c>
      <c r="AH88" s="282">
        <f t="shared" si="16"/>
        <v>4</v>
      </c>
      <c r="AI88" s="282">
        <f t="shared" si="16"/>
        <v>4</v>
      </c>
      <c r="AJ88" s="315">
        <f t="shared" si="9"/>
        <v>4.75</v>
      </c>
      <c r="AK88" s="315">
        <f t="shared" si="10"/>
        <v>4.5</v>
      </c>
    </row>
    <row r="89" spans="2:37" x14ac:dyDescent="0.25">
      <c r="B89" s="43">
        <v>0.80208333333333259</v>
      </c>
      <c r="C89" s="211">
        <f>IF($O$7=1,Values!C88,IF($O$7=2,Values!M88,Values!W88))</f>
        <v>1</v>
      </c>
      <c r="D89" s="212">
        <f>IF($O$7=1,Values!D88,IF($O$7=2,Values!N88,Values!X88))</f>
        <v>4</v>
      </c>
      <c r="E89" s="212">
        <f>IF($O$7=1,Values!E88,IF($O$7=2,Values!O88,Values!Y88))</f>
        <v>6</v>
      </c>
      <c r="F89" s="212" t="str">
        <f>IF($O$7=1,Values!F88,IF($O$7=2,Values!P88,Values!Z88))</f>
        <v>-</v>
      </c>
      <c r="G89" s="212">
        <f>IF($O$7=1,Values!G88,IF($O$7=2,Values!Q88,Values!AA88))</f>
        <v>4</v>
      </c>
      <c r="H89" s="212">
        <f>IF($O$7=1,Values!H88,IF($O$7=2,Values!R88,Values!AB88))</f>
        <v>1</v>
      </c>
      <c r="I89" s="213">
        <f>IF($O$7=1,Values!I88,IF($O$7=2,Values!S88,Values!AC88))</f>
        <v>2</v>
      </c>
      <c r="J89" s="21">
        <f>IF($O$7=1,Values!J88,IF($O$7=2,Values!T88,Values!AD88))</f>
        <v>3.75</v>
      </c>
      <c r="K89" s="21">
        <f>IF($O$7=1,Values!K88,IF($O$7=2,Values!U88,Values!AE88))</f>
        <v>3</v>
      </c>
      <c r="AA89" s="60"/>
      <c r="AB89" s="314">
        <v>0.80208333333333259</v>
      </c>
      <c r="AC89" s="282">
        <f t="shared" si="11"/>
        <v>1</v>
      </c>
      <c r="AD89" s="282">
        <f t="shared" si="12"/>
        <v>4</v>
      </c>
      <c r="AE89" s="282">
        <f t="shared" si="13"/>
        <v>6</v>
      </c>
      <c r="AF89" s="282" t="str">
        <f t="shared" si="14"/>
        <v>-</v>
      </c>
      <c r="AG89" s="282">
        <f t="shared" si="15"/>
        <v>4</v>
      </c>
      <c r="AH89" s="282">
        <f t="shared" si="16"/>
        <v>1</v>
      </c>
      <c r="AI89" s="282">
        <f t="shared" si="16"/>
        <v>2</v>
      </c>
      <c r="AJ89" s="315">
        <f t="shared" si="9"/>
        <v>3.75</v>
      </c>
      <c r="AK89" s="315">
        <f t="shared" si="10"/>
        <v>3</v>
      </c>
    </row>
    <row r="90" spans="2:37" x14ac:dyDescent="0.25">
      <c r="B90" s="43">
        <v>0.8125</v>
      </c>
      <c r="C90" s="211">
        <f>IF($O$7=1,Values!C89,IF($O$7=2,Values!M89,Values!W89))</f>
        <v>3</v>
      </c>
      <c r="D90" s="212">
        <f>IF($O$7=1,Values!D89,IF($O$7=2,Values!N89,Values!X89))</f>
        <v>6</v>
      </c>
      <c r="E90" s="212">
        <f>IF($O$7=1,Values!E89,IF($O$7=2,Values!O89,Values!Y89))</f>
        <v>0</v>
      </c>
      <c r="F90" s="212" t="str">
        <f>IF($O$7=1,Values!F89,IF($O$7=2,Values!P89,Values!Z89))</f>
        <v>-</v>
      </c>
      <c r="G90" s="212">
        <f>IF($O$7=1,Values!G89,IF($O$7=2,Values!Q89,Values!AA89))</f>
        <v>2</v>
      </c>
      <c r="H90" s="212">
        <f>IF($O$7=1,Values!H89,IF($O$7=2,Values!R89,Values!AB89))</f>
        <v>3</v>
      </c>
      <c r="I90" s="213">
        <f>IF($O$7=1,Values!I89,IF($O$7=2,Values!S89,Values!AC89))</f>
        <v>1</v>
      </c>
      <c r="J90" s="21">
        <f>IF($O$7=1,Values!J89,IF($O$7=2,Values!T89,Values!AD89))</f>
        <v>2.75</v>
      </c>
      <c r="K90" s="21">
        <f>IF($O$7=1,Values!K89,IF($O$7=2,Values!U89,Values!AE89))</f>
        <v>2.5</v>
      </c>
      <c r="AA90" s="60"/>
      <c r="AB90" s="314">
        <v>0.8125</v>
      </c>
      <c r="AC90" s="282">
        <f t="shared" si="11"/>
        <v>3</v>
      </c>
      <c r="AD90" s="282">
        <f t="shared" si="12"/>
        <v>6</v>
      </c>
      <c r="AE90" s="282">
        <f t="shared" si="13"/>
        <v>0</v>
      </c>
      <c r="AF90" s="282" t="str">
        <f t="shared" si="14"/>
        <v>-</v>
      </c>
      <c r="AG90" s="282">
        <f t="shared" si="15"/>
        <v>2</v>
      </c>
      <c r="AH90" s="282">
        <f t="shared" si="16"/>
        <v>3</v>
      </c>
      <c r="AI90" s="282">
        <f t="shared" si="16"/>
        <v>1</v>
      </c>
      <c r="AJ90" s="315">
        <f t="shared" si="9"/>
        <v>2.75</v>
      </c>
      <c r="AK90" s="315">
        <f t="shared" si="10"/>
        <v>2.5</v>
      </c>
    </row>
    <row r="91" spans="2:37" x14ac:dyDescent="0.25">
      <c r="B91" s="43">
        <v>0.82291666666666663</v>
      </c>
      <c r="C91" s="211">
        <f>IF($O$7=1,Values!C90,IF($O$7=2,Values!M90,Values!W90))</f>
        <v>2</v>
      </c>
      <c r="D91" s="212">
        <f>IF($O$7=1,Values!D90,IF($O$7=2,Values!N90,Values!X90))</f>
        <v>1</v>
      </c>
      <c r="E91" s="212">
        <f>IF($O$7=1,Values!E90,IF($O$7=2,Values!O90,Values!Y90))</f>
        <v>3</v>
      </c>
      <c r="F91" s="212" t="str">
        <f>IF($O$7=1,Values!F90,IF($O$7=2,Values!P90,Values!Z90))</f>
        <v>-</v>
      </c>
      <c r="G91" s="212">
        <f>IF($O$7=1,Values!G90,IF($O$7=2,Values!Q90,Values!AA90))</f>
        <v>2</v>
      </c>
      <c r="H91" s="212">
        <f>IF($O$7=1,Values!H90,IF($O$7=2,Values!R90,Values!AB90))</f>
        <v>3</v>
      </c>
      <c r="I91" s="213">
        <f>IF($O$7=1,Values!I90,IF($O$7=2,Values!S90,Values!AC90))</f>
        <v>1</v>
      </c>
      <c r="J91" s="21">
        <f>IF($O$7=1,Values!J90,IF($O$7=2,Values!T90,Values!AD90))</f>
        <v>2</v>
      </c>
      <c r="K91" s="21">
        <f>IF($O$7=1,Values!K90,IF($O$7=2,Values!U90,Values!AE90))</f>
        <v>2</v>
      </c>
      <c r="AA91" s="60"/>
      <c r="AB91" s="314">
        <v>0.82291666666666663</v>
      </c>
      <c r="AC91" s="282">
        <f t="shared" si="11"/>
        <v>2</v>
      </c>
      <c r="AD91" s="282">
        <f t="shared" si="12"/>
        <v>1</v>
      </c>
      <c r="AE91" s="282">
        <f t="shared" si="13"/>
        <v>3</v>
      </c>
      <c r="AF91" s="282" t="str">
        <f t="shared" si="14"/>
        <v>-</v>
      </c>
      <c r="AG91" s="282">
        <f t="shared" si="15"/>
        <v>2</v>
      </c>
      <c r="AH91" s="282">
        <f t="shared" si="16"/>
        <v>3</v>
      </c>
      <c r="AI91" s="282">
        <f t="shared" si="16"/>
        <v>1</v>
      </c>
      <c r="AJ91" s="315">
        <f t="shared" si="9"/>
        <v>2</v>
      </c>
      <c r="AK91" s="315">
        <f t="shared" si="10"/>
        <v>2</v>
      </c>
    </row>
    <row r="92" spans="2:37" x14ac:dyDescent="0.25">
      <c r="B92" s="43">
        <v>0.83333333333333337</v>
      </c>
      <c r="C92" s="211">
        <f>IF($O$7=1,Values!C91,IF($O$7=2,Values!M91,Values!W91))</f>
        <v>2</v>
      </c>
      <c r="D92" s="212">
        <f>IF($O$7=1,Values!D91,IF($O$7=2,Values!N91,Values!X91))</f>
        <v>3</v>
      </c>
      <c r="E92" s="212">
        <f>IF($O$7=1,Values!E91,IF($O$7=2,Values!O91,Values!Y91))</f>
        <v>8</v>
      </c>
      <c r="F92" s="212" t="str">
        <f>IF($O$7=1,Values!F91,IF($O$7=2,Values!P91,Values!Z91))</f>
        <v>-</v>
      </c>
      <c r="G92" s="212">
        <f>IF($O$7=1,Values!G91,IF($O$7=2,Values!Q91,Values!AA91))</f>
        <v>3</v>
      </c>
      <c r="H92" s="212">
        <f>IF($O$7=1,Values!H91,IF($O$7=2,Values!R91,Values!AB91))</f>
        <v>3</v>
      </c>
      <c r="I92" s="213" t="str">
        <f>IF($O$7=1,Values!I91,IF($O$7=2,Values!S91,Values!AC91))</f>
        <v>-</v>
      </c>
      <c r="J92" s="21">
        <f>IF($O$7=1,Values!J91,IF($O$7=2,Values!T91,Values!AD91))</f>
        <v>4</v>
      </c>
      <c r="K92" s="21">
        <f>IF($O$7=1,Values!K91,IF($O$7=2,Values!U91,Values!AE91))</f>
        <v>3.8</v>
      </c>
      <c r="AA92" s="60"/>
      <c r="AB92" s="314">
        <v>0.83333333333333337</v>
      </c>
      <c r="AC92" s="282">
        <f t="shared" si="11"/>
        <v>2</v>
      </c>
      <c r="AD92" s="282">
        <f t="shared" si="12"/>
        <v>3</v>
      </c>
      <c r="AE92" s="282">
        <f t="shared" si="13"/>
        <v>8</v>
      </c>
      <c r="AF92" s="282" t="str">
        <f t="shared" si="14"/>
        <v>-</v>
      </c>
      <c r="AG92" s="282">
        <f t="shared" si="15"/>
        <v>3</v>
      </c>
      <c r="AH92" s="282">
        <f t="shared" si="16"/>
        <v>3</v>
      </c>
      <c r="AI92" s="282" t="str">
        <f t="shared" si="16"/>
        <v>-</v>
      </c>
      <c r="AJ92" s="315">
        <f t="shared" si="9"/>
        <v>4</v>
      </c>
      <c r="AK92" s="315">
        <f t="shared" si="10"/>
        <v>3.8</v>
      </c>
    </row>
    <row r="93" spans="2:37" x14ac:dyDescent="0.25">
      <c r="B93" s="43">
        <v>0.84375</v>
      </c>
      <c r="C93" s="211">
        <f>IF($O$7=1,Values!C92,IF($O$7=2,Values!M92,Values!W92))</f>
        <v>1</v>
      </c>
      <c r="D93" s="212">
        <f>IF($O$7=1,Values!D92,IF($O$7=2,Values!N92,Values!X92))</f>
        <v>1</v>
      </c>
      <c r="E93" s="212">
        <f>IF($O$7=1,Values!E92,IF($O$7=2,Values!O92,Values!Y92))</f>
        <v>6</v>
      </c>
      <c r="F93" s="212" t="str">
        <f>IF($O$7=1,Values!F92,IF($O$7=2,Values!P92,Values!Z92))</f>
        <v>-</v>
      </c>
      <c r="G93" s="212">
        <f>IF($O$7=1,Values!G92,IF($O$7=2,Values!Q92,Values!AA92))</f>
        <v>2</v>
      </c>
      <c r="H93" s="212">
        <f>IF($O$7=1,Values!H92,IF($O$7=2,Values!R92,Values!AB92))</f>
        <v>0</v>
      </c>
      <c r="I93" s="213" t="str">
        <f>IF($O$7=1,Values!I92,IF($O$7=2,Values!S92,Values!AC92))</f>
        <v>-</v>
      </c>
      <c r="J93" s="21">
        <f>IF($O$7=1,Values!J92,IF($O$7=2,Values!T92,Values!AD92))</f>
        <v>2.5</v>
      </c>
      <c r="K93" s="21">
        <f>IF($O$7=1,Values!K92,IF($O$7=2,Values!U92,Values!AE92))</f>
        <v>2</v>
      </c>
      <c r="AA93" s="60"/>
      <c r="AB93" s="314">
        <v>0.84375</v>
      </c>
      <c r="AC93" s="282">
        <f t="shared" si="11"/>
        <v>1</v>
      </c>
      <c r="AD93" s="282">
        <f t="shared" si="12"/>
        <v>1</v>
      </c>
      <c r="AE93" s="282">
        <f t="shared" si="13"/>
        <v>6</v>
      </c>
      <c r="AF93" s="282" t="str">
        <f t="shared" si="14"/>
        <v>-</v>
      </c>
      <c r="AG93" s="282">
        <f t="shared" si="15"/>
        <v>2</v>
      </c>
      <c r="AH93" s="282">
        <f t="shared" si="16"/>
        <v>0</v>
      </c>
      <c r="AI93" s="282" t="str">
        <f t="shared" si="16"/>
        <v>-</v>
      </c>
      <c r="AJ93" s="315">
        <f t="shared" si="9"/>
        <v>2.5</v>
      </c>
      <c r="AK93" s="315">
        <f t="shared" si="10"/>
        <v>2</v>
      </c>
    </row>
    <row r="94" spans="2:37" x14ac:dyDescent="0.25">
      <c r="B94" s="43">
        <v>0.85416666666666663</v>
      </c>
      <c r="C94" s="211">
        <f>IF($O$7=1,Values!C93,IF($O$7=2,Values!M93,Values!W93))</f>
        <v>3</v>
      </c>
      <c r="D94" s="212">
        <f>IF($O$7=1,Values!D93,IF($O$7=2,Values!N93,Values!X93))</f>
        <v>1</v>
      </c>
      <c r="E94" s="212">
        <f>IF($O$7=1,Values!E93,IF($O$7=2,Values!O93,Values!Y93))</f>
        <v>4</v>
      </c>
      <c r="F94" s="212" t="str">
        <f>IF($O$7=1,Values!F93,IF($O$7=2,Values!P93,Values!Z93))</f>
        <v>-</v>
      </c>
      <c r="G94" s="212">
        <f>IF($O$7=1,Values!G93,IF($O$7=2,Values!Q93,Values!AA93))</f>
        <v>2</v>
      </c>
      <c r="H94" s="212">
        <f>IF($O$7=1,Values!H93,IF($O$7=2,Values!R93,Values!AB93))</f>
        <v>1</v>
      </c>
      <c r="I94" s="213" t="str">
        <f>IF($O$7=1,Values!I93,IF($O$7=2,Values!S93,Values!AC93))</f>
        <v>-</v>
      </c>
      <c r="J94" s="21">
        <f>IF($O$7=1,Values!J93,IF($O$7=2,Values!T93,Values!AD93))</f>
        <v>2.5</v>
      </c>
      <c r="K94" s="21">
        <f>IF($O$7=1,Values!K93,IF($O$7=2,Values!U93,Values!AE93))</f>
        <v>2.2000000000000002</v>
      </c>
      <c r="AA94" s="60"/>
      <c r="AB94" s="314">
        <v>0.85416666666666663</v>
      </c>
      <c r="AC94" s="282">
        <f t="shared" si="11"/>
        <v>3</v>
      </c>
      <c r="AD94" s="282">
        <f t="shared" si="12"/>
        <v>1</v>
      </c>
      <c r="AE94" s="282">
        <f t="shared" si="13"/>
        <v>4</v>
      </c>
      <c r="AF94" s="282" t="str">
        <f t="shared" si="14"/>
        <v>-</v>
      </c>
      <c r="AG94" s="282">
        <f t="shared" si="15"/>
        <v>2</v>
      </c>
      <c r="AH94" s="282">
        <f t="shared" si="16"/>
        <v>1</v>
      </c>
      <c r="AI94" s="282" t="str">
        <f t="shared" si="16"/>
        <v>-</v>
      </c>
      <c r="AJ94" s="315">
        <f t="shared" si="9"/>
        <v>2.5</v>
      </c>
      <c r="AK94" s="315">
        <f t="shared" si="10"/>
        <v>2.2000000000000002</v>
      </c>
    </row>
    <row r="95" spans="2:37" x14ac:dyDescent="0.25">
      <c r="B95" s="43">
        <v>0.86458333333333337</v>
      </c>
      <c r="C95" s="211">
        <f>IF($O$7=1,Values!C94,IF($O$7=2,Values!M94,Values!W94))</f>
        <v>3</v>
      </c>
      <c r="D95" s="212">
        <f>IF($O$7=1,Values!D94,IF($O$7=2,Values!N94,Values!X94))</f>
        <v>0</v>
      </c>
      <c r="E95" s="212">
        <f>IF($O$7=1,Values!E94,IF($O$7=2,Values!O94,Values!Y94))</f>
        <v>3</v>
      </c>
      <c r="F95" s="212" t="str">
        <f>IF($O$7=1,Values!F94,IF($O$7=2,Values!P94,Values!Z94))</f>
        <v>-</v>
      </c>
      <c r="G95" s="212">
        <f>IF($O$7=1,Values!G94,IF($O$7=2,Values!Q94,Values!AA94))</f>
        <v>2</v>
      </c>
      <c r="H95" s="212">
        <f>IF($O$7=1,Values!H94,IF($O$7=2,Values!R94,Values!AB94))</f>
        <v>1</v>
      </c>
      <c r="I95" s="213" t="str">
        <f>IF($O$7=1,Values!I94,IF($O$7=2,Values!S94,Values!AC94))</f>
        <v>-</v>
      </c>
      <c r="J95" s="21">
        <f>IF($O$7=1,Values!J94,IF($O$7=2,Values!T94,Values!AD94))</f>
        <v>2</v>
      </c>
      <c r="K95" s="21">
        <f>IF($O$7=1,Values!K94,IF($O$7=2,Values!U94,Values!AE94))</f>
        <v>1.8</v>
      </c>
      <c r="AA95" s="60"/>
      <c r="AB95" s="314">
        <v>0.86458333333333337</v>
      </c>
      <c r="AC95" s="282">
        <f t="shared" si="11"/>
        <v>3</v>
      </c>
      <c r="AD95" s="282">
        <f t="shared" si="12"/>
        <v>0</v>
      </c>
      <c r="AE95" s="282">
        <f t="shared" si="13"/>
        <v>3</v>
      </c>
      <c r="AF95" s="282" t="str">
        <f t="shared" si="14"/>
        <v>-</v>
      </c>
      <c r="AG95" s="282">
        <f t="shared" si="15"/>
        <v>2</v>
      </c>
      <c r="AH95" s="282">
        <f t="shared" si="16"/>
        <v>1</v>
      </c>
      <c r="AI95" s="282" t="str">
        <f t="shared" si="16"/>
        <v>-</v>
      </c>
      <c r="AJ95" s="315">
        <f t="shared" si="9"/>
        <v>2</v>
      </c>
      <c r="AK95" s="315">
        <f t="shared" si="10"/>
        <v>1.8</v>
      </c>
    </row>
    <row r="96" spans="2:37" x14ac:dyDescent="0.25">
      <c r="B96" s="43">
        <v>0.875</v>
      </c>
      <c r="C96" s="211">
        <f>IF($O$7=1,Values!C95,IF($O$7=2,Values!M95,Values!W95))</f>
        <v>0</v>
      </c>
      <c r="D96" s="212">
        <f>IF($O$7=1,Values!D95,IF($O$7=2,Values!N95,Values!X95))</f>
        <v>1</v>
      </c>
      <c r="E96" s="212">
        <f>IF($O$7=1,Values!E95,IF($O$7=2,Values!O95,Values!Y95))</f>
        <v>2</v>
      </c>
      <c r="F96" s="212" t="str">
        <f>IF($O$7=1,Values!F95,IF($O$7=2,Values!P95,Values!Z95))</f>
        <v>-</v>
      </c>
      <c r="G96" s="212">
        <f>IF($O$7=1,Values!G95,IF($O$7=2,Values!Q95,Values!AA95))</f>
        <v>2</v>
      </c>
      <c r="H96" s="212">
        <f>IF($O$7=1,Values!H95,IF($O$7=2,Values!R95,Values!AB95))</f>
        <v>0</v>
      </c>
      <c r="I96" s="213" t="str">
        <f>IF($O$7=1,Values!I95,IF($O$7=2,Values!S95,Values!AC95))</f>
        <v>-</v>
      </c>
      <c r="J96" s="21">
        <f>IF($O$7=1,Values!J95,IF($O$7=2,Values!T95,Values!AD95))</f>
        <v>1.25</v>
      </c>
      <c r="K96" s="21">
        <f>IF($O$7=1,Values!K95,IF($O$7=2,Values!U95,Values!AE95))</f>
        <v>1</v>
      </c>
      <c r="AA96" s="60"/>
      <c r="AB96" s="314">
        <v>0.875</v>
      </c>
      <c r="AC96" s="282">
        <f t="shared" si="11"/>
        <v>0</v>
      </c>
      <c r="AD96" s="282">
        <f t="shared" si="12"/>
        <v>1</v>
      </c>
      <c r="AE96" s="282">
        <f t="shared" si="13"/>
        <v>2</v>
      </c>
      <c r="AF96" s="282" t="str">
        <f t="shared" si="14"/>
        <v>-</v>
      </c>
      <c r="AG96" s="282">
        <f t="shared" si="15"/>
        <v>2</v>
      </c>
      <c r="AH96" s="282">
        <f t="shared" si="16"/>
        <v>0</v>
      </c>
      <c r="AI96" s="282" t="str">
        <f t="shared" si="16"/>
        <v>-</v>
      </c>
      <c r="AJ96" s="315">
        <f t="shared" si="9"/>
        <v>1.25</v>
      </c>
      <c r="AK96" s="315">
        <f t="shared" si="10"/>
        <v>1</v>
      </c>
    </row>
    <row r="97" spans="2:37" x14ac:dyDescent="0.25">
      <c r="B97" s="43">
        <v>0.88541666666666663</v>
      </c>
      <c r="C97" s="211">
        <f>IF($O$7=1,Values!C96,IF($O$7=2,Values!M96,Values!W96))</f>
        <v>1</v>
      </c>
      <c r="D97" s="212">
        <f>IF($O$7=1,Values!D96,IF($O$7=2,Values!N96,Values!X96))</f>
        <v>0</v>
      </c>
      <c r="E97" s="212">
        <f>IF($O$7=1,Values!E96,IF($O$7=2,Values!O96,Values!Y96))</f>
        <v>1</v>
      </c>
      <c r="F97" s="212" t="str">
        <f>IF($O$7=1,Values!F96,IF($O$7=2,Values!P96,Values!Z96))</f>
        <v>-</v>
      </c>
      <c r="G97" s="212">
        <f>IF($O$7=1,Values!G96,IF($O$7=2,Values!Q96,Values!AA96))</f>
        <v>4</v>
      </c>
      <c r="H97" s="212">
        <f>IF($O$7=1,Values!H96,IF($O$7=2,Values!R96,Values!AB96))</f>
        <v>0</v>
      </c>
      <c r="I97" s="213" t="str">
        <f>IF($O$7=1,Values!I96,IF($O$7=2,Values!S96,Values!AC96))</f>
        <v>-</v>
      </c>
      <c r="J97" s="21">
        <f>IF($O$7=1,Values!J96,IF($O$7=2,Values!T96,Values!AD96))</f>
        <v>1.5</v>
      </c>
      <c r="K97" s="21">
        <f>IF($O$7=1,Values!K96,IF($O$7=2,Values!U96,Values!AE96))</f>
        <v>1.2</v>
      </c>
      <c r="AA97" s="60"/>
      <c r="AB97" s="314">
        <v>0.88541666666666663</v>
      </c>
      <c r="AC97" s="282">
        <f t="shared" si="11"/>
        <v>1</v>
      </c>
      <c r="AD97" s="282">
        <f t="shared" si="12"/>
        <v>0</v>
      </c>
      <c r="AE97" s="282">
        <f t="shared" si="13"/>
        <v>1</v>
      </c>
      <c r="AF97" s="282" t="str">
        <f t="shared" si="14"/>
        <v>-</v>
      </c>
      <c r="AG97" s="282">
        <f t="shared" si="15"/>
        <v>4</v>
      </c>
      <c r="AH97" s="282">
        <f t="shared" si="16"/>
        <v>0</v>
      </c>
      <c r="AI97" s="282" t="str">
        <f t="shared" si="16"/>
        <v>-</v>
      </c>
      <c r="AJ97" s="315">
        <f t="shared" si="9"/>
        <v>1.5</v>
      </c>
      <c r="AK97" s="315">
        <f t="shared" si="10"/>
        <v>1.2</v>
      </c>
    </row>
    <row r="98" spans="2:37" x14ac:dyDescent="0.25">
      <c r="B98" s="43">
        <v>0.89583333333333337</v>
      </c>
      <c r="C98" s="211">
        <f>IF($O$7=1,Values!C97,IF($O$7=2,Values!M97,Values!W97))</f>
        <v>0</v>
      </c>
      <c r="D98" s="212">
        <f>IF($O$7=1,Values!D97,IF($O$7=2,Values!N97,Values!X97))</f>
        <v>3</v>
      </c>
      <c r="E98" s="212">
        <f>IF($O$7=1,Values!E97,IF($O$7=2,Values!O97,Values!Y97))</f>
        <v>0</v>
      </c>
      <c r="F98" s="212" t="str">
        <f>IF($O$7=1,Values!F97,IF($O$7=2,Values!P97,Values!Z97))</f>
        <v>-</v>
      </c>
      <c r="G98" s="212">
        <f>IF($O$7=1,Values!G97,IF($O$7=2,Values!Q97,Values!AA97))</f>
        <v>1</v>
      </c>
      <c r="H98" s="212">
        <f>IF($O$7=1,Values!H97,IF($O$7=2,Values!R97,Values!AB97))</f>
        <v>0</v>
      </c>
      <c r="I98" s="213" t="str">
        <f>IF($O$7=1,Values!I97,IF($O$7=2,Values!S97,Values!AC97))</f>
        <v>-</v>
      </c>
      <c r="J98" s="21">
        <f>IF($O$7=1,Values!J97,IF($O$7=2,Values!T97,Values!AD97))</f>
        <v>1</v>
      </c>
      <c r="K98" s="21">
        <f>IF($O$7=1,Values!K97,IF($O$7=2,Values!U97,Values!AE97))</f>
        <v>0.8</v>
      </c>
      <c r="AA98" s="60"/>
      <c r="AB98" s="314">
        <v>0.89583333333333337</v>
      </c>
      <c r="AC98" s="282">
        <f t="shared" si="11"/>
        <v>0</v>
      </c>
      <c r="AD98" s="282">
        <f t="shared" si="12"/>
        <v>3</v>
      </c>
      <c r="AE98" s="282">
        <f t="shared" si="13"/>
        <v>0</v>
      </c>
      <c r="AF98" s="282" t="str">
        <f t="shared" si="14"/>
        <v>-</v>
      </c>
      <c r="AG98" s="282">
        <f t="shared" si="15"/>
        <v>1</v>
      </c>
      <c r="AH98" s="282">
        <f t="shared" si="16"/>
        <v>0</v>
      </c>
      <c r="AI98" s="282" t="str">
        <f t="shared" si="16"/>
        <v>-</v>
      </c>
      <c r="AJ98" s="315">
        <f t="shared" si="9"/>
        <v>1</v>
      </c>
      <c r="AK98" s="315">
        <f t="shared" si="10"/>
        <v>0.8</v>
      </c>
    </row>
    <row r="99" spans="2:37" x14ac:dyDescent="0.25">
      <c r="B99" s="43">
        <v>0.90625</v>
      </c>
      <c r="C99" s="211">
        <f>IF($O$7=1,Values!C98,IF($O$7=2,Values!M98,Values!W98))</f>
        <v>1</v>
      </c>
      <c r="D99" s="212">
        <f>IF($O$7=1,Values!D98,IF($O$7=2,Values!N98,Values!X98))</f>
        <v>3</v>
      </c>
      <c r="E99" s="212">
        <f>IF($O$7=1,Values!E98,IF($O$7=2,Values!O98,Values!Y98))</f>
        <v>0</v>
      </c>
      <c r="F99" s="212" t="str">
        <f>IF($O$7=1,Values!F98,IF($O$7=2,Values!P98,Values!Z98))</f>
        <v>-</v>
      </c>
      <c r="G99" s="212">
        <f>IF($O$7=1,Values!G98,IF($O$7=2,Values!Q98,Values!AA98))</f>
        <v>0</v>
      </c>
      <c r="H99" s="212">
        <f>IF($O$7=1,Values!H98,IF($O$7=2,Values!R98,Values!AB98))</f>
        <v>1</v>
      </c>
      <c r="I99" s="213" t="str">
        <f>IF($O$7=1,Values!I98,IF($O$7=2,Values!S98,Values!AC98))</f>
        <v>-</v>
      </c>
      <c r="J99" s="21">
        <f>IF($O$7=1,Values!J98,IF($O$7=2,Values!T98,Values!AD98))</f>
        <v>1</v>
      </c>
      <c r="K99" s="21">
        <f>IF($O$7=1,Values!K98,IF($O$7=2,Values!U98,Values!AE98))</f>
        <v>1</v>
      </c>
      <c r="AA99" s="60"/>
      <c r="AB99" s="314">
        <v>0.90625</v>
      </c>
      <c r="AC99" s="282">
        <f t="shared" si="11"/>
        <v>1</v>
      </c>
      <c r="AD99" s="282">
        <f t="shared" si="12"/>
        <v>3</v>
      </c>
      <c r="AE99" s="282">
        <f t="shared" si="13"/>
        <v>0</v>
      </c>
      <c r="AF99" s="282" t="str">
        <f t="shared" si="14"/>
        <v>-</v>
      </c>
      <c r="AG99" s="282">
        <f t="shared" si="15"/>
        <v>0</v>
      </c>
      <c r="AH99" s="282">
        <f t="shared" si="16"/>
        <v>1</v>
      </c>
      <c r="AI99" s="282" t="str">
        <f t="shared" si="16"/>
        <v>-</v>
      </c>
      <c r="AJ99" s="315">
        <f t="shared" si="9"/>
        <v>1</v>
      </c>
      <c r="AK99" s="315">
        <f t="shared" si="10"/>
        <v>1</v>
      </c>
    </row>
    <row r="100" spans="2:37" x14ac:dyDescent="0.25">
      <c r="B100" s="43">
        <v>0.91666666666666663</v>
      </c>
      <c r="C100" s="211">
        <f>IF($O$7=1,Values!C99,IF($O$7=2,Values!M99,Values!W99))</f>
        <v>0</v>
      </c>
      <c r="D100" s="212">
        <f>IF($O$7=1,Values!D99,IF($O$7=2,Values!N99,Values!X99))</f>
        <v>2</v>
      </c>
      <c r="E100" s="212">
        <f>IF($O$7=1,Values!E99,IF($O$7=2,Values!O99,Values!Y99))</f>
        <v>0</v>
      </c>
      <c r="F100" s="212" t="str">
        <f>IF($O$7=1,Values!F99,IF($O$7=2,Values!P99,Values!Z99))</f>
        <v>-</v>
      </c>
      <c r="G100" s="212">
        <f>IF($O$7=1,Values!G99,IF($O$7=2,Values!Q99,Values!AA99))</f>
        <v>0</v>
      </c>
      <c r="H100" s="212">
        <f>IF($O$7=1,Values!H99,IF($O$7=2,Values!R99,Values!AB99))</f>
        <v>0</v>
      </c>
      <c r="I100" s="213" t="str">
        <f>IF($O$7=1,Values!I99,IF($O$7=2,Values!S99,Values!AC99))</f>
        <v>-</v>
      </c>
      <c r="J100" s="21">
        <f>IF($O$7=1,Values!J99,IF($O$7=2,Values!T99,Values!AD99))</f>
        <v>0.5</v>
      </c>
      <c r="K100" s="21">
        <f>IF($O$7=1,Values!K99,IF($O$7=2,Values!U99,Values!AE99))</f>
        <v>0.4</v>
      </c>
      <c r="AA100" s="60"/>
      <c r="AB100" s="314">
        <v>0.91666666666666663</v>
      </c>
      <c r="AC100" s="282">
        <f t="shared" si="11"/>
        <v>0</v>
      </c>
      <c r="AD100" s="282">
        <f t="shared" si="12"/>
        <v>2</v>
      </c>
      <c r="AE100" s="282">
        <f t="shared" si="13"/>
        <v>0</v>
      </c>
      <c r="AF100" s="282" t="str">
        <f t="shared" si="14"/>
        <v>-</v>
      </c>
      <c r="AG100" s="282">
        <f t="shared" si="15"/>
        <v>0</v>
      </c>
      <c r="AH100" s="282">
        <f t="shared" si="16"/>
        <v>0</v>
      </c>
      <c r="AI100" s="282" t="str">
        <f t="shared" si="16"/>
        <v>-</v>
      </c>
      <c r="AJ100" s="315">
        <f t="shared" si="9"/>
        <v>0.5</v>
      </c>
      <c r="AK100" s="315">
        <f t="shared" si="10"/>
        <v>0.4</v>
      </c>
    </row>
    <row r="101" spans="2:37" x14ac:dyDescent="0.25">
      <c r="B101" s="43">
        <v>0.92708333333333337</v>
      </c>
      <c r="C101" s="211">
        <f>IF($O$7=1,Values!C100,IF($O$7=2,Values!M100,Values!W100))</f>
        <v>2</v>
      </c>
      <c r="D101" s="212">
        <f>IF($O$7=1,Values!D100,IF($O$7=2,Values!N100,Values!X100))</f>
        <v>0</v>
      </c>
      <c r="E101" s="212">
        <f>IF($O$7=1,Values!E100,IF($O$7=2,Values!O100,Values!Y100))</f>
        <v>0</v>
      </c>
      <c r="F101" s="212" t="str">
        <f>IF($O$7=1,Values!F100,IF($O$7=2,Values!P100,Values!Z100))</f>
        <v>-</v>
      </c>
      <c r="G101" s="212">
        <f>IF($O$7=1,Values!G100,IF($O$7=2,Values!Q100,Values!AA100))</f>
        <v>1</v>
      </c>
      <c r="H101" s="212">
        <f>IF($O$7=1,Values!H100,IF($O$7=2,Values!R100,Values!AB100))</f>
        <v>0</v>
      </c>
      <c r="I101" s="213" t="str">
        <f>IF($O$7=1,Values!I100,IF($O$7=2,Values!S100,Values!AC100))</f>
        <v>-</v>
      </c>
      <c r="J101" s="21">
        <f>IF($O$7=1,Values!J100,IF($O$7=2,Values!T100,Values!AD100))</f>
        <v>0.75</v>
      </c>
      <c r="K101" s="21">
        <f>IF($O$7=1,Values!K100,IF($O$7=2,Values!U100,Values!AE100))</f>
        <v>0.6</v>
      </c>
      <c r="AA101" s="60"/>
      <c r="AB101" s="314">
        <v>0.92708333333333337</v>
      </c>
      <c r="AC101" s="282">
        <f t="shared" si="11"/>
        <v>2</v>
      </c>
      <c r="AD101" s="282">
        <f t="shared" si="12"/>
        <v>0</v>
      </c>
      <c r="AE101" s="282">
        <f t="shared" si="13"/>
        <v>0</v>
      </c>
      <c r="AF101" s="282" t="str">
        <f t="shared" si="14"/>
        <v>-</v>
      </c>
      <c r="AG101" s="282">
        <f t="shared" si="15"/>
        <v>1</v>
      </c>
      <c r="AH101" s="282">
        <f t="shared" si="16"/>
        <v>0</v>
      </c>
      <c r="AI101" s="282" t="str">
        <f t="shared" si="16"/>
        <v>-</v>
      </c>
      <c r="AJ101" s="315">
        <f t="shared" si="9"/>
        <v>0.75</v>
      </c>
      <c r="AK101" s="315">
        <f t="shared" si="10"/>
        <v>0.6</v>
      </c>
    </row>
    <row r="102" spans="2:37" x14ac:dyDescent="0.25">
      <c r="B102" s="43">
        <v>0.9375</v>
      </c>
      <c r="C102" s="211">
        <f>IF($O$7=1,Values!C101,IF($O$7=2,Values!M101,Values!W101))</f>
        <v>1</v>
      </c>
      <c r="D102" s="212">
        <f>IF($O$7=1,Values!D101,IF($O$7=2,Values!N101,Values!X101))</f>
        <v>1</v>
      </c>
      <c r="E102" s="212">
        <f>IF($O$7=1,Values!E101,IF($O$7=2,Values!O101,Values!Y101))</f>
        <v>3</v>
      </c>
      <c r="F102" s="212" t="str">
        <f>IF($O$7=1,Values!F101,IF($O$7=2,Values!P101,Values!Z101))</f>
        <v>-</v>
      </c>
      <c r="G102" s="212">
        <f>IF($O$7=1,Values!G101,IF($O$7=2,Values!Q101,Values!AA101))</f>
        <v>0</v>
      </c>
      <c r="H102" s="212">
        <f>IF($O$7=1,Values!H101,IF($O$7=2,Values!R101,Values!AB101))</f>
        <v>0</v>
      </c>
      <c r="I102" s="213" t="str">
        <f>IF($O$7=1,Values!I101,IF($O$7=2,Values!S101,Values!AC101))</f>
        <v>-</v>
      </c>
      <c r="J102" s="21">
        <f>IF($O$7=1,Values!J101,IF($O$7=2,Values!T101,Values!AD101))</f>
        <v>1.25</v>
      </c>
      <c r="K102" s="21">
        <f>IF($O$7=1,Values!K101,IF($O$7=2,Values!U101,Values!AE101))</f>
        <v>1</v>
      </c>
      <c r="AA102" s="60"/>
      <c r="AB102" s="314">
        <v>0.9375</v>
      </c>
      <c r="AC102" s="282">
        <f t="shared" si="11"/>
        <v>1</v>
      </c>
      <c r="AD102" s="282">
        <f t="shared" si="12"/>
        <v>1</v>
      </c>
      <c r="AE102" s="282">
        <f t="shared" si="13"/>
        <v>3</v>
      </c>
      <c r="AF102" s="282" t="str">
        <f t="shared" si="14"/>
        <v>-</v>
      </c>
      <c r="AG102" s="282">
        <f t="shared" si="15"/>
        <v>0</v>
      </c>
      <c r="AH102" s="282">
        <f t="shared" si="16"/>
        <v>0</v>
      </c>
      <c r="AI102" s="282" t="str">
        <f t="shared" si="16"/>
        <v>-</v>
      </c>
      <c r="AJ102" s="315">
        <f t="shared" si="9"/>
        <v>1.25</v>
      </c>
      <c r="AK102" s="315">
        <f t="shared" si="10"/>
        <v>1</v>
      </c>
    </row>
    <row r="103" spans="2:37" x14ac:dyDescent="0.25">
      <c r="B103" s="43">
        <v>0.94791666666666663</v>
      </c>
      <c r="C103" s="211">
        <f>IF($O$7=1,Values!C102,IF($O$7=2,Values!M102,Values!W102))</f>
        <v>0</v>
      </c>
      <c r="D103" s="212">
        <f>IF($O$7=1,Values!D102,IF($O$7=2,Values!N102,Values!X102))</f>
        <v>0</v>
      </c>
      <c r="E103" s="212">
        <f>IF($O$7=1,Values!E102,IF($O$7=2,Values!O102,Values!Y102))</f>
        <v>1</v>
      </c>
      <c r="F103" s="212" t="str">
        <f>IF($O$7=1,Values!F102,IF($O$7=2,Values!P102,Values!Z102))</f>
        <v>-</v>
      </c>
      <c r="G103" s="212">
        <f>IF($O$7=1,Values!G102,IF($O$7=2,Values!Q102,Values!AA102))</f>
        <v>0</v>
      </c>
      <c r="H103" s="212">
        <f>IF($O$7=1,Values!H102,IF($O$7=2,Values!R102,Values!AB102))</f>
        <v>0</v>
      </c>
      <c r="I103" s="213" t="str">
        <f>IF($O$7=1,Values!I102,IF($O$7=2,Values!S102,Values!AC102))</f>
        <v>-</v>
      </c>
      <c r="J103" s="21">
        <f>IF($O$7=1,Values!J102,IF($O$7=2,Values!T102,Values!AD102))</f>
        <v>0.25</v>
      </c>
      <c r="K103" s="21">
        <f>IF($O$7=1,Values!K102,IF($O$7=2,Values!U102,Values!AE102))</f>
        <v>0.2</v>
      </c>
      <c r="AA103" s="60"/>
      <c r="AB103" s="314">
        <v>0.94791666666666663</v>
      </c>
      <c r="AC103" s="282">
        <f t="shared" si="11"/>
        <v>0</v>
      </c>
      <c r="AD103" s="282">
        <f t="shared" si="12"/>
        <v>0</v>
      </c>
      <c r="AE103" s="282">
        <f t="shared" si="13"/>
        <v>1</v>
      </c>
      <c r="AF103" s="282" t="str">
        <f t="shared" si="14"/>
        <v>-</v>
      </c>
      <c r="AG103" s="282">
        <f t="shared" si="15"/>
        <v>0</v>
      </c>
      <c r="AH103" s="282">
        <f t="shared" si="16"/>
        <v>0</v>
      </c>
      <c r="AI103" s="282" t="str">
        <f t="shared" si="16"/>
        <v>-</v>
      </c>
      <c r="AJ103" s="315">
        <f t="shared" si="9"/>
        <v>0.25</v>
      </c>
      <c r="AK103" s="315">
        <f t="shared" si="10"/>
        <v>0.2</v>
      </c>
    </row>
    <row r="104" spans="2:37" x14ac:dyDescent="0.25">
      <c r="B104" s="43">
        <v>0.95833333333333337</v>
      </c>
      <c r="C104" s="211">
        <f>IF($O$7=1,Values!C103,IF($O$7=2,Values!M103,Values!W103))</f>
        <v>2</v>
      </c>
      <c r="D104" s="212">
        <f>IF($O$7=1,Values!D103,IF($O$7=2,Values!N103,Values!X103))</f>
        <v>1</v>
      </c>
      <c r="E104" s="212">
        <f>IF($O$7=1,Values!E103,IF($O$7=2,Values!O103,Values!Y103))</f>
        <v>0</v>
      </c>
      <c r="F104" s="212" t="str">
        <f>IF($O$7=1,Values!F103,IF($O$7=2,Values!P103,Values!Z103))</f>
        <v>-</v>
      </c>
      <c r="G104" s="212">
        <f>IF($O$7=1,Values!G103,IF($O$7=2,Values!Q103,Values!AA103))</f>
        <v>1</v>
      </c>
      <c r="H104" s="212">
        <f>IF($O$7=1,Values!H103,IF($O$7=2,Values!R103,Values!AB103))</f>
        <v>0</v>
      </c>
      <c r="I104" s="213" t="str">
        <f>IF($O$7=1,Values!I103,IF($O$7=2,Values!S103,Values!AC103))</f>
        <v>-</v>
      </c>
      <c r="J104" s="21">
        <f>IF($O$7=1,Values!J103,IF($O$7=2,Values!T103,Values!AD103))</f>
        <v>1</v>
      </c>
      <c r="K104" s="21">
        <f>IF($O$7=1,Values!K103,IF($O$7=2,Values!U103,Values!AE103))</f>
        <v>0.8</v>
      </c>
      <c r="AA104" s="60"/>
      <c r="AB104" s="314">
        <v>0.95833333333333337</v>
      </c>
      <c r="AC104" s="282">
        <f t="shared" si="11"/>
        <v>2</v>
      </c>
      <c r="AD104" s="282">
        <f t="shared" si="12"/>
        <v>1</v>
      </c>
      <c r="AE104" s="282">
        <f t="shared" si="13"/>
        <v>0</v>
      </c>
      <c r="AF104" s="282" t="str">
        <f t="shared" si="14"/>
        <v>-</v>
      </c>
      <c r="AG104" s="282">
        <f t="shared" si="15"/>
        <v>1</v>
      </c>
      <c r="AH104" s="282">
        <f t="shared" si="16"/>
        <v>0</v>
      </c>
      <c r="AI104" s="282" t="str">
        <f t="shared" si="16"/>
        <v>-</v>
      </c>
      <c r="AJ104" s="315">
        <f t="shared" si="9"/>
        <v>1</v>
      </c>
      <c r="AK104" s="315">
        <f t="shared" si="10"/>
        <v>0.8</v>
      </c>
    </row>
    <row r="105" spans="2:37" x14ac:dyDescent="0.25">
      <c r="B105" s="43">
        <v>0.96875</v>
      </c>
      <c r="C105" s="211">
        <f>IF($O$7=1,Values!C104,IF($O$7=2,Values!M104,Values!W104))</f>
        <v>1</v>
      </c>
      <c r="D105" s="212">
        <f>IF($O$7=1,Values!D104,IF($O$7=2,Values!N104,Values!X104))</f>
        <v>1</v>
      </c>
      <c r="E105" s="212">
        <f>IF($O$7=1,Values!E104,IF($O$7=2,Values!O104,Values!Y104))</f>
        <v>3</v>
      </c>
      <c r="F105" s="212" t="str">
        <f>IF($O$7=1,Values!F104,IF($O$7=2,Values!P104,Values!Z104))</f>
        <v>-</v>
      </c>
      <c r="G105" s="212">
        <f>IF($O$7=1,Values!G104,IF($O$7=2,Values!Q104,Values!AA104))</f>
        <v>0</v>
      </c>
      <c r="H105" s="212">
        <f>IF($O$7=1,Values!H104,IF($O$7=2,Values!R104,Values!AB104))</f>
        <v>2</v>
      </c>
      <c r="I105" s="213" t="str">
        <f>IF($O$7=1,Values!I104,IF($O$7=2,Values!S104,Values!AC104))</f>
        <v>-</v>
      </c>
      <c r="J105" s="21">
        <f>IF($O$7=1,Values!J104,IF($O$7=2,Values!T104,Values!AD104))</f>
        <v>1.25</v>
      </c>
      <c r="K105" s="21">
        <f>IF($O$7=1,Values!K104,IF($O$7=2,Values!U104,Values!AE104))</f>
        <v>1.4</v>
      </c>
      <c r="AA105" s="60"/>
      <c r="AB105" s="314">
        <v>0.96875</v>
      </c>
      <c r="AC105" s="282">
        <f t="shared" si="11"/>
        <v>1</v>
      </c>
      <c r="AD105" s="282">
        <f t="shared" si="12"/>
        <v>1</v>
      </c>
      <c r="AE105" s="282">
        <f t="shared" si="13"/>
        <v>3</v>
      </c>
      <c r="AF105" s="282" t="str">
        <f t="shared" si="14"/>
        <v>-</v>
      </c>
      <c r="AG105" s="282">
        <f t="shared" si="15"/>
        <v>0</v>
      </c>
      <c r="AH105" s="282">
        <f t="shared" si="16"/>
        <v>2</v>
      </c>
      <c r="AI105" s="282" t="str">
        <f t="shared" si="16"/>
        <v>-</v>
      </c>
      <c r="AJ105" s="315">
        <f t="shared" si="9"/>
        <v>1.25</v>
      </c>
      <c r="AK105" s="315">
        <f t="shared" si="10"/>
        <v>1.4</v>
      </c>
    </row>
    <row r="106" spans="2:37" x14ac:dyDescent="0.25">
      <c r="B106" s="43">
        <v>0.97916666666666663</v>
      </c>
      <c r="C106" s="211">
        <f>IF($O$7=1,Values!C105,IF($O$7=2,Values!M105,Values!W105))</f>
        <v>0</v>
      </c>
      <c r="D106" s="212">
        <f>IF($O$7=1,Values!D105,IF($O$7=2,Values!N105,Values!X105))</f>
        <v>0</v>
      </c>
      <c r="E106" s="212">
        <f>IF($O$7=1,Values!E105,IF($O$7=2,Values!O105,Values!Y105))</f>
        <v>0</v>
      </c>
      <c r="F106" s="212" t="str">
        <f>IF($O$7=1,Values!F105,IF($O$7=2,Values!P105,Values!Z105))</f>
        <v>-</v>
      </c>
      <c r="G106" s="212">
        <f>IF($O$7=1,Values!G105,IF($O$7=2,Values!Q105,Values!AA105))</f>
        <v>0</v>
      </c>
      <c r="H106" s="212">
        <f>IF($O$7=1,Values!H105,IF($O$7=2,Values!R105,Values!AB105))</f>
        <v>0</v>
      </c>
      <c r="I106" s="213" t="str">
        <f>IF($O$7=1,Values!I105,IF($O$7=2,Values!S105,Values!AC105))</f>
        <v>-</v>
      </c>
      <c r="J106" s="21">
        <f>IF($O$7=1,Values!J105,IF($O$7=2,Values!T105,Values!AD105))</f>
        <v>0</v>
      </c>
      <c r="K106" s="21">
        <f>IF($O$7=1,Values!K105,IF($O$7=2,Values!U105,Values!AE105))</f>
        <v>0</v>
      </c>
      <c r="AA106" s="60"/>
      <c r="AB106" s="314">
        <v>0.97916666666666663</v>
      </c>
      <c r="AC106" s="282">
        <f t="shared" si="11"/>
        <v>0</v>
      </c>
      <c r="AD106" s="282">
        <f t="shared" si="12"/>
        <v>0</v>
      </c>
      <c r="AE106" s="282">
        <f t="shared" si="13"/>
        <v>0</v>
      </c>
      <c r="AF106" s="282" t="str">
        <f t="shared" si="14"/>
        <v>-</v>
      </c>
      <c r="AG106" s="282">
        <f t="shared" si="15"/>
        <v>0</v>
      </c>
      <c r="AH106" s="282">
        <f t="shared" si="16"/>
        <v>0</v>
      </c>
      <c r="AI106" s="282" t="str">
        <f t="shared" si="16"/>
        <v>-</v>
      </c>
      <c r="AJ106" s="315">
        <f t="shared" si="9"/>
        <v>0</v>
      </c>
      <c r="AK106" s="315">
        <f t="shared" si="10"/>
        <v>0</v>
      </c>
    </row>
    <row r="107" spans="2:37" x14ac:dyDescent="0.25">
      <c r="B107" s="43">
        <v>0.98958333333333337</v>
      </c>
      <c r="C107" s="211">
        <f>IF($O$7=1,Values!C106,IF($O$7=2,Values!M106,Values!W106))</f>
        <v>0</v>
      </c>
      <c r="D107" s="212">
        <f>IF($O$7=1,Values!D106,IF($O$7=2,Values!N106,Values!X106))</f>
        <v>0</v>
      </c>
      <c r="E107" s="212">
        <f>IF($O$7=1,Values!E106,IF($O$7=2,Values!O106,Values!Y106))</f>
        <v>0</v>
      </c>
      <c r="F107" s="212" t="str">
        <f>IF($O$7=1,Values!F106,IF($O$7=2,Values!P106,Values!Z106))</f>
        <v>-</v>
      </c>
      <c r="G107" s="212">
        <f>IF($O$7=1,Values!G106,IF($O$7=2,Values!Q106,Values!AA106))</f>
        <v>1</v>
      </c>
      <c r="H107" s="212">
        <f>IF($O$7=1,Values!H106,IF($O$7=2,Values!R106,Values!AB106))</f>
        <v>0</v>
      </c>
      <c r="I107" s="213" t="str">
        <f>IF($O$7=1,Values!I106,IF($O$7=2,Values!S106,Values!AC106))</f>
        <v>-</v>
      </c>
      <c r="J107" s="21">
        <f>IF($O$7=1,Values!J106,IF($O$7=2,Values!T106,Values!AD106))</f>
        <v>0.25</v>
      </c>
      <c r="K107" s="21">
        <f>IF($O$7=1,Values!K106,IF($O$7=2,Values!U106,Values!AE106))</f>
        <v>0.2</v>
      </c>
      <c r="AA107" s="60"/>
      <c r="AB107" s="314">
        <v>0.98958333333333337</v>
      </c>
      <c r="AC107" s="282">
        <f t="shared" si="11"/>
        <v>0</v>
      </c>
      <c r="AD107" s="282">
        <f t="shared" si="12"/>
        <v>0</v>
      </c>
      <c r="AE107" s="282">
        <f t="shared" si="13"/>
        <v>0</v>
      </c>
      <c r="AF107" s="282" t="str">
        <f t="shared" si="14"/>
        <v>-</v>
      </c>
      <c r="AG107" s="282">
        <f t="shared" si="15"/>
        <v>1</v>
      </c>
      <c r="AH107" s="282">
        <f t="shared" si="16"/>
        <v>0</v>
      </c>
      <c r="AI107" s="282" t="str">
        <f t="shared" si="16"/>
        <v>-</v>
      </c>
      <c r="AJ107" s="315">
        <f t="shared" si="9"/>
        <v>0.25</v>
      </c>
      <c r="AK107" s="315">
        <f t="shared" si="10"/>
        <v>0.2</v>
      </c>
    </row>
    <row r="108" spans="2:37" x14ac:dyDescent="0.25">
      <c r="B108" s="366" t="s">
        <v>35</v>
      </c>
      <c r="C108" s="367" t="str">
        <f>IF($O$7=1,Values!C107,IF($O$7=2,Values!M107,Values!W107))</f>
        <v>204*</v>
      </c>
      <c r="D108" s="368">
        <f>IF($O$7=1,Values!D107,IF($O$7=2,Values!N107,Values!X107))</f>
        <v>263</v>
      </c>
      <c r="E108" s="368">
        <f>IF($O$7=1,Values!E107,IF($O$7=2,Values!O107,Values!Y107))</f>
        <v>242</v>
      </c>
      <c r="F108" s="368" t="str">
        <f>IF($O$7=1,Values!F107,IF($O$7=2,Values!P107,Values!Z107))</f>
        <v>8*</v>
      </c>
      <c r="G108" s="368">
        <f>IF($O$7=1,Values!G107,IF($O$7=2,Values!Q107,Values!AA107))</f>
        <v>278</v>
      </c>
      <c r="H108" s="368" t="str">
        <f>IF($O$7=1,Values!H107,IF($O$7=2,Values!R107,Values!AB107))</f>
        <v>186*</v>
      </c>
      <c r="I108" s="369" t="str">
        <f>IF($O$7=1,Values!I107,IF($O$7=2,Values!S107,Values!AC107))</f>
        <v>148*</v>
      </c>
      <c r="J108" s="370">
        <f>IF($O$7=1,Values!J107,IF($O$7=2,Values!T107,Values!AD107))</f>
        <v>262.75</v>
      </c>
      <c r="K108" s="370">
        <f>IF($O$7=1,Values!K107,IF($O$7=2,Values!U107,Values!AE107))</f>
        <v>240.06666666666663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 t="str">
        <f>IF($O$7=1,Values!C108,IF($O$7=2,Values!M108,Values!W108))</f>
        <v>226*</v>
      </c>
      <c r="D109" s="375">
        <f>IF($O$7=1,Values!D108,IF($O$7=2,Values!N108,Values!X108))</f>
        <v>302</v>
      </c>
      <c r="E109" s="375">
        <f>IF($O$7=1,Values!E108,IF($O$7=2,Values!O108,Values!Y108))</f>
        <v>294</v>
      </c>
      <c r="F109" s="375" t="str">
        <f>IF($O$7=1,Values!F108,IF($O$7=2,Values!P108,Values!Z108))</f>
        <v>25*</v>
      </c>
      <c r="G109" s="375">
        <f>IF($O$7=1,Values!G108,IF($O$7=2,Values!Q108,Values!AA108))</f>
        <v>313</v>
      </c>
      <c r="H109" s="375" t="str">
        <f>IF($O$7=1,Values!H108,IF($O$7=2,Values!R108,Values!AB108))</f>
        <v>205*</v>
      </c>
      <c r="I109" s="376" t="str">
        <f>IF($O$7=1,Values!I108,IF($O$7=2,Values!S108,Values!AC108))</f>
        <v>156*</v>
      </c>
      <c r="J109" s="377">
        <f>IF($O$7=1,Values!J108,IF($O$7=2,Values!T108,Values!AD108))</f>
        <v>304</v>
      </c>
      <c r="K109" s="377">
        <f>IF($O$7=1,Values!K108,IF($O$7=2,Values!U108,Values!AE108))</f>
        <v>274.36666666666662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 t="str">
        <f>IF($O$7=1,Values!C109,IF($O$7=2,Values!M109,Values!W109))</f>
        <v>232*</v>
      </c>
      <c r="D110" s="380">
        <f>IF($O$7=1,Values!D109,IF($O$7=2,Values!N109,Values!X109))</f>
        <v>307</v>
      </c>
      <c r="E110" s="380">
        <f>IF($O$7=1,Values!E109,IF($O$7=2,Values!O109,Values!Y109))</f>
        <v>301</v>
      </c>
      <c r="F110" s="380" t="str">
        <f>IF($O$7=1,Values!F109,IF($O$7=2,Values!P109,Values!Z109))</f>
        <v>25*</v>
      </c>
      <c r="G110" s="380">
        <f>IF($O$7=1,Values!G109,IF($O$7=2,Values!Q109,Values!AA109))</f>
        <v>316</v>
      </c>
      <c r="H110" s="380" t="str">
        <f>IF($O$7=1,Values!H109,IF($O$7=2,Values!R109,Values!AB109))</f>
        <v>207*</v>
      </c>
      <c r="I110" s="381" t="str">
        <f>IF($O$7=1,Values!I109,IF($O$7=2,Values!S109,Values!AC109))</f>
        <v>156*</v>
      </c>
      <c r="J110" s="382">
        <f>IF($O$7=1,Values!J109,IF($O$7=2,Values!T109,Values!AD109))</f>
        <v>309.25</v>
      </c>
      <c r="K110" s="382">
        <f>IF($O$7=1,Values!K109,IF($O$7=2,Values!U109,Values!AE109))</f>
        <v>278.96666666666658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 t="str">
        <f>IF($O$7=1,Values!C110,IF($O$7=2,Values!M110,Values!W110))</f>
        <v>232*</v>
      </c>
      <c r="D111" s="385">
        <f>IF($O$7=1,Values!D110,IF($O$7=2,Values!N110,Values!X110))</f>
        <v>311</v>
      </c>
      <c r="E111" s="385">
        <f>IF($O$7=1,Values!E110,IF($O$7=2,Values!O110,Values!Y110))</f>
        <v>307</v>
      </c>
      <c r="F111" s="385" t="str">
        <f>IF($O$7=1,Values!F110,IF($O$7=2,Values!P110,Values!Z110))</f>
        <v>32*</v>
      </c>
      <c r="G111" s="385">
        <f>IF($O$7=1,Values!G110,IF($O$7=2,Values!Q110,Values!AA110))</f>
        <v>322</v>
      </c>
      <c r="H111" s="385" t="str">
        <f>IF($O$7=1,Values!H110,IF($O$7=2,Values!R110,Values!AB110))</f>
        <v>210*</v>
      </c>
      <c r="I111" s="386" t="str">
        <f>IF($O$7=1,Values!I110,IF($O$7=2,Values!S110,Values!AC110))</f>
        <v>160*</v>
      </c>
      <c r="J111" s="387">
        <f>IF($O$7=1,Values!J110,IF($O$7=2,Values!T110,Values!AD110))</f>
        <v>315</v>
      </c>
      <c r="K111" s="387">
        <f>IF($O$7=1,Values!K110,IF($O$7=2,Values!U110,Values!AE110))</f>
        <v>283.96666666666658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502" t="str">
        <f>Dashboard!$U$2</f>
        <v>Jacobs UK Ltd</v>
      </c>
      <c r="K2" s="502"/>
      <c r="L2" s="502"/>
      <c r="M2" s="502"/>
      <c r="N2" s="502"/>
      <c r="O2" s="502"/>
      <c r="P2" s="50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502" t="str">
        <f>Dashboard!$U$3</f>
        <v>4007-MID Bath</v>
      </c>
      <c r="K3" s="502"/>
      <c r="L3" s="502"/>
      <c r="M3" s="502"/>
      <c r="N3" s="502"/>
      <c r="O3" s="502"/>
      <c r="P3" s="50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502" t="str">
        <f>Dashboard!$U$4</f>
        <v>11 - Brooklyn Road</v>
      </c>
      <c r="K4" s="502"/>
      <c r="L4" s="502"/>
      <c r="M4" s="502"/>
      <c r="N4" s="502"/>
      <c r="O4" s="502"/>
      <c r="P4" s="50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501">
        <f>Dashboard!$T$5</f>
        <v>43743</v>
      </c>
      <c r="K5" s="501"/>
      <c r="L5" s="501"/>
      <c r="M5" s="501"/>
      <c r="N5" s="501"/>
      <c r="O5" s="501"/>
      <c r="P5" s="50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503" t="str">
        <f ca="1">OFFSET(AB9,O7-1,0)</f>
        <v>Combined</v>
      </c>
      <c r="D9" s="504"/>
      <c r="E9" s="504"/>
      <c r="F9" s="504"/>
      <c r="G9" s="504"/>
      <c r="H9" s="504"/>
      <c r="I9" s="504"/>
      <c r="J9" s="504"/>
      <c r="K9" s="50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Eastbound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9" t="s">
        <v>0</v>
      </c>
      <c r="C10" s="106" t="s">
        <v>57</v>
      </c>
      <c r="D10" s="104" t="s">
        <v>58</v>
      </c>
      <c r="E10" s="105" t="s">
        <v>59</v>
      </c>
      <c r="F10" s="105" t="s">
        <v>60</v>
      </c>
      <c r="G10" s="105" t="s">
        <v>61</v>
      </c>
      <c r="H10" s="105" t="s">
        <v>62</v>
      </c>
      <c r="I10" s="105" t="s">
        <v>63</v>
      </c>
      <c r="J10" s="506" t="s">
        <v>33</v>
      </c>
      <c r="K10" s="508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Westbound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500"/>
      <c r="C11" s="102">
        <f>VLOOKUP(C10,Values!$AG$1:$AH$7,2,FALSE)</f>
        <v>43745</v>
      </c>
      <c r="D11" s="102">
        <f>VLOOKUP(D10,Values!$AG$1:$AH$7,2,FALSE)</f>
        <v>43746</v>
      </c>
      <c r="E11" s="102">
        <f>VLOOKUP(E10,Values!$AG$1:$AH$7,2,FALSE)</f>
        <v>43747</v>
      </c>
      <c r="F11" s="102">
        <f>VLOOKUP(F10,Values!$AG$1:$AH$7,2,FALSE)</f>
        <v>43748</v>
      </c>
      <c r="G11" s="102">
        <f>VLOOKUP(G10,Values!$AG$1:$AH$7,2,FALSE)</f>
        <v>43749</v>
      </c>
      <c r="H11" s="102">
        <f>VLOOKUP(H10,Values!$AG$1:$AH$7,2,FALSE)</f>
        <v>43743</v>
      </c>
      <c r="I11" s="102">
        <f>VLOOKUP(I10,Values!$AG$1:$AH$7,2,FALSE)</f>
        <v>43744</v>
      </c>
      <c r="J11" s="507"/>
      <c r="K11" s="509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85</v>
      </c>
      <c r="AC11" s="57" t="s">
        <v>57</v>
      </c>
      <c r="AD11" s="57" t="s">
        <v>58</v>
      </c>
      <c r="AE11" s="57" t="s">
        <v>59</v>
      </c>
      <c r="AF11" s="57" t="s">
        <v>60</v>
      </c>
      <c r="AG11" s="57" t="s">
        <v>61</v>
      </c>
      <c r="AH11" s="57" t="s">
        <v>62</v>
      </c>
      <c r="AI11" s="57" t="s">
        <v>63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 t="str">
        <f>IF($O$7=1,Values!C115,IF($O$7=2,Values!M115,Values!W115))</f>
        <v>-</v>
      </c>
      <c r="D12" s="209">
        <f>IF($O$7=1,Values!D115,IF($O$7=2,Values!N115,Values!X115))</f>
        <v>1</v>
      </c>
      <c r="E12" s="209">
        <f>IF($O$7=1,Values!E115,IF($O$7=2,Values!O115,Values!Y115))</f>
        <v>4</v>
      </c>
      <c r="F12" s="209">
        <f>IF($O$7=1,Values!F115,IF($O$7=2,Values!P115,Values!Z115))</f>
        <v>5</v>
      </c>
      <c r="G12" s="209">
        <f>IF($O$7=1,Values!G115,IF($O$7=2,Values!Q115,Values!AA115))</f>
        <v>3</v>
      </c>
      <c r="H12" s="209">
        <f>IF($O$7=1,Values!H115,IF($O$7=2,Values!R115,Values!AB115))</f>
        <v>5</v>
      </c>
      <c r="I12" s="210">
        <f>IF($O$7=1,Values!I115,IF($O$7=2,Values!S115,Values!AC115))</f>
        <v>9</v>
      </c>
      <c r="J12" s="210">
        <f>IF($O$7=1,Values!J115,IF($O$7=2,Values!T115,Values!AD115))</f>
        <v>3.25</v>
      </c>
      <c r="K12" s="210">
        <f>IF($O$7=1,Values!K115,IF($O$7=2,Values!U115,Values!AE115))</f>
        <v>4.5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 t="str">
        <f>IFERROR(VALUE(0&amp;SUBSTITUTE(C12,"*","")),"-")</f>
        <v>-</v>
      </c>
      <c r="AD12" s="313">
        <f t="shared" ref="AD12:AI12" si="0">IFERROR(VALUE(0&amp;SUBSTITUTE(D12,"*","")),"-")</f>
        <v>1</v>
      </c>
      <c r="AE12" s="313">
        <f t="shared" si="0"/>
        <v>4</v>
      </c>
      <c r="AF12" s="313">
        <f t="shared" si="0"/>
        <v>5</v>
      </c>
      <c r="AG12" s="313">
        <f t="shared" si="0"/>
        <v>3</v>
      </c>
      <c r="AH12" s="313">
        <f t="shared" si="0"/>
        <v>5</v>
      </c>
      <c r="AI12" s="313">
        <f t="shared" si="0"/>
        <v>9</v>
      </c>
      <c r="AJ12" s="315"/>
      <c r="AK12" s="315"/>
      <c r="AL12" s="57"/>
    </row>
    <row r="13" spans="1:74" x14ac:dyDescent="0.25">
      <c r="B13" s="43">
        <v>4.1666666666666699E-2</v>
      </c>
      <c r="C13" s="211" t="str">
        <f>IF($O$7=1,Values!C116,IF($O$7=2,Values!M116,Values!W116))</f>
        <v>-</v>
      </c>
      <c r="D13" s="212">
        <f>IF($O$7=1,Values!D116,IF($O$7=2,Values!N116,Values!X116))</f>
        <v>2</v>
      </c>
      <c r="E13" s="212">
        <f>IF($O$7=1,Values!E116,IF($O$7=2,Values!O116,Values!Y116))</f>
        <v>1</v>
      </c>
      <c r="F13" s="212">
        <f>IF($O$7=1,Values!F116,IF($O$7=2,Values!P116,Values!Z116))</f>
        <v>4</v>
      </c>
      <c r="G13" s="212">
        <f>IF($O$7=1,Values!G116,IF($O$7=2,Values!Q116,Values!AA116))</f>
        <v>2</v>
      </c>
      <c r="H13" s="212">
        <f>IF($O$7=1,Values!H116,IF($O$7=2,Values!R116,Values!AB116))</f>
        <v>3</v>
      </c>
      <c r="I13" s="213">
        <f>IF($O$7=1,Values!I116,IF($O$7=2,Values!S116,Values!AC116))</f>
        <v>6</v>
      </c>
      <c r="J13" s="213">
        <f>IF($O$7=1,Values!J116,IF($O$7=2,Values!T116,Values!AD116))</f>
        <v>2.25</v>
      </c>
      <c r="K13" s="213">
        <f>IF($O$7=1,Values!K116,IF($O$7=2,Values!U116,Values!AE116))</f>
        <v>3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 t="str">
        <f t="shared" ref="AC13:AC35" si="1">IFERROR(VALUE(0&amp;SUBSTITUTE(C13,"*","")),"-")</f>
        <v>-</v>
      </c>
      <c r="AD13" s="313">
        <f t="shared" ref="AD13:AD35" si="2">IFERROR(VALUE(0&amp;SUBSTITUTE(D13,"*","")),"-")</f>
        <v>2</v>
      </c>
      <c r="AE13" s="313">
        <f t="shared" ref="AE13:AE35" si="3">IFERROR(VALUE(0&amp;SUBSTITUTE(E13,"*","")),"-")</f>
        <v>1</v>
      </c>
      <c r="AF13" s="313">
        <f t="shared" ref="AF13:AF35" si="4">IFERROR(VALUE(0&amp;SUBSTITUTE(F13,"*","")),"-")</f>
        <v>4</v>
      </c>
      <c r="AG13" s="313">
        <f t="shared" ref="AG13:AG35" si="5">IFERROR(VALUE(0&amp;SUBSTITUTE(G13,"*","")),"-")</f>
        <v>2</v>
      </c>
      <c r="AH13" s="313">
        <f t="shared" ref="AH13:AH35" si="6">IFERROR(VALUE(0&amp;SUBSTITUTE(H13,"*","")),"-")</f>
        <v>3</v>
      </c>
      <c r="AI13" s="313">
        <f t="shared" ref="AI13:AI35" si="7">IFERROR(VALUE(0&amp;SUBSTITUTE(I13,"*","")),"-")</f>
        <v>6</v>
      </c>
      <c r="AJ13" s="315">
        <f t="shared" ref="AJ13:AJ35" si="8">IFERROR(VALUE(0&amp;SUBSTITUTE(J13,"*","")),"-")</f>
        <v>2.25</v>
      </c>
      <c r="AK13" s="315">
        <f t="shared" ref="AK13:AK35" si="9">IFERROR(VALUE(0&amp;SUBSTITUTE(K13,"*","")),"-")</f>
        <v>3</v>
      </c>
      <c r="AL13" s="57"/>
    </row>
    <row r="14" spans="1:74" x14ac:dyDescent="0.25">
      <c r="B14" s="43">
        <v>8.3333333333333301E-2</v>
      </c>
      <c r="C14" s="211" t="str">
        <f>IF($O$7=1,Values!C117,IF($O$7=2,Values!M117,Values!W117))</f>
        <v>-</v>
      </c>
      <c r="D14" s="212">
        <f>IF($O$7=1,Values!D117,IF($O$7=2,Values!N117,Values!X117))</f>
        <v>0</v>
      </c>
      <c r="E14" s="212">
        <f>IF($O$7=1,Values!E117,IF($O$7=2,Values!O117,Values!Y117))</f>
        <v>0</v>
      </c>
      <c r="F14" s="212">
        <f>IF($O$7=1,Values!F117,IF($O$7=2,Values!P117,Values!Z117))</f>
        <v>1</v>
      </c>
      <c r="G14" s="212">
        <f>IF($O$7=1,Values!G117,IF($O$7=2,Values!Q117,Values!AA117))</f>
        <v>0</v>
      </c>
      <c r="H14" s="212">
        <f>IF($O$7=1,Values!H117,IF($O$7=2,Values!R117,Values!AB117))</f>
        <v>1</v>
      </c>
      <c r="I14" s="213">
        <f>IF($O$7=1,Values!I117,IF($O$7=2,Values!S117,Values!AC117))</f>
        <v>8</v>
      </c>
      <c r="J14" s="213">
        <f>IF($O$7=1,Values!J117,IF($O$7=2,Values!T117,Values!AD117))</f>
        <v>0.25</v>
      </c>
      <c r="K14" s="213">
        <f>IF($O$7=1,Values!K117,IF($O$7=2,Values!U117,Values!AE117))</f>
        <v>1.6666666666666667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 t="str">
        <f t="shared" si="1"/>
        <v>-</v>
      </c>
      <c r="AD14" s="313">
        <f t="shared" si="2"/>
        <v>0</v>
      </c>
      <c r="AE14" s="313">
        <f t="shared" si="3"/>
        <v>0</v>
      </c>
      <c r="AF14" s="313">
        <f t="shared" si="4"/>
        <v>1</v>
      </c>
      <c r="AG14" s="313">
        <f t="shared" si="5"/>
        <v>0</v>
      </c>
      <c r="AH14" s="313">
        <f t="shared" si="6"/>
        <v>1</v>
      </c>
      <c r="AI14" s="313">
        <f t="shared" si="7"/>
        <v>8</v>
      </c>
      <c r="AJ14" s="315">
        <f t="shared" si="8"/>
        <v>0.25</v>
      </c>
      <c r="AK14" s="315">
        <f t="shared" si="9"/>
        <v>1.6666666666666701</v>
      </c>
      <c r="AL14" s="57"/>
    </row>
    <row r="15" spans="1:74" x14ac:dyDescent="0.25">
      <c r="B15" s="43">
        <v>0.125</v>
      </c>
      <c r="C15" s="211" t="str">
        <f>IF($O$7=1,Values!C118,IF($O$7=2,Values!M118,Values!W118))</f>
        <v>-</v>
      </c>
      <c r="D15" s="212">
        <f>IF($O$7=1,Values!D118,IF($O$7=2,Values!N118,Values!X118))</f>
        <v>1</v>
      </c>
      <c r="E15" s="212">
        <f>IF($O$7=1,Values!E118,IF($O$7=2,Values!O118,Values!Y118))</f>
        <v>1</v>
      </c>
      <c r="F15" s="212">
        <f>IF($O$7=1,Values!F118,IF($O$7=2,Values!P118,Values!Z118))</f>
        <v>1</v>
      </c>
      <c r="G15" s="212">
        <f>IF($O$7=1,Values!G118,IF($O$7=2,Values!Q118,Values!AA118))</f>
        <v>2</v>
      </c>
      <c r="H15" s="212">
        <f>IF($O$7=1,Values!H118,IF($O$7=2,Values!R118,Values!AB118))</f>
        <v>4</v>
      </c>
      <c r="I15" s="213">
        <f>IF($O$7=1,Values!I118,IF($O$7=2,Values!S118,Values!AC118))</f>
        <v>2</v>
      </c>
      <c r="J15" s="213">
        <f>IF($O$7=1,Values!J118,IF($O$7=2,Values!T118,Values!AD118))</f>
        <v>1.25</v>
      </c>
      <c r="K15" s="213">
        <f>IF($O$7=1,Values!K118,IF($O$7=2,Values!U118,Values!AE118))</f>
        <v>1.8333333333333333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 t="str">
        <f t="shared" si="1"/>
        <v>-</v>
      </c>
      <c r="AD15" s="313">
        <f t="shared" si="2"/>
        <v>1</v>
      </c>
      <c r="AE15" s="313">
        <f t="shared" si="3"/>
        <v>1</v>
      </c>
      <c r="AF15" s="313">
        <f t="shared" si="4"/>
        <v>1</v>
      </c>
      <c r="AG15" s="313">
        <f t="shared" si="5"/>
        <v>2</v>
      </c>
      <c r="AH15" s="313">
        <f t="shared" si="6"/>
        <v>4</v>
      </c>
      <c r="AI15" s="313">
        <f t="shared" si="7"/>
        <v>2</v>
      </c>
      <c r="AJ15" s="315">
        <f t="shared" si="8"/>
        <v>1.25</v>
      </c>
      <c r="AK15" s="315">
        <f t="shared" si="9"/>
        <v>1.8333333333333299</v>
      </c>
      <c r="AL15" s="57"/>
    </row>
    <row r="16" spans="1:74" x14ac:dyDescent="0.25">
      <c r="B16" s="43">
        <v>0.16666666666666699</v>
      </c>
      <c r="C16" s="211" t="str">
        <f>IF($O$7=1,Values!C119,IF($O$7=2,Values!M119,Values!W119))</f>
        <v>-</v>
      </c>
      <c r="D16" s="212">
        <f>IF($O$7=1,Values!D119,IF($O$7=2,Values!N119,Values!X119))</f>
        <v>2</v>
      </c>
      <c r="E16" s="212">
        <f>IF($O$7=1,Values!E119,IF($O$7=2,Values!O119,Values!Y119))</f>
        <v>0</v>
      </c>
      <c r="F16" s="212">
        <f>IF($O$7=1,Values!F119,IF($O$7=2,Values!P119,Values!Z119))</f>
        <v>3</v>
      </c>
      <c r="G16" s="212">
        <f>IF($O$7=1,Values!G119,IF($O$7=2,Values!Q119,Values!AA119))</f>
        <v>4</v>
      </c>
      <c r="H16" s="212">
        <f>IF($O$7=1,Values!H119,IF($O$7=2,Values!R119,Values!AB119))</f>
        <v>2</v>
      </c>
      <c r="I16" s="213">
        <f>IF($O$7=1,Values!I119,IF($O$7=2,Values!S119,Values!AC119))</f>
        <v>2</v>
      </c>
      <c r="J16" s="213">
        <f>IF($O$7=1,Values!J119,IF($O$7=2,Values!T119,Values!AD119))</f>
        <v>2.25</v>
      </c>
      <c r="K16" s="213">
        <f>IF($O$7=1,Values!K119,IF($O$7=2,Values!U119,Values!AE119))</f>
        <v>2.1666666666666665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 t="str">
        <f t="shared" si="1"/>
        <v>-</v>
      </c>
      <c r="AD16" s="313">
        <f t="shared" si="2"/>
        <v>2</v>
      </c>
      <c r="AE16" s="313">
        <f t="shared" si="3"/>
        <v>0</v>
      </c>
      <c r="AF16" s="313">
        <f t="shared" si="4"/>
        <v>3</v>
      </c>
      <c r="AG16" s="313">
        <f t="shared" si="5"/>
        <v>4</v>
      </c>
      <c r="AH16" s="313">
        <f t="shared" si="6"/>
        <v>2</v>
      </c>
      <c r="AI16" s="313">
        <f t="shared" si="7"/>
        <v>2</v>
      </c>
      <c r="AJ16" s="315">
        <f t="shared" si="8"/>
        <v>2.25</v>
      </c>
      <c r="AK16" s="315">
        <f t="shared" si="9"/>
        <v>2.1666666666666701</v>
      </c>
      <c r="AL16" s="57"/>
    </row>
    <row r="17" spans="2:38" x14ac:dyDescent="0.25">
      <c r="B17" s="43">
        <v>0.20833333333333301</v>
      </c>
      <c r="C17" s="211" t="str">
        <f>IF($O$7=1,Values!C120,IF($O$7=2,Values!M120,Values!W120))</f>
        <v>-</v>
      </c>
      <c r="D17" s="212">
        <f>IF($O$7=1,Values!D120,IF($O$7=2,Values!N120,Values!X120))</f>
        <v>6</v>
      </c>
      <c r="E17" s="212">
        <f>IF($O$7=1,Values!E120,IF($O$7=2,Values!O120,Values!Y120))</f>
        <v>7</v>
      </c>
      <c r="F17" s="212">
        <f>IF($O$7=1,Values!F120,IF($O$7=2,Values!P120,Values!Z120))</f>
        <v>8</v>
      </c>
      <c r="G17" s="212">
        <f>IF($O$7=1,Values!G120,IF($O$7=2,Values!Q120,Values!AA120))</f>
        <v>6</v>
      </c>
      <c r="H17" s="212">
        <f>IF($O$7=1,Values!H120,IF($O$7=2,Values!R120,Values!AB120))</f>
        <v>3</v>
      </c>
      <c r="I17" s="213">
        <f>IF($O$7=1,Values!I120,IF($O$7=2,Values!S120,Values!AC120))</f>
        <v>1</v>
      </c>
      <c r="J17" s="213">
        <f>IF($O$7=1,Values!J120,IF($O$7=2,Values!T120,Values!AD120))</f>
        <v>6.75</v>
      </c>
      <c r="K17" s="213">
        <f>IF($O$7=1,Values!K120,IF($O$7=2,Values!U120,Values!AE120))</f>
        <v>5.166666666666667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 t="str">
        <f t="shared" si="1"/>
        <v>-</v>
      </c>
      <c r="AD17" s="313">
        <f t="shared" si="2"/>
        <v>6</v>
      </c>
      <c r="AE17" s="313">
        <f t="shared" si="3"/>
        <v>7</v>
      </c>
      <c r="AF17" s="313">
        <f t="shared" si="4"/>
        <v>8</v>
      </c>
      <c r="AG17" s="313">
        <f t="shared" si="5"/>
        <v>6</v>
      </c>
      <c r="AH17" s="313">
        <f t="shared" si="6"/>
        <v>3</v>
      </c>
      <c r="AI17" s="313">
        <f t="shared" si="7"/>
        <v>1</v>
      </c>
      <c r="AJ17" s="315">
        <f t="shared" si="8"/>
        <v>6.75</v>
      </c>
      <c r="AK17" s="315">
        <f t="shared" si="9"/>
        <v>5.1666666666666696</v>
      </c>
      <c r="AL17" s="57"/>
    </row>
    <row r="18" spans="2:38" x14ac:dyDescent="0.25">
      <c r="B18" s="43">
        <v>0.25</v>
      </c>
      <c r="C18" s="211" t="str">
        <f>IF($O$7=1,Values!C121,IF($O$7=2,Values!M121,Values!W121))</f>
        <v>-</v>
      </c>
      <c r="D18" s="212">
        <f>IF($O$7=1,Values!D121,IF($O$7=2,Values!N121,Values!X121))</f>
        <v>17</v>
      </c>
      <c r="E18" s="212">
        <f>IF($O$7=1,Values!E121,IF($O$7=2,Values!O121,Values!Y121))</f>
        <v>23</v>
      </c>
      <c r="F18" s="212">
        <f>IF($O$7=1,Values!F121,IF($O$7=2,Values!P121,Values!Z121))</f>
        <v>27</v>
      </c>
      <c r="G18" s="212">
        <f>IF($O$7=1,Values!G121,IF($O$7=2,Values!Q121,Values!AA121))</f>
        <v>15</v>
      </c>
      <c r="H18" s="212">
        <f>IF($O$7=1,Values!H121,IF($O$7=2,Values!R121,Values!AB121))</f>
        <v>5</v>
      </c>
      <c r="I18" s="213">
        <f>IF($O$7=1,Values!I121,IF($O$7=2,Values!S121,Values!AC121))</f>
        <v>2</v>
      </c>
      <c r="J18" s="213">
        <f>IF($O$7=1,Values!J121,IF($O$7=2,Values!T121,Values!AD121))</f>
        <v>20.5</v>
      </c>
      <c r="K18" s="213">
        <f>IF($O$7=1,Values!K121,IF($O$7=2,Values!U121,Values!AE121))</f>
        <v>14.833333333333334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 t="str">
        <f t="shared" si="1"/>
        <v>-</v>
      </c>
      <c r="AD18" s="313">
        <f t="shared" si="2"/>
        <v>17</v>
      </c>
      <c r="AE18" s="313">
        <f t="shared" si="3"/>
        <v>23</v>
      </c>
      <c r="AF18" s="313">
        <f t="shared" si="4"/>
        <v>27</v>
      </c>
      <c r="AG18" s="313">
        <f t="shared" si="5"/>
        <v>15</v>
      </c>
      <c r="AH18" s="313">
        <f t="shared" si="6"/>
        <v>5</v>
      </c>
      <c r="AI18" s="313">
        <f t="shared" si="7"/>
        <v>2</v>
      </c>
      <c r="AJ18" s="315">
        <f t="shared" si="8"/>
        <v>20.5</v>
      </c>
      <c r="AK18" s="315">
        <f t="shared" si="9"/>
        <v>14.8333333333333</v>
      </c>
      <c r="AL18" s="57"/>
    </row>
    <row r="19" spans="2:38" x14ac:dyDescent="0.25">
      <c r="B19" s="43">
        <v>0.29166666666666702</v>
      </c>
      <c r="C19" s="211" t="str">
        <f>IF($O$7=1,Values!C122,IF($O$7=2,Values!M122,Values!W122))</f>
        <v>-</v>
      </c>
      <c r="D19" s="212">
        <f>IF($O$7=1,Values!D122,IF($O$7=2,Values!N122,Values!X122))</f>
        <v>255</v>
      </c>
      <c r="E19" s="212">
        <f>IF($O$7=1,Values!E122,IF($O$7=2,Values!O122,Values!Y122))</f>
        <v>252</v>
      </c>
      <c r="F19" s="212" t="str">
        <f>IF($O$7=1,Values!F122,IF($O$7=2,Values!P122,Values!Z122))</f>
        <v>68*</v>
      </c>
      <c r="G19" s="212">
        <f>IF($O$7=1,Values!G122,IF($O$7=2,Values!Q122,Values!AA122))</f>
        <v>200</v>
      </c>
      <c r="H19" s="212">
        <f>IF($O$7=1,Values!H122,IF($O$7=2,Values!R122,Values!AB122))</f>
        <v>24</v>
      </c>
      <c r="I19" s="213">
        <f>IF($O$7=1,Values!I122,IF($O$7=2,Values!S122,Values!AC122))</f>
        <v>8</v>
      </c>
      <c r="J19" s="213">
        <f>IF($O$7=1,Values!J122,IF($O$7=2,Values!T122,Values!AD122))</f>
        <v>235.66666666666666</v>
      </c>
      <c r="K19" s="213">
        <f>IF($O$7=1,Values!K122,IF($O$7=2,Values!U122,Values!AE122))</f>
        <v>147.80000000000001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 t="str">
        <f t="shared" si="1"/>
        <v>-</v>
      </c>
      <c r="AD19" s="313">
        <f t="shared" si="2"/>
        <v>255</v>
      </c>
      <c r="AE19" s="313">
        <f t="shared" si="3"/>
        <v>252</v>
      </c>
      <c r="AF19" s="313">
        <f t="shared" si="4"/>
        <v>68</v>
      </c>
      <c r="AG19" s="313">
        <f t="shared" si="5"/>
        <v>200</v>
      </c>
      <c r="AH19" s="313">
        <f t="shared" si="6"/>
        <v>24</v>
      </c>
      <c r="AI19" s="313">
        <f t="shared" si="7"/>
        <v>8</v>
      </c>
      <c r="AJ19" s="315">
        <f t="shared" si="8"/>
        <v>235.666666666667</v>
      </c>
      <c r="AK19" s="315">
        <f t="shared" si="9"/>
        <v>147.80000000000001</v>
      </c>
      <c r="AL19" s="57"/>
    </row>
    <row r="20" spans="2:38" x14ac:dyDescent="0.25">
      <c r="B20" s="43">
        <v>0.33333333333333298</v>
      </c>
      <c r="C20" s="211" t="str">
        <f>IF($O$7=1,Values!C123,IF($O$7=2,Values!M123,Values!W123))</f>
        <v>-</v>
      </c>
      <c r="D20" s="212">
        <f>IF($O$7=1,Values!D123,IF($O$7=2,Values!N123,Values!X123))</f>
        <v>455</v>
      </c>
      <c r="E20" s="212">
        <f>IF($O$7=1,Values!E123,IF($O$7=2,Values!O123,Values!Y123))</f>
        <v>387</v>
      </c>
      <c r="F20" s="212" t="str">
        <f>IF($O$7=1,Values!F123,IF($O$7=2,Values!P123,Values!Z123))</f>
        <v>-</v>
      </c>
      <c r="G20" s="212">
        <f>IF($O$7=1,Values!G123,IF($O$7=2,Values!Q123,Values!AA123))</f>
        <v>318</v>
      </c>
      <c r="H20" s="212">
        <f>IF($O$7=1,Values!H123,IF($O$7=2,Values!R123,Values!AB123))</f>
        <v>53</v>
      </c>
      <c r="I20" s="213">
        <f>IF($O$7=1,Values!I123,IF($O$7=2,Values!S123,Values!AC123))</f>
        <v>25</v>
      </c>
      <c r="J20" s="213">
        <f>IF($O$7=1,Values!J123,IF($O$7=2,Values!T123,Values!AD123))</f>
        <v>386.66666666666669</v>
      </c>
      <c r="K20" s="213">
        <f>IF($O$7=1,Values!K123,IF($O$7=2,Values!U123,Values!AE123))</f>
        <v>247.6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 t="str">
        <f t="shared" si="1"/>
        <v>-</v>
      </c>
      <c r="AD20" s="313">
        <f>IFERROR(VALUE(0&amp;SUBSTITUTE(D20,"*","")),"-")</f>
        <v>455</v>
      </c>
      <c r="AE20" s="313">
        <f t="shared" si="3"/>
        <v>387</v>
      </c>
      <c r="AF20" s="313" t="str">
        <f t="shared" si="4"/>
        <v>-</v>
      </c>
      <c r="AG20" s="313">
        <f t="shared" si="5"/>
        <v>318</v>
      </c>
      <c r="AH20" s="313">
        <f t="shared" si="6"/>
        <v>53</v>
      </c>
      <c r="AI20" s="313">
        <f t="shared" si="7"/>
        <v>25</v>
      </c>
      <c r="AJ20" s="315">
        <f t="shared" si="8"/>
        <v>386.66666666666703</v>
      </c>
      <c r="AK20" s="315">
        <f t="shared" si="9"/>
        <v>247.6</v>
      </c>
      <c r="AL20" s="57"/>
    </row>
    <row r="21" spans="2:38" x14ac:dyDescent="0.25">
      <c r="B21" s="43">
        <v>0.375</v>
      </c>
      <c r="C21" s="211" t="str">
        <f>IF($O$7=1,Values!C124,IF($O$7=2,Values!M124,Values!W124))</f>
        <v>-</v>
      </c>
      <c r="D21" s="212">
        <f>IF($O$7=1,Values!D124,IF($O$7=2,Values!N124,Values!X124))</f>
        <v>222</v>
      </c>
      <c r="E21" s="212">
        <f>IF($O$7=1,Values!E124,IF($O$7=2,Values!O124,Values!Y124))</f>
        <v>260</v>
      </c>
      <c r="F21" s="212" t="str">
        <f>IF($O$7=1,Values!F124,IF($O$7=2,Values!P124,Values!Z124))</f>
        <v>-</v>
      </c>
      <c r="G21" s="212">
        <f>IF($O$7=1,Values!G124,IF($O$7=2,Values!Q124,Values!AA124))</f>
        <v>138</v>
      </c>
      <c r="H21" s="212">
        <f>IF($O$7=1,Values!H124,IF($O$7=2,Values!R124,Values!AB124))</f>
        <v>68</v>
      </c>
      <c r="I21" s="213">
        <f>IF($O$7=1,Values!I124,IF($O$7=2,Values!S124,Values!AC124))</f>
        <v>51</v>
      </c>
      <c r="J21" s="213">
        <f>IF($O$7=1,Values!J124,IF($O$7=2,Values!T124,Values!AD124))</f>
        <v>206.66666666666666</v>
      </c>
      <c r="K21" s="213">
        <f>IF($O$7=1,Values!K124,IF($O$7=2,Values!U124,Values!AE124))</f>
        <v>147.80000000000001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 t="str">
        <f t="shared" si="1"/>
        <v>-</v>
      </c>
      <c r="AD21" s="313">
        <f t="shared" si="2"/>
        <v>222</v>
      </c>
      <c r="AE21" s="313">
        <f t="shared" si="3"/>
        <v>260</v>
      </c>
      <c r="AF21" s="313" t="str">
        <f t="shared" si="4"/>
        <v>-</v>
      </c>
      <c r="AG21" s="313">
        <f t="shared" si="5"/>
        <v>138</v>
      </c>
      <c r="AH21" s="313">
        <f t="shared" si="6"/>
        <v>68</v>
      </c>
      <c r="AI21" s="313">
        <f t="shared" si="7"/>
        <v>51</v>
      </c>
      <c r="AJ21" s="315">
        <f t="shared" si="8"/>
        <v>206.666666666667</v>
      </c>
      <c r="AK21" s="315">
        <f t="shared" si="9"/>
        <v>147.80000000000001</v>
      </c>
      <c r="AL21" s="57"/>
    </row>
    <row r="22" spans="2:38" x14ac:dyDescent="0.25">
      <c r="B22" s="43">
        <v>0.41666666666666702</v>
      </c>
      <c r="C22" s="211" t="str">
        <f>IF($O$7=1,Values!C125,IF($O$7=2,Values!M125,Values!W125))</f>
        <v>-</v>
      </c>
      <c r="D22" s="212">
        <f>IF($O$7=1,Values!D125,IF($O$7=2,Values!N125,Values!X125))</f>
        <v>98</v>
      </c>
      <c r="E22" s="212">
        <f>IF($O$7=1,Values!E125,IF($O$7=2,Values!O125,Values!Y125))</f>
        <v>83</v>
      </c>
      <c r="F22" s="212" t="str">
        <f>IF($O$7=1,Values!F125,IF($O$7=2,Values!P125,Values!Z125))</f>
        <v>-</v>
      </c>
      <c r="G22" s="212">
        <f>IF($O$7=1,Values!G125,IF($O$7=2,Values!Q125,Values!AA125))</f>
        <v>197</v>
      </c>
      <c r="H22" s="212">
        <f>IF($O$7=1,Values!H125,IF($O$7=2,Values!R125,Values!AB125))</f>
        <v>77</v>
      </c>
      <c r="I22" s="213">
        <f>IF($O$7=1,Values!I125,IF($O$7=2,Values!S125,Values!AC125))</f>
        <v>82</v>
      </c>
      <c r="J22" s="213">
        <f>IF($O$7=1,Values!J125,IF($O$7=2,Values!T125,Values!AD125))</f>
        <v>126</v>
      </c>
      <c r="K22" s="213">
        <f>IF($O$7=1,Values!K125,IF($O$7=2,Values!U125,Values!AE125))</f>
        <v>107.4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 t="str">
        <f t="shared" si="1"/>
        <v>-</v>
      </c>
      <c r="AD22" s="313">
        <f t="shared" si="2"/>
        <v>98</v>
      </c>
      <c r="AE22" s="313">
        <f t="shared" si="3"/>
        <v>83</v>
      </c>
      <c r="AF22" s="313" t="str">
        <f t="shared" si="4"/>
        <v>-</v>
      </c>
      <c r="AG22" s="313">
        <f t="shared" si="5"/>
        <v>197</v>
      </c>
      <c r="AH22" s="313">
        <f t="shared" si="6"/>
        <v>77</v>
      </c>
      <c r="AI22" s="313">
        <f t="shared" si="7"/>
        <v>82</v>
      </c>
      <c r="AJ22" s="315">
        <f t="shared" si="8"/>
        <v>126</v>
      </c>
      <c r="AK22" s="315">
        <f t="shared" si="9"/>
        <v>107.4</v>
      </c>
      <c r="AL22" s="57"/>
    </row>
    <row r="23" spans="2:38" x14ac:dyDescent="0.25">
      <c r="B23" s="43">
        <v>0.45833333333333331</v>
      </c>
      <c r="C23" s="211" t="str">
        <f>IF($O$7=1,Values!C126,IF($O$7=2,Values!M126,Values!W126))</f>
        <v>14*</v>
      </c>
      <c r="D23" s="212">
        <f>IF($O$7=1,Values!D126,IF($O$7=2,Values!N126,Values!X126))</f>
        <v>91</v>
      </c>
      <c r="E23" s="212">
        <f>IF($O$7=1,Values!E126,IF($O$7=2,Values!O126,Values!Y126))</f>
        <v>87</v>
      </c>
      <c r="F23" s="212" t="str">
        <f>IF($O$7=1,Values!F126,IF($O$7=2,Values!P126,Values!Z126))</f>
        <v>-</v>
      </c>
      <c r="G23" s="212">
        <f>IF($O$7=1,Values!G126,IF($O$7=2,Values!Q126,Values!AA126))</f>
        <v>125</v>
      </c>
      <c r="H23" s="212">
        <f>IF($O$7=1,Values!H126,IF($O$7=2,Values!R126,Values!AB126))</f>
        <v>155</v>
      </c>
      <c r="I23" s="213" t="str">
        <f>IF($O$7=1,Values!I126,IF($O$7=2,Values!S126,Values!AC126))</f>
        <v>60*</v>
      </c>
      <c r="J23" s="213">
        <f>IF($O$7=1,Values!J126,IF($O$7=2,Values!T126,Values!AD126))</f>
        <v>101</v>
      </c>
      <c r="K23" s="213">
        <f>IF($O$7=1,Values!K126,IF($O$7=2,Values!U126,Values!AE126))</f>
        <v>114.5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14</v>
      </c>
      <c r="AD23" s="313">
        <f t="shared" si="2"/>
        <v>91</v>
      </c>
      <c r="AE23" s="313">
        <f t="shared" si="3"/>
        <v>87</v>
      </c>
      <c r="AF23" s="313" t="str">
        <f t="shared" si="4"/>
        <v>-</v>
      </c>
      <c r="AG23" s="313">
        <f t="shared" si="5"/>
        <v>125</v>
      </c>
      <c r="AH23" s="313">
        <f t="shared" si="6"/>
        <v>155</v>
      </c>
      <c r="AI23" s="313">
        <f t="shared" si="7"/>
        <v>60</v>
      </c>
      <c r="AJ23" s="315">
        <f t="shared" si="8"/>
        <v>101</v>
      </c>
      <c r="AK23" s="315">
        <f t="shared" si="9"/>
        <v>114.5</v>
      </c>
      <c r="AL23" s="57"/>
    </row>
    <row r="24" spans="2:38" x14ac:dyDescent="0.25">
      <c r="B24" s="43">
        <v>0.5</v>
      </c>
      <c r="C24" s="211">
        <f>IF($O$7=1,Values!C127,IF($O$7=2,Values!M127,Values!W127))</f>
        <v>101</v>
      </c>
      <c r="D24" s="212">
        <f>IF($O$7=1,Values!D127,IF($O$7=2,Values!N127,Values!X127))</f>
        <v>92</v>
      </c>
      <c r="E24" s="212">
        <f>IF($O$7=1,Values!E127,IF($O$7=2,Values!O127,Values!Y127))</f>
        <v>83</v>
      </c>
      <c r="F24" s="212" t="str">
        <f>IF($O$7=1,Values!F127,IF($O$7=2,Values!P127,Values!Z127))</f>
        <v>-</v>
      </c>
      <c r="G24" s="212">
        <f>IF($O$7=1,Values!G127,IF($O$7=2,Values!Q127,Values!AA127))</f>
        <v>92</v>
      </c>
      <c r="H24" s="212">
        <f>IF($O$7=1,Values!H127,IF($O$7=2,Values!R127,Values!AB127))</f>
        <v>191</v>
      </c>
      <c r="I24" s="213">
        <f>IF($O$7=1,Values!I127,IF($O$7=2,Values!S127,Values!AC127))</f>
        <v>145</v>
      </c>
      <c r="J24" s="213">
        <f>IF($O$7=1,Values!J127,IF($O$7=2,Values!T127,Values!AD127))</f>
        <v>92</v>
      </c>
      <c r="K24" s="213">
        <f>IF($O$7=1,Values!K127,IF($O$7=2,Values!U127,Values!AE127))</f>
        <v>117.33333333333333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101</v>
      </c>
      <c r="AD24" s="313">
        <f t="shared" si="2"/>
        <v>92</v>
      </c>
      <c r="AE24" s="313">
        <f t="shared" si="3"/>
        <v>83</v>
      </c>
      <c r="AF24" s="313" t="str">
        <f t="shared" si="4"/>
        <v>-</v>
      </c>
      <c r="AG24" s="313">
        <f t="shared" si="5"/>
        <v>92</v>
      </c>
      <c r="AH24" s="313">
        <f t="shared" si="6"/>
        <v>191</v>
      </c>
      <c r="AI24" s="313">
        <f t="shared" si="7"/>
        <v>145</v>
      </c>
      <c r="AJ24" s="315">
        <f t="shared" si="8"/>
        <v>92</v>
      </c>
      <c r="AK24" s="315">
        <f t="shared" si="9"/>
        <v>117.333333333333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110</v>
      </c>
      <c r="D25" s="212">
        <f>IF($O$7=1,Values!D128,IF($O$7=2,Values!N128,Values!X128))</f>
        <v>77</v>
      </c>
      <c r="E25" s="212">
        <f>IF($O$7=1,Values!E128,IF($O$7=2,Values!O128,Values!Y128))</f>
        <v>87</v>
      </c>
      <c r="F25" s="212" t="str">
        <f>IF($O$7=1,Values!F128,IF($O$7=2,Values!P128,Values!Z128))</f>
        <v>-</v>
      </c>
      <c r="G25" s="212">
        <f>IF($O$7=1,Values!G128,IF($O$7=2,Values!Q128,Values!AA128))</f>
        <v>95</v>
      </c>
      <c r="H25" s="212">
        <f>IF($O$7=1,Values!H128,IF($O$7=2,Values!R128,Values!AB128))</f>
        <v>206</v>
      </c>
      <c r="I25" s="213">
        <f>IF($O$7=1,Values!I128,IF($O$7=2,Values!S128,Values!AC128))</f>
        <v>80</v>
      </c>
      <c r="J25" s="213">
        <f>IF($O$7=1,Values!J128,IF($O$7=2,Values!T128,Values!AD128))</f>
        <v>92.25</v>
      </c>
      <c r="K25" s="213">
        <f>IF($O$7=1,Values!K128,IF($O$7=2,Values!U128,Values!AE128))</f>
        <v>109.16666666666667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110</v>
      </c>
      <c r="AD25" s="313">
        <f t="shared" si="2"/>
        <v>77</v>
      </c>
      <c r="AE25" s="313">
        <f t="shared" si="3"/>
        <v>87</v>
      </c>
      <c r="AF25" s="313" t="str">
        <f t="shared" si="4"/>
        <v>-</v>
      </c>
      <c r="AG25" s="313">
        <f t="shared" si="5"/>
        <v>95</v>
      </c>
      <c r="AH25" s="313">
        <f t="shared" si="6"/>
        <v>206</v>
      </c>
      <c r="AI25" s="313">
        <f t="shared" si="7"/>
        <v>80</v>
      </c>
      <c r="AJ25" s="315">
        <f t="shared" si="8"/>
        <v>92.25</v>
      </c>
      <c r="AK25" s="315">
        <f t="shared" si="9"/>
        <v>109.166666666667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102</v>
      </c>
      <c r="D26" s="212">
        <f>IF($O$7=1,Values!D129,IF($O$7=2,Values!N129,Values!X129))</f>
        <v>104</v>
      </c>
      <c r="E26" s="212">
        <f>IF($O$7=1,Values!E129,IF($O$7=2,Values!O129,Values!Y129))</f>
        <v>95</v>
      </c>
      <c r="F26" s="212" t="str">
        <f>IF($O$7=1,Values!F129,IF($O$7=2,Values!P129,Values!Z129))</f>
        <v>-</v>
      </c>
      <c r="G26" s="212">
        <f>IF($O$7=1,Values!G129,IF($O$7=2,Values!Q129,Values!AA129))</f>
        <v>134</v>
      </c>
      <c r="H26" s="212">
        <f>IF($O$7=1,Values!H129,IF($O$7=2,Values!R129,Values!AB129))</f>
        <v>116</v>
      </c>
      <c r="I26" s="213">
        <f>IF($O$7=1,Values!I129,IF($O$7=2,Values!S129,Values!AC129))</f>
        <v>77</v>
      </c>
      <c r="J26" s="213">
        <f>IF($O$7=1,Values!J129,IF($O$7=2,Values!T129,Values!AD129))</f>
        <v>108.75</v>
      </c>
      <c r="K26" s="213">
        <f>IF($O$7=1,Values!K129,IF($O$7=2,Values!U129,Values!AE129))</f>
        <v>104.66666666666667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102</v>
      </c>
      <c r="AD26" s="313">
        <f t="shared" si="2"/>
        <v>104</v>
      </c>
      <c r="AE26" s="313">
        <f t="shared" si="3"/>
        <v>95</v>
      </c>
      <c r="AF26" s="313" t="str">
        <f t="shared" si="4"/>
        <v>-</v>
      </c>
      <c r="AG26" s="313">
        <f t="shared" si="5"/>
        <v>134</v>
      </c>
      <c r="AH26" s="313">
        <f t="shared" si="6"/>
        <v>116</v>
      </c>
      <c r="AI26" s="313">
        <f t="shared" si="7"/>
        <v>77</v>
      </c>
      <c r="AJ26" s="315">
        <f t="shared" si="8"/>
        <v>108.75</v>
      </c>
      <c r="AK26" s="315">
        <f t="shared" si="9"/>
        <v>104.666666666667</v>
      </c>
      <c r="AL26" s="57"/>
    </row>
    <row r="27" spans="2:38" x14ac:dyDescent="0.25">
      <c r="B27" s="43">
        <v>0.625</v>
      </c>
      <c r="C27" s="211">
        <f>IF($O$7=1,Values!C130,IF($O$7=2,Values!M130,Values!W130))</f>
        <v>129</v>
      </c>
      <c r="D27" s="212">
        <f>IF($O$7=1,Values!D130,IF($O$7=2,Values!N130,Values!X130))</f>
        <v>132</v>
      </c>
      <c r="E27" s="212">
        <f>IF($O$7=1,Values!E130,IF($O$7=2,Values!O130,Values!Y130))</f>
        <v>130</v>
      </c>
      <c r="F27" s="212" t="str">
        <f>IF($O$7=1,Values!F130,IF($O$7=2,Values!P130,Values!Z130))</f>
        <v>-</v>
      </c>
      <c r="G27" s="212">
        <f>IF($O$7=1,Values!G130,IF($O$7=2,Values!Q130,Values!AA130))</f>
        <v>209</v>
      </c>
      <c r="H27" s="212">
        <f>IF($O$7=1,Values!H130,IF($O$7=2,Values!R130,Values!AB130))</f>
        <v>76</v>
      </c>
      <c r="I27" s="213">
        <f>IF($O$7=1,Values!I130,IF($O$7=2,Values!S130,Values!AC130))</f>
        <v>65</v>
      </c>
      <c r="J27" s="213">
        <f>IF($O$7=1,Values!J130,IF($O$7=2,Values!T130,Values!AD130))</f>
        <v>150</v>
      </c>
      <c r="K27" s="213">
        <f>IF($O$7=1,Values!K130,IF($O$7=2,Values!U130,Values!AE130))</f>
        <v>123.5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129</v>
      </c>
      <c r="AD27" s="313">
        <f t="shared" si="2"/>
        <v>132</v>
      </c>
      <c r="AE27" s="313">
        <f t="shared" si="3"/>
        <v>130</v>
      </c>
      <c r="AF27" s="313" t="str">
        <f t="shared" si="4"/>
        <v>-</v>
      </c>
      <c r="AG27" s="313">
        <f t="shared" si="5"/>
        <v>209</v>
      </c>
      <c r="AH27" s="313">
        <f t="shared" si="6"/>
        <v>76</v>
      </c>
      <c r="AI27" s="313">
        <f t="shared" si="7"/>
        <v>65</v>
      </c>
      <c r="AJ27" s="315">
        <f t="shared" si="8"/>
        <v>150</v>
      </c>
      <c r="AK27" s="315">
        <f t="shared" si="9"/>
        <v>123.5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117</v>
      </c>
      <c r="D28" s="212">
        <f>IF($O$7=1,Values!D131,IF($O$7=2,Values!N131,Values!X131))</f>
        <v>133</v>
      </c>
      <c r="E28" s="212">
        <f>IF($O$7=1,Values!E131,IF($O$7=2,Values!O131,Values!Y131))</f>
        <v>139</v>
      </c>
      <c r="F28" s="212" t="str">
        <f>IF($O$7=1,Values!F131,IF($O$7=2,Values!P131,Values!Z131))</f>
        <v>-</v>
      </c>
      <c r="G28" s="212">
        <f>IF($O$7=1,Values!G131,IF($O$7=2,Values!Q131,Values!AA131))</f>
        <v>163</v>
      </c>
      <c r="H28" s="212" t="str">
        <f>IF($O$7=1,Values!H131,IF($O$7=2,Values!R131,Values!AB131))</f>
        <v>42*</v>
      </c>
      <c r="I28" s="213">
        <f>IF($O$7=1,Values!I131,IF($O$7=2,Values!S131,Values!AC131))</f>
        <v>79</v>
      </c>
      <c r="J28" s="213">
        <f>IF($O$7=1,Values!J131,IF($O$7=2,Values!T131,Values!AD131))</f>
        <v>138</v>
      </c>
      <c r="K28" s="213">
        <f>IF($O$7=1,Values!K131,IF($O$7=2,Values!U131,Values!AE131))</f>
        <v>126.2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117</v>
      </c>
      <c r="AD28" s="313">
        <f t="shared" si="2"/>
        <v>133</v>
      </c>
      <c r="AE28" s="313">
        <f t="shared" si="3"/>
        <v>139</v>
      </c>
      <c r="AF28" s="313" t="str">
        <f t="shared" si="4"/>
        <v>-</v>
      </c>
      <c r="AG28" s="313">
        <f t="shared" si="5"/>
        <v>163</v>
      </c>
      <c r="AH28" s="313">
        <f t="shared" si="6"/>
        <v>42</v>
      </c>
      <c r="AI28" s="313">
        <f t="shared" si="7"/>
        <v>79</v>
      </c>
      <c r="AJ28" s="315">
        <f t="shared" si="8"/>
        <v>138</v>
      </c>
      <c r="AK28" s="315">
        <f t="shared" si="9"/>
        <v>126.2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164</v>
      </c>
      <c r="D29" s="212">
        <f>IF($O$7=1,Values!D132,IF($O$7=2,Values!N132,Values!X132))</f>
        <v>231</v>
      </c>
      <c r="E29" s="212">
        <f>IF($O$7=1,Values!E132,IF($O$7=2,Values!O132,Values!Y132))</f>
        <v>220</v>
      </c>
      <c r="F29" s="212" t="str">
        <f>IF($O$7=1,Values!F132,IF($O$7=2,Values!P132,Values!Z132))</f>
        <v>-</v>
      </c>
      <c r="G29" s="212">
        <f>IF($O$7=1,Values!G132,IF($O$7=2,Values!Q132,Values!AA132))</f>
        <v>181</v>
      </c>
      <c r="H29" s="212" t="str">
        <f>IF($O$7=1,Values!H132,IF($O$7=2,Values!R132,Values!AB132))</f>
        <v>34*</v>
      </c>
      <c r="I29" s="213">
        <f>IF($O$7=1,Values!I132,IF($O$7=2,Values!S132,Values!AC132))</f>
        <v>78</v>
      </c>
      <c r="J29" s="213">
        <f>IF($O$7=1,Values!J132,IF($O$7=2,Values!T132,Values!AD132))</f>
        <v>199</v>
      </c>
      <c r="K29" s="213">
        <f>IF($O$7=1,Values!K132,IF($O$7=2,Values!U132,Values!AE132))</f>
        <v>174.8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164</v>
      </c>
      <c r="AD29" s="313">
        <f t="shared" si="2"/>
        <v>231</v>
      </c>
      <c r="AE29" s="313">
        <f t="shared" si="3"/>
        <v>220</v>
      </c>
      <c r="AF29" s="313" t="str">
        <f t="shared" si="4"/>
        <v>-</v>
      </c>
      <c r="AG29" s="313">
        <f t="shared" si="5"/>
        <v>181</v>
      </c>
      <c r="AH29" s="313">
        <f t="shared" si="6"/>
        <v>34</v>
      </c>
      <c r="AI29" s="313">
        <f t="shared" si="7"/>
        <v>78</v>
      </c>
      <c r="AJ29" s="315">
        <f t="shared" si="8"/>
        <v>199</v>
      </c>
      <c r="AK29" s="315">
        <f t="shared" si="9"/>
        <v>174.8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98</v>
      </c>
      <c r="D30" s="212">
        <f>IF($O$7=1,Values!D133,IF($O$7=2,Values!N133,Values!X133))</f>
        <v>146</v>
      </c>
      <c r="E30" s="212">
        <f>IF($O$7=1,Values!E133,IF($O$7=2,Values!O133,Values!Y133))</f>
        <v>145</v>
      </c>
      <c r="F30" s="212" t="str">
        <f>IF($O$7=1,Values!F133,IF($O$7=2,Values!P133,Values!Z133))</f>
        <v>-</v>
      </c>
      <c r="G30" s="212">
        <f>IF($O$7=1,Values!G133,IF($O$7=2,Values!Q133,Values!AA133))</f>
        <v>93</v>
      </c>
      <c r="H30" s="212">
        <f>IF($O$7=1,Values!H133,IF($O$7=2,Values!R133,Values!AB133))</f>
        <v>74</v>
      </c>
      <c r="I30" s="213">
        <f>IF($O$7=1,Values!I133,IF($O$7=2,Values!S133,Values!AC133))</f>
        <v>76</v>
      </c>
      <c r="J30" s="213">
        <f>IF($O$7=1,Values!J133,IF($O$7=2,Values!T133,Values!AD133))</f>
        <v>120.5</v>
      </c>
      <c r="K30" s="213">
        <f>IF($O$7=1,Values!K133,IF($O$7=2,Values!U133,Values!AE133))</f>
        <v>105.33333333333333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98</v>
      </c>
      <c r="AD30" s="313">
        <f t="shared" si="2"/>
        <v>146</v>
      </c>
      <c r="AE30" s="313">
        <f t="shared" si="3"/>
        <v>145</v>
      </c>
      <c r="AF30" s="313" t="str">
        <f t="shared" si="4"/>
        <v>-</v>
      </c>
      <c r="AG30" s="313">
        <f t="shared" si="5"/>
        <v>93</v>
      </c>
      <c r="AH30" s="313">
        <f t="shared" si="6"/>
        <v>74</v>
      </c>
      <c r="AI30" s="313">
        <f t="shared" si="7"/>
        <v>76</v>
      </c>
      <c r="AJ30" s="315">
        <f t="shared" si="8"/>
        <v>120.5</v>
      </c>
      <c r="AK30" s="315">
        <f t="shared" si="9"/>
        <v>105.333333333333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66</v>
      </c>
      <c r="D31" s="212">
        <f>IF($O$7=1,Values!D134,IF($O$7=2,Values!N134,Values!X134))</f>
        <v>84</v>
      </c>
      <c r="E31" s="212">
        <f>IF($O$7=1,Values!E134,IF($O$7=2,Values!O134,Values!Y134))</f>
        <v>100</v>
      </c>
      <c r="F31" s="212" t="str">
        <f>IF($O$7=1,Values!F134,IF($O$7=2,Values!P134,Values!Z134))</f>
        <v>-</v>
      </c>
      <c r="G31" s="212">
        <f>IF($O$7=1,Values!G134,IF($O$7=2,Values!Q134,Values!AA134))</f>
        <v>69</v>
      </c>
      <c r="H31" s="212">
        <f>IF($O$7=1,Values!H134,IF($O$7=2,Values!R134,Values!AB134))</f>
        <v>54</v>
      </c>
      <c r="I31" s="213">
        <f>IF($O$7=1,Values!I134,IF($O$7=2,Values!S134,Values!AC134))</f>
        <v>46</v>
      </c>
      <c r="J31" s="213">
        <f>IF($O$7=1,Values!J134,IF($O$7=2,Values!T134,Values!AD134))</f>
        <v>79.75</v>
      </c>
      <c r="K31" s="213">
        <f>IF($O$7=1,Values!K134,IF($O$7=2,Values!U134,Values!AE134))</f>
        <v>69.833333333333329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66</v>
      </c>
      <c r="AD31" s="313">
        <f t="shared" si="2"/>
        <v>84</v>
      </c>
      <c r="AE31" s="313">
        <f t="shared" si="3"/>
        <v>100</v>
      </c>
      <c r="AF31" s="313" t="str">
        <f t="shared" si="4"/>
        <v>-</v>
      </c>
      <c r="AG31" s="313">
        <f t="shared" si="5"/>
        <v>69</v>
      </c>
      <c r="AH31" s="313">
        <f t="shared" si="6"/>
        <v>54</v>
      </c>
      <c r="AI31" s="313">
        <f t="shared" si="7"/>
        <v>46</v>
      </c>
      <c r="AJ31" s="315">
        <f t="shared" si="8"/>
        <v>79.75</v>
      </c>
      <c r="AK31" s="315">
        <f t="shared" si="9"/>
        <v>69.8333333333333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32</v>
      </c>
      <c r="D32" s="212">
        <f>IF($O$7=1,Values!D135,IF($O$7=2,Values!N135,Values!X135))</f>
        <v>38</v>
      </c>
      <c r="E32" s="212">
        <f>IF($O$7=1,Values!E135,IF($O$7=2,Values!O135,Values!Y135))</f>
        <v>74</v>
      </c>
      <c r="F32" s="212" t="str">
        <f>IF($O$7=1,Values!F135,IF($O$7=2,Values!P135,Values!Z135))</f>
        <v>-</v>
      </c>
      <c r="G32" s="212">
        <f>IF($O$7=1,Values!G135,IF($O$7=2,Values!Q135,Values!AA135))</f>
        <v>47</v>
      </c>
      <c r="H32" s="212">
        <f>IF($O$7=1,Values!H135,IF($O$7=2,Values!R135,Values!AB135))</f>
        <v>29</v>
      </c>
      <c r="I32" s="213" t="str">
        <f>IF($O$7=1,Values!I135,IF($O$7=2,Values!S135,Values!AC135))</f>
        <v>-</v>
      </c>
      <c r="J32" s="213">
        <f>IF($O$7=1,Values!J135,IF($O$7=2,Values!T135,Values!AD135))</f>
        <v>47.75</v>
      </c>
      <c r="K32" s="213">
        <f>IF($O$7=1,Values!K135,IF($O$7=2,Values!U135,Values!AE135))</f>
        <v>44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32</v>
      </c>
      <c r="AD32" s="313">
        <f t="shared" si="2"/>
        <v>38</v>
      </c>
      <c r="AE32" s="313">
        <f t="shared" si="3"/>
        <v>74</v>
      </c>
      <c r="AF32" s="313" t="str">
        <f t="shared" si="4"/>
        <v>-</v>
      </c>
      <c r="AG32" s="313">
        <f t="shared" si="5"/>
        <v>47</v>
      </c>
      <c r="AH32" s="313">
        <f t="shared" si="6"/>
        <v>29</v>
      </c>
      <c r="AI32" s="313" t="str">
        <f t="shared" si="7"/>
        <v>-</v>
      </c>
      <c r="AJ32" s="315">
        <f t="shared" si="8"/>
        <v>47.75</v>
      </c>
      <c r="AK32" s="315">
        <f t="shared" si="9"/>
        <v>44</v>
      </c>
      <c r="AL32" s="57"/>
    </row>
    <row r="33" spans="2:38" x14ac:dyDescent="0.25">
      <c r="B33" s="43">
        <v>0.875</v>
      </c>
      <c r="C33" s="211">
        <f>IF($O$7=1,Values!C136,IF($O$7=2,Values!M136,Values!W136))</f>
        <v>19</v>
      </c>
      <c r="D33" s="212">
        <f>IF($O$7=1,Values!D136,IF($O$7=2,Values!N136,Values!X136))</f>
        <v>30</v>
      </c>
      <c r="E33" s="212">
        <f>IF($O$7=1,Values!E136,IF($O$7=2,Values!O136,Values!Y136))</f>
        <v>23</v>
      </c>
      <c r="F33" s="212" t="str">
        <f>IF($O$7=1,Values!F136,IF($O$7=2,Values!P136,Values!Z136))</f>
        <v>-</v>
      </c>
      <c r="G33" s="212">
        <f>IF($O$7=1,Values!G136,IF($O$7=2,Values!Q136,Values!AA136))</f>
        <v>25</v>
      </c>
      <c r="H33" s="212">
        <f>IF($O$7=1,Values!H136,IF($O$7=2,Values!R136,Values!AB136))</f>
        <v>15</v>
      </c>
      <c r="I33" s="213" t="str">
        <f>IF($O$7=1,Values!I136,IF($O$7=2,Values!S136,Values!AC136))</f>
        <v>-</v>
      </c>
      <c r="J33" s="213">
        <f>IF($O$7=1,Values!J136,IF($O$7=2,Values!T136,Values!AD136))</f>
        <v>24.25</v>
      </c>
      <c r="K33" s="213">
        <f>IF($O$7=1,Values!K136,IF($O$7=2,Values!U136,Values!AE136))</f>
        <v>22.4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19</v>
      </c>
      <c r="AD33" s="313">
        <f t="shared" si="2"/>
        <v>30</v>
      </c>
      <c r="AE33" s="313">
        <f t="shared" si="3"/>
        <v>23</v>
      </c>
      <c r="AF33" s="313" t="str">
        <f t="shared" si="4"/>
        <v>-</v>
      </c>
      <c r="AG33" s="313">
        <f t="shared" si="5"/>
        <v>25</v>
      </c>
      <c r="AH33" s="313">
        <f t="shared" si="6"/>
        <v>15</v>
      </c>
      <c r="AI33" s="313" t="str">
        <f t="shared" si="7"/>
        <v>-</v>
      </c>
      <c r="AJ33" s="315">
        <f t="shared" si="8"/>
        <v>24.25</v>
      </c>
      <c r="AK33" s="315">
        <f t="shared" si="9"/>
        <v>22.4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16</v>
      </c>
      <c r="D34" s="212">
        <f>IF($O$7=1,Values!D137,IF($O$7=2,Values!N137,Values!X137))</f>
        <v>19</v>
      </c>
      <c r="E34" s="212">
        <f>IF($O$7=1,Values!E137,IF($O$7=2,Values!O137,Values!Y137))</f>
        <v>31</v>
      </c>
      <c r="F34" s="212" t="str">
        <f>IF($O$7=1,Values!F137,IF($O$7=2,Values!P137,Values!Z137))</f>
        <v>-</v>
      </c>
      <c r="G34" s="212">
        <f>IF($O$7=1,Values!G137,IF($O$7=2,Values!Q137,Values!AA137))</f>
        <v>14</v>
      </c>
      <c r="H34" s="212">
        <f>IF($O$7=1,Values!H137,IF($O$7=2,Values!R137,Values!AB137))</f>
        <v>15</v>
      </c>
      <c r="I34" s="213" t="str">
        <f>IF($O$7=1,Values!I137,IF($O$7=2,Values!S137,Values!AC137))</f>
        <v>-</v>
      </c>
      <c r="J34" s="213">
        <f>IF($O$7=1,Values!J137,IF($O$7=2,Values!T137,Values!AD137))</f>
        <v>20</v>
      </c>
      <c r="K34" s="213">
        <f>IF($O$7=1,Values!K137,IF($O$7=2,Values!U137,Values!AE137))</f>
        <v>19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16</v>
      </c>
      <c r="AD34" s="313">
        <f t="shared" si="2"/>
        <v>19</v>
      </c>
      <c r="AE34" s="313">
        <f t="shared" si="3"/>
        <v>31</v>
      </c>
      <c r="AF34" s="313" t="str">
        <f t="shared" si="4"/>
        <v>-</v>
      </c>
      <c r="AG34" s="313">
        <f t="shared" si="5"/>
        <v>14</v>
      </c>
      <c r="AH34" s="313">
        <f t="shared" si="6"/>
        <v>15</v>
      </c>
      <c r="AI34" s="313" t="str">
        <f t="shared" si="7"/>
        <v>-</v>
      </c>
      <c r="AJ34" s="315">
        <f t="shared" si="8"/>
        <v>20</v>
      </c>
      <c r="AK34" s="315">
        <f t="shared" si="9"/>
        <v>19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12</v>
      </c>
      <c r="D35" s="212">
        <f>IF($O$7=1,Values!D138,IF($O$7=2,Values!N138,Values!X138))</f>
        <v>12</v>
      </c>
      <c r="E35" s="212">
        <f>IF($O$7=1,Values!E138,IF($O$7=2,Values!O138,Values!Y138))</f>
        <v>10</v>
      </c>
      <c r="F35" s="212" t="str">
        <f>IF($O$7=1,Values!F138,IF($O$7=2,Values!P138,Values!Z138))</f>
        <v>-</v>
      </c>
      <c r="G35" s="212">
        <f>IF($O$7=1,Values!G138,IF($O$7=2,Values!Q138,Values!AA138))</f>
        <v>15</v>
      </c>
      <c r="H35" s="212">
        <f>IF($O$7=1,Values!H138,IF($O$7=2,Values!R138,Values!AB138))</f>
        <v>19</v>
      </c>
      <c r="I35" s="213" t="str">
        <f>IF($O$7=1,Values!I138,IF($O$7=2,Values!S138,Values!AC138))</f>
        <v>-</v>
      </c>
      <c r="J35" s="213">
        <f>IF($O$7=1,Values!J138,IF($O$7=2,Values!T138,Values!AD138))</f>
        <v>12.25</v>
      </c>
      <c r="K35" s="213">
        <f>IF($O$7=1,Values!K138,IF($O$7=2,Values!U138,Values!AE138))</f>
        <v>13.6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12</v>
      </c>
      <c r="AD35" s="313">
        <f t="shared" si="2"/>
        <v>12</v>
      </c>
      <c r="AE35" s="313">
        <f t="shared" si="3"/>
        <v>10</v>
      </c>
      <c r="AF35" s="313" t="str">
        <f t="shared" si="4"/>
        <v>-</v>
      </c>
      <c r="AG35" s="313">
        <f t="shared" si="5"/>
        <v>15</v>
      </c>
      <c r="AH35" s="313">
        <f t="shared" si="6"/>
        <v>19</v>
      </c>
      <c r="AI35" s="313" t="str">
        <f t="shared" si="7"/>
        <v>-</v>
      </c>
      <c r="AJ35" s="315">
        <f t="shared" si="8"/>
        <v>12.25</v>
      </c>
      <c r="AK35" s="315">
        <f t="shared" si="9"/>
        <v>13.6</v>
      </c>
      <c r="AL35" s="57"/>
    </row>
    <row r="36" spans="2:38" x14ac:dyDescent="0.25">
      <c r="B36" s="366" t="s">
        <v>35</v>
      </c>
      <c r="C36" s="367" t="str">
        <f>IF($O$7=1,Values!C139,IF($O$7=2,Values!M139,Values!W139))</f>
        <v>835*</v>
      </c>
      <c r="D36" s="368">
        <f>IF($O$7=1,Values!D139,IF($O$7=2,Values!N139,Values!X139))</f>
        <v>2036</v>
      </c>
      <c r="E36" s="368">
        <f>IF($O$7=1,Values!E139,IF($O$7=2,Values!O139,Values!Y139))</f>
        <v>1968</v>
      </c>
      <c r="F36" s="368" t="str">
        <f>IF($O$7=1,Values!F139,IF($O$7=2,Values!P139,Values!Z139))</f>
        <v>68*</v>
      </c>
      <c r="G36" s="368">
        <f>IF($O$7=1,Values!G139,IF($O$7=2,Values!Q139,Values!AA139))</f>
        <v>1945</v>
      </c>
      <c r="H36" s="368" t="str">
        <f>IF($O$7=1,Values!H139,IF($O$7=2,Values!R139,Values!AB139))</f>
        <v>1116*</v>
      </c>
      <c r="I36" s="369" t="str">
        <f>IF($O$7=1,Values!I139,IF($O$7=2,Values!S139,Values!AC139))</f>
        <v>826*</v>
      </c>
      <c r="J36" s="370">
        <f>IF($O$7=1,Values!J139,IF($O$7=2,Values!T139,Values!AD139))</f>
        <v>1956.5</v>
      </c>
      <c r="K36" s="370">
        <f>IF($O$7=1,Values!K139,IF($O$7=2,Values!U139,Values!AE139))</f>
        <v>1626.1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 t="str">
        <f>IF($O$7=1,Values!C140,IF($O$7=2,Values!M140,Values!W140))</f>
        <v>952*</v>
      </c>
      <c r="D37" s="375">
        <f>IF($O$7=1,Values!D140,IF($O$7=2,Values!N140,Values!X140))</f>
        <v>2205</v>
      </c>
      <c r="E37" s="375">
        <f>IF($O$7=1,Values!E140,IF($O$7=2,Values!O140,Values!Y140))</f>
        <v>2188</v>
      </c>
      <c r="F37" s="375" t="str">
        <f>IF($O$7=1,Values!F140,IF($O$7=2,Values!P140,Values!Z140))</f>
        <v>95*</v>
      </c>
      <c r="G37" s="375">
        <f>IF($O$7=1,Values!G140,IF($O$7=2,Values!Q140,Values!AA140))</f>
        <v>2101</v>
      </c>
      <c r="H37" s="375" t="str">
        <f>IF($O$7=1,Values!H140,IF($O$7=2,Values!R140,Values!AB140))</f>
        <v>1219*</v>
      </c>
      <c r="I37" s="376" t="str">
        <f>IF($O$7=1,Values!I140,IF($O$7=2,Values!S140,Values!AC140))</f>
        <v>874*</v>
      </c>
      <c r="J37" s="377">
        <f>IF($O$7=1,Values!J140,IF($O$7=2,Values!T140,Values!AD140))</f>
        <v>2128.75</v>
      </c>
      <c r="K37" s="377">
        <f>IF($O$7=1,Values!K140,IF($O$7=2,Values!U140,Values!AE140))</f>
        <v>1777.1666666666665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 t="str">
        <f>IF($O$7=1,Values!C141,IF($O$7=2,Values!M141,Values!W141))</f>
        <v>980*</v>
      </c>
      <c r="D38" s="380">
        <f>IF($O$7=1,Values!D141,IF($O$7=2,Values!N141,Values!X141))</f>
        <v>2236</v>
      </c>
      <c r="E38" s="380">
        <f>IF($O$7=1,Values!E141,IF($O$7=2,Values!O141,Values!Y141))</f>
        <v>2229</v>
      </c>
      <c r="F38" s="380" t="str">
        <f>IF($O$7=1,Values!F141,IF($O$7=2,Values!P141,Values!Z141))</f>
        <v>95*</v>
      </c>
      <c r="G38" s="380">
        <f>IF($O$7=1,Values!G141,IF($O$7=2,Values!Q141,Values!AA141))</f>
        <v>2130</v>
      </c>
      <c r="H38" s="380" t="str">
        <f>IF($O$7=1,Values!H141,IF($O$7=2,Values!R141,Values!AB141))</f>
        <v>1253*</v>
      </c>
      <c r="I38" s="381" t="str">
        <f>IF($O$7=1,Values!I141,IF($O$7=2,Values!S141,Values!AC141))</f>
        <v>874*</v>
      </c>
      <c r="J38" s="382">
        <f>IF($O$7=1,Values!J141,IF($O$7=2,Values!T141,Values!AD141))</f>
        <v>2161</v>
      </c>
      <c r="K38" s="382">
        <f>IF($O$7=1,Values!K141,IF($O$7=2,Values!U141,Values!AE141))</f>
        <v>1809.7666666666664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 t="str">
        <f>IF($O$7=1,Values!C142,IF($O$7=2,Values!M142,Values!W142))</f>
        <v>980*</v>
      </c>
      <c r="D39" s="385">
        <f>IF($O$7=1,Values!D142,IF($O$7=2,Values!N142,Values!X142))</f>
        <v>2248</v>
      </c>
      <c r="E39" s="385">
        <f>IF($O$7=1,Values!E142,IF($O$7=2,Values!O142,Values!Y142))</f>
        <v>2242</v>
      </c>
      <c r="F39" s="385" t="str">
        <f>IF($O$7=1,Values!F142,IF($O$7=2,Values!P142,Values!Z142))</f>
        <v>117*</v>
      </c>
      <c r="G39" s="385">
        <f>IF($O$7=1,Values!G142,IF($O$7=2,Values!Q142,Values!AA142))</f>
        <v>2147</v>
      </c>
      <c r="H39" s="385" t="str">
        <f>IF($O$7=1,Values!H142,IF($O$7=2,Values!R142,Values!AB142))</f>
        <v>1271*</v>
      </c>
      <c r="I39" s="386" t="str">
        <f>IF($O$7=1,Values!I142,IF($O$7=2,Values!S142,Values!AC142))</f>
        <v>902*</v>
      </c>
      <c r="J39" s="387">
        <f>IF($O$7=1,Values!J142,IF($O$7=2,Values!T142,Values!AD142))</f>
        <v>2177</v>
      </c>
      <c r="K39" s="387">
        <f>IF($O$7=1,Values!K142,IF($O$7=2,Values!U142,Values!AE142))</f>
        <v>1828.1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Eastbound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502" t="str">
        <f>Dashboard!$U$2</f>
        <v>Jacobs UK Ltd</v>
      </c>
      <c r="N2" s="502"/>
      <c r="O2" s="502"/>
      <c r="P2" s="502"/>
      <c r="Q2" s="502"/>
      <c r="R2" s="502"/>
      <c r="S2" s="502"/>
      <c r="T2" s="502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Westbound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502" t="str">
        <f>Dashboard!$U$3</f>
        <v>4007-MID Bath</v>
      </c>
      <c r="N3" s="502"/>
      <c r="O3" s="502"/>
      <c r="P3" s="502"/>
      <c r="Q3" s="502"/>
      <c r="R3" s="502"/>
      <c r="S3" s="502"/>
      <c r="T3" s="502"/>
      <c r="U3" s="527"/>
      <c r="V3" s="527"/>
      <c r="W3" s="527"/>
      <c r="X3" s="527"/>
      <c r="Y3" s="527"/>
      <c r="Z3" s="527"/>
      <c r="AA3" s="527"/>
      <c r="AB3" s="527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502" t="str">
        <f>Dashboard!$U$4</f>
        <v>11 - Brooklyn Road</v>
      </c>
      <c r="N4" s="502"/>
      <c r="O4" s="502"/>
      <c r="P4" s="502"/>
      <c r="Q4" s="502"/>
      <c r="R4" s="502"/>
      <c r="S4" s="502"/>
      <c r="T4" s="502"/>
      <c r="U4" s="358"/>
      <c r="V4" s="358"/>
      <c r="W4" s="358"/>
      <c r="X4" s="358"/>
      <c r="Y4" s="358"/>
      <c r="Z4" s="358"/>
      <c r="AA4" s="526"/>
      <c r="AB4" s="526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501">
        <f>Dashboard!$T$5</f>
        <v>43743</v>
      </c>
      <c r="N5" s="501"/>
      <c r="O5" s="501"/>
      <c r="P5" s="501"/>
      <c r="Q5" s="501"/>
      <c r="R5" s="501"/>
      <c r="S5" s="501"/>
      <c r="T5" s="501"/>
      <c r="U5" s="455"/>
      <c r="V5" s="358"/>
      <c r="W5" s="358"/>
      <c r="X5" s="358"/>
      <c r="Y5" s="358"/>
      <c r="Z5" s="358"/>
      <c r="AA5" s="526"/>
      <c r="AB5" s="526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26"/>
      <c r="AB6" s="526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28"/>
      <c r="AB7" s="528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26"/>
      <c r="AB10" s="526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26"/>
      <c r="AB11" s="526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26"/>
      <c r="AB12" s="526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12" t="str">
        <f ca="1">OFFSET(BA1,AP4-1,0)</f>
        <v>Combined</v>
      </c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4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26"/>
      <c r="AB13" s="526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15" t="s">
        <v>41</v>
      </c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7"/>
      <c r="R14" s="357"/>
      <c r="S14" s="357"/>
      <c r="T14" s="357"/>
      <c r="U14" s="358"/>
      <c r="V14" s="358"/>
      <c r="W14" s="358"/>
      <c r="X14" s="358"/>
      <c r="Y14" s="358"/>
      <c r="Z14" s="358"/>
      <c r="AA14" s="526"/>
      <c r="AB14" s="526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8" t="s">
        <v>4</v>
      </c>
      <c r="D15" s="519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26"/>
      <c r="AB15" s="526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43745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 t="str">
        <f ca="1">OFFSET(Values!C149,($AO$4-1)*102,($AP$4-1)*14)</f>
        <v>-</v>
      </c>
      <c r="D17" s="352">
        <f ca="1">IFERROR(VALUE(0&amp;SUBSTITUTE(C17,"*","")),0)</f>
        <v>0</v>
      </c>
      <c r="E17" s="283" t="str">
        <f ca="1">OFFSET(Values!D149,($AO$4-1)*102,($AP$4-1)*14)</f>
        <v>-</v>
      </c>
      <c r="F17" s="284" t="str">
        <f ca="1">OFFSET(Values!E149,($AO$4-1)*102,($AP$4-1)*14)</f>
        <v>-</v>
      </c>
      <c r="G17" s="284" t="str">
        <f ca="1">OFFSET(Values!F149,($AO$4-1)*102,($AP$4-1)*14)</f>
        <v>-</v>
      </c>
      <c r="H17" s="284" t="str">
        <f ca="1">OFFSET(Values!G149,($AO$4-1)*102,($AP$4-1)*14)</f>
        <v>-</v>
      </c>
      <c r="I17" s="284" t="str">
        <f ca="1">OFFSET(Values!H149,($AO$4-1)*102,($AP$4-1)*14)</f>
        <v>-</v>
      </c>
      <c r="J17" s="284" t="str">
        <f ca="1">OFFSET(Values!I149,($AO$4-1)*102,($AP$4-1)*14)</f>
        <v>-</v>
      </c>
      <c r="K17" s="284" t="str">
        <f ca="1">OFFSET(Values!J149,($AO$4-1)*102,($AP$4-1)*14)</f>
        <v>-</v>
      </c>
      <c r="L17" s="284" t="str">
        <f ca="1">OFFSET(Values!K149,($AO$4-1)*102,($AP$4-1)*14)</f>
        <v>-</v>
      </c>
      <c r="M17" s="284" t="str">
        <f ca="1">OFFSET(Values!L149,($AO$4-1)*102,($AP$4-1)*14)</f>
        <v>-</v>
      </c>
      <c r="N17" s="284" t="str">
        <f ca="1">OFFSET(Values!M149,($AO$4-1)*102,($AP$4-1)*14)</f>
        <v>-</v>
      </c>
      <c r="O17" s="284" t="str">
        <f ca="1">OFFSET(Values!N149,($AO$4-1)*102,($AP$4-1)*14)</f>
        <v>-</v>
      </c>
      <c r="P17" s="285" t="str">
        <f ca="1">OFFSET(Values!O149,($AO$4-1)*102,($AP$4-1)*14)</f>
        <v>-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 t="str">
        <f ca="1">OFFSET(Values!C150,($AO$4-1)*102,($AP$4-1)*14)</f>
        <v>-</v>
      </c>
      <c r="D18" s="353">
        <f t="shared" ref="D18:D81" ca="1" si="0">IFERROR(VALUE(0&amp;SUBSTITUTE(C18,"*","")),0)</f>
        <v>0</v>
      </c>
      <c r="E18" s="286" t="str">
        <f ca="1">OFFSET(Values!D150,($AO$4-1)*102,($AP$4-1)*14)</f>
        <v>-</v>
      </c>
      <c r="F18" s="286" t="str">
        <f ca="1">OFFSET(Values!E150,($AO$4-1)*102,($AP$4-1)*14)</f>
        <v>-</v>
      </c>
      <c r="G18" s="286" t="str">
        <f ca="1">OFFSET(Values!F150,($AO$4-1)*102,($AP$4-1)*14)</f>
        <v>-</v>
      </c>
      <c r="H18" s="286" t="str">
        <f ca="1">OFFSET(Values!G150,($AO$4-1)*102,($AP$4-1)*14)</f>
        <v>-</v>
      </c>
      <c r="I18" s="286" t="str">
        <f ca="1">OFFSET(Values!H150,($AO$4-1)*102,($AP$4-1)*14)</f>
        <v>-</v>
      </c>
      <c r="J18" s="286" t="str">
        <f ca="1">OFFSET(Values!I150,($AO$4-1)*102,($AP$4-1)*14)</f>
        <v>-</v>
      </c>
      <c r="K18" s="286" t="str">
        <f ca="1">OFFSET(Values!J150,($AO$4-1)*102,($AP$4-1)*14)</f>
        <v>-</v>
      </c>
      <c r="L18" s="286" t="str">
        <f ca="1">OFFSET(Values!K150,($AO$4-1)*102,($AP$4-1)*14)</f>
        <v>-</v>
      </c>
      <c r="M18" s="286" t="str">
        <f ca="1">OFFSET(Values!L150,($AO$4-1)*102,($AP$4-1)*14)</f>
        <v>-</v>
      </c>
      <c r="N18" s="286" t="str">
        <f ca="1">OFFSET(Values!M150,($AO$4-1)*102,($AP$4-1)*14)</f>
        <v>-</v>
      </c>
      <c r="O18" s="286" t="str">
        <f ca="1">OFFSET(Values!N150,($AO$4-1)*102,($AP$4-1)*14)</f>
        <v>-</v>
      </c>
      <c r="P18" s="287" t="str">
        <f ca="1">OFFSET(Values!O150,($AO$4-1)*102,($AP$4-1)*14)</f>
        <v>-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 t="str">
        <f ca="1">OFFSET(Values!C151,($AO$4-1)*102,($AP$4-1)*14)</f>
        <v>-</v>
      </c>
      <c r="D19" s="353">
        <f t="shared" ca="1" si="0"/>
        <v>0</v>
      </c>
      <c r="E19" s="286" t="str">
        <f ca="1">OFFSET(Values!D151,($AO$4-1)*102,($AP$4-1)*14)</f>
        <v>-</v>
      </c>
      <c r="F19" s="286" t="str">
        <f ca="1">OFFSET(Values!E151,($AO$4-1)*102,($AP$4-1)*14)</f>
        <v>-</v>
      </c>
      <c r="G19" s="286" t="str">
        <f ca="1">OFFSET(Values!F151,($AO$4-1)*102,($AP$4-1)*14)</f>
        <v>-</v>
      </c>
      <c r="H19" s="286" t="str">
        <f ca="1">OFFSET(Values!G151,($AO$4-1)*102,($AP$4-1)*14)</f>
        <v>-</v>
      </c>
      <c r="I19" s="286" t="str">
        <f ca="1">OFFSET(Values!H151,($AO$4-1)*102,($AP$4-1)*14)</f>
        <v>-</v>
      </c>
      <c r="J19" s="286" t="str">
        <f ca="1">OFFSET(Values!I151,($AO$4-1)*102,($AP$4-1)*14)</f>
        <v>-</v>
      </c>
      <c r="K19" s="286" t="str">
        <f ca="1">OFFSET(Values!J151,($AO$4-1)*102,($AP$4-1)*14)</f>
        <v>-</v>
      </c>
      <c r="L19" s="286" t="str">
        <f ca="1">OFFSET(Values!K151,($AO$4-1)*102,($AP$4-1)*14)</f>
        <v>-</v>
      </c>
      <c r="M19" s="286" t="str">
        <f ca="1">OFFSET(Values!L151,($AO$4-1)*102,($AP$4-1)*14)</f>
        <v>-</v>
      </c>
      <c r="N19" s="286" t="str">
        <f ca="1">OFFSET(Values!M151,($AO$4-1)*102,($AP$4-1)*14)</f>
        <v>-</v>
      </c>
      <c r="O19" s="286" t="str">
        <f ca="1">OFFSET(Values!N151,($AO$4-1)*102,($AP$4-1)*14)</f>
        <v>-</v>
      </c>
      <c r="P19" s="287" t="str">
        <f ca="1">OFFSET(Values!O151,($AO$4-1)*102,($AP$4-1)*14)</f>
        <v>-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 t="str">
        <f ca="1">OFFSET(Values!C152,($AO$4-1)*102,($AP$4-1)*14)</f>
        <v>-</v>
      </c>
      <c r="D20" s="353">
        <f t="shared" ca="1" si="0"/>
        <v>0</v>
      </c>
      <c r="E20" s="286" t="str">
        <f ca="1">OFFSET(Values!D152,($AO$4-1)*102,($AP$4-1)*14)</f>
        <v>-</v>
      </c>
      <c r="F20" s="286" t="str">
        <f ca="1">OFFSET(Values!E152,($AO$4-1)*102,($AP$4-1)*14)</f>
        <v>-</v>
      </c>
      <c r="G20" s="286" t="str">
        <f ca="1">OFFSET(Values!F152,($AO$4-1)*102,($AP$4-1)*14)</f>
        <v>-</v>
      </c>
      <c r="H20" s="286" t="str">
        <f ca="1">OFFSET(Values!G152,($AO$4-1)*102,($AP$4-1)*14)</f>
        <v>-</v>
      </c>
      <c r="I20" s="286" t="str">
        <f ca="1">OFFSET(Values!H152,($AO$4-1)*102,($AP$4-1)*14)</f>
        <v>-</v>
      </c>
      <c r="J20" s="286" t="str">
        <f ca="1">OFFSET(Values!I152,($AO$4-1)*102,($AP$4-1)*14)</f>
        <v>-</v>
      </c>
      <c r="K20" s="286" t="str">
        <f ca="1">OFFSET(Values!J152,($AO$4-1)*102,($AP$4-1)*14)</f>
        <v>-</v>
      </c>
      <c r="L20" s="286" t="str">
        <f ca="1">OFFSET(Values!K152,($AO$4-1)*102,($AP$4-1)*14)</f>
        <v>-</v>
      </c>
      <c r="M20" s="286" t="str">
        <f ca="1">OFFSET(Values!L152,($AO$4-1)*102,($AP$4-1)*14)</f>
        <v>-</v>
      </c>
      <c r="N20" s="286" t="str">
        <f ca="1">OFFSET(Values!M152,($AO$4-1)*102,($AP$4-1)*14)</f>
        <v>-</v>
      </c>
      <c r="O20" s="286" t="str">
        <f ca="1">OFFSET(Values!N152,($AO$4-1)*102,($AP$4-1)*14)</f>
        <v>-</v>
      </c>
      <c r="P20" s="287" t="str">
        <f ca="1">OFFSET(Values!O152,($AO$4-1)*102,($AP$4-1)*14)</f>
        <v>-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 t="str">
        <f ca="1">OFFSET(Values!C153,($AO$4-1)*102,($AP$4-1)*14)</f>
        <v>-</v>
      </c>
      <c r="D21" s="353">
        <f t="shared" ca="1" si="0"/>
        <v>0</v>
      </c>
      <c r="E21" s="286" t="str">
        <f ca="1">OFFSET(Values!D153,($AO$4-1)*102,($AP$4-1)*14)</f>
        <v>-</v>
      </c>
      <c r="F21" s="286" t="str">
        <f ca="1">OFFSET(Values!E153,($AO$4-1)*102,($AP$4-1)*14)</f>
        <v>-</v>
      </c>
      <c r="G21" s="286" t="str">
        <f ca="1">OFFSET(Values!F153,($AO$4-1)*102,($AP$4-1)*14)</f>
        <v>-</v>
      </c>
      <c r="H21" s="286" t="str">
        <f ca="1">OFFSET(Values!G153,($AO$4-1)*102,($AP$4-1)*14)</f>
        <v>-</v>
      </c>
      <c r="I21" s="286" t="str">
        <f ca="1">OFFSET(Values!H153,($AO$4-1)*102,($AP$4-1)*14)</f>
        <v>-</v>
      </c>
      <c r="J21" s="286" t="str">
        <f ca="1">OFFSET(Values!I153,($AO$4-1)*102,($AP$4-1)*14)</f>
        <v>-</v>
      </c>
      <c r="K21" s="286" t="str">
        <f ca="1">OFFSET(Values!J153,($AO$4-1)*102,($AP$4-1)*14)</f>
        <v>-</v>
      </c>
      <c r="L21" s="286" t="str">
        <f ca="1">OFFSET(Values!K153,($AO$4-1)*102,($AP$4-1)*14)</f>
        <v>-</v>
      </c>
      <c r="M21" s="286" t="str">
        <f ca="1">OFFSET(Values!L153,($AO$4-1)*102,($AP$4-1)*14)</f>
        <v>-</v>
      </c>
      <c r="N21" s="286" t="str">
        <f ca="1">OFFSET(Values!M153,($AO$4-1)*102,($AP$4-1)*14)</f>
        <v>-</v>
      </c>
      <c r="O21" s="286" t="str">
        <f ca="1">OFFSET(Values!N153,($AO$4-1)*102,($AP$4-1)*14)</f>
        <v>-</v>
      </c>
      <c r="P21" s="287" t="str">
        <f ca="1">OFFSET(Values!O153,($AO$4-1)*102,($AP$4-1)*14)</f>
        <v>-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 t="str">
        <f ca="1">OFFSET(Values!C154,($AO$4-1)*102,($AP$4-1)*14)</f>
        <v>-</v>
      </c>
      <c r="D22" s="353">
        <f t="shared" ca="1" si="0"/>
        <v>0</v>
      </c>
      <c r="E22" s="286" t="str">
        <f ca="1">OFFSET(Values!D154,($AO$4-1)*102,($AP$4-1)*14)</f>
        <v>-</v>
      </c>
      <c r="F22" s="286" t="str">
        <f ca="1">OFFSET(Values!E154,($AO$4-1)*102,($AP$4-1)*14)</f>
        <v>-</v>
      </c>
      <c r="G22" s="286" t="str">
        <f ca="1">OFFSET(Values!F154,($AO$4-1)*102,($AP$4-1)*14)</f>
        <v>-</v>
      </c>
      <c r="H22" s="286" t="str">
        <f ca="1">OFFSET(Values!G154,($AO$4-1)*102,($AP$4-1)*14)</f>
        <v>-</v>
      </c>
      <c r="I22" s="286" t="str">
        <f ca="1">OFFSET(Values!H154,($AO$4-1)*102,($AP$4-1)*14)</f>
        <v>-</v>
      </c>
      <c r="J22" s="286" t="str">
        <f ca="1">OFFSET(Values!I154,($AO$4-1)*102,($AP$4-1)*14)</f>
        <v>-</v>
      </c>
      <c r="K22" s="286" t="str">
        <f ca="1">OFFSET(Values!J154,($AO$4-1)*102,($AP$4-1)*14)</f>
        <v>-</v>
      </c>
      <c r="L22" s="286" t="str">
        <f ca="1">OFFSET(Values!K154,($AO$4-1)*102,($AP$4-1)*14)</f>
        <v>-</v>
      </c>
      <c r="M22" s="286" t="str">
        <f ca="1">OFFSET(Values!L154,($AO$4-1)*102,($AP$4-1)*14)</f>
        <v>-</v>
      </c>
      <c r="N22" s="286" t="str">
        <f ca="1">OFFSET(Values!M154,($AO$4-1)*102,($AP$4-1)*14)</f>
        <v>-</v>
      </c>
      <c r="O22" s="286" t="str">
        <f ca="1">OFFSET(Values!N154,($AO$4-1)*102,($AP$4-1)*14)</f>
        <v>-</v>
      </c>
      <c r="P22" s="287" t="str">
        <f ca="1">OFFSET(Values!O154,($AO$4-1)*102,($AP$4-1)*14)</f>
        <v>-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 t="str">
        <f ca="1">OFFSET(Values!C155,($AO$4-1)*102,($AP$4-1)*14)</f>
        <v>-</v>
      </c>
      <c r="D23" s="353">
        <f t="shared" ca="1" si="0"/>
        <v>0</v>
      </c>
      <c r="E23" s="286" t="str">
        <f ca="1">OFFSET(Values!D155,($AO$4-1)*102,($AP$4-1)*14)</f>
        <v>-</v>
      </c>
      <c r="F23" s="286" t="str">
        <f ca="1">OFFSET(Values!E155,($AO$4-1)*102,($AP$4-1)*14)</f>
        <v>-</v>
      </c>
      <c r="G23" s="286" t="str">
        <f ca="1">OFFSET(Values!F155,($AO$4-1)*102,($AP$4-1)*14)</f>
        <v>-</v>
      </c>
      <c r="H23" s="286" t="str">
        <f ca="1">OFFSET(Values!G155,($AO$4-1)*102,($AP$4-1)*14)</f>
        <v>-</v>
      </c>
      <c r="I23" s="286" t="str">
        <f ca="1">OFFSET(Values!H155,($AO$4-1)*102,($AP$4-1)*14)</f>
        <v>-</v>
      </c>
      <c r="J23" s="286" t="str">
        <f ca="1">OFFSET(Values!I155,($AO$4-1)*102,($AP$4-1)*14)</f>
        <v>-</v>
      </c>
      <c r="K23" s="286" t="str">
        <f ca="1">OFFSET(Values!J155,($AO$4-1)*102,($AP$4-1)*14)</f>
        <v>-</v>
      </c>
      <c r="L23" s="286" t="str">
        <f ca="1">OFFSET(Values!K155,($AO$4-1)*102,($AP$4-1)*14)</f>
        <v>-</v>
      </c>
      <c r="M23" s="286" t="str">
        <f ca="1">OFFSET(Values!L155,($AO$4-1)*102,($AP$4-1)*14)</f>
        <v>-</v>
      </c>
      <c r="N23" s="286" t="str">
        <f ca="1">OFFSET(Values!M155,($AO$4-1)*102,($AP$4-1)*14)</f>
        <v>-</v>
      </c>
      <c r="O23" s="286" t="str">
        <f ca="1">OFFSET(Values!N155,($AO$4-1)*102,($AP$4-1)*14)</f>
        <v>-</v>
      </c>
      <c r="P23" s="287" t="str">
        <f ca="1">OFFSET(Values!O155,($AO$4-1)*102,($AP$4-1)*14)</f>
        <v>-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 t="str">
        <f ca="1">OFFSET(Values!C156,($AO$4-1)*102,($AP$4-1)*14)</f>
        <v>-</v>
      </c>
      <c r="D24" s="353">
        <f t="shared" ca="1" si="0"/>
        <v>0</v>
      </c>
      <c r="E24" s="286" t="str">
        <f ca="1">OFFSET(Values!D156,($AO$4-1)*102,($AP$4-1)*14)</f>
        <v>-</v>
      </c>
      <c r="F24" s="286" t="str">
        <f ca="1">OFFSET(Values!E156,($AO$4-1)*102,($AP$4-1)*14)</f>
        <v>-</v>
      </c>
      <c r="G24" s="286" t="str">
        <f ca="1">OFFSET(Values!F156,($AO$4-1)*102,($AP$4-1)*14)</f>
        <v>-</v>
      </c>
      <c r="H24" s="286" t="str">
        <f ca="1">OFFSET(Values!G156,($AO$4-1)*102,($AP$4-1)*14)</f>
        <v>-</v>
      </c>
      <c r="I24" s="286" t="str">
        <f ca="1">OFFSET(Values!H156,($AO$4-1)*102,($AP$4-1)*14)</f>
        <v>-</v>
      </c>
      <c r="J24" s="286" t="str">
        <f ca="1">OFFSET(Values!I156,($AO$4-1)*102,($AP$4-1)*14)</f>
        <v>-</v>
      </c>
      <c r="K24" s="286" t="str">
        <f ca="1">OFFSET(Values!J156,($AO$4-1)*102,($AP$4-1)*14)</f>
        <v>-</v>
      </c>
      <c r="L24" s="286" t="str">
        <f ca="1">OFFSET(Values!K156,($AO$4-1)*102,($AP$4-1)*14)</f>
        <v>-</v>
      </c>
      <c r="M24" s="286" t="str">
        <f ca="1">OFFSET(Values!L156,($AO$4-1)*102,($AP$4-1)*14)</f>
        <v>-</v>
      </c>
      <c r="N24" s="286" t="str">
        <f ca="1">OFFSET(Values!M156,($AO$4-1)*102,($AP$4-1)*14)</f>
        <v>-</v>
      </c>
      <c r="O24" s="286" t="str">
        <f ca="1">OFFSET(Values!N156,($AO$4-1)*102,($AP$4-1)*14)</f>
        <v>-</v>
      </c>
      <c r="P24" s="287" t="str">
        <f ca="1">OFFSET(Values!O156,($AO$4-1)*102,($AP$4-1)*14)</f>
        <v>-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 t="str">
        <f ca="1">OFFSET(Values!C157,($AO$4-1)*102,($AP$4-1)*14)</f>
        <v>-</v>
      </c>
      <c r="D25" s="353">
        <f t="shared" ca="1" si="0"/>
        <v>0</v>
      </c>
      <c r="E25" s="286" t="str">
        <f ca="1">OFFSET(Values!D157,($AO$4-1)*102,($AP$4-1)*14)</f>
        <v>-</v>
      </c>
      <c r="F25" s="286" t="str">
        <f ca="1">OFFSET(Values!E157,($AO$4-1)*102,($AP$4-1)*14)</f>
        <v>-</v>
      </c>
      <c r="G25" s="286" t="str">
        <f ca="1">OFFSET(Values!F157,($AO$4-1)*102,($AP$4-1)*14)</f>
        <v>-</v>
      </c>
      <c r="H25" s="286" t="str">
        <f ca="1">OFFSET(Values!G157,($AO$4-1)*102,($AP$4-1)*14)</f>
        <v>-</v>
      </c>
      <c r="I25" s="286" t="str">
        <f ca="1">OFFSET(Values!H157,($AO$4-1)*102,($AP$4-1)*14)</f>
        <v>-</v>
      </c>
      <c r="J25" s="286" t="str">
        <f ca="1">OFFSET(Values!I157,($AO$4-1)*102,($AP$4-1)*14)</f>
        <v>-</v>
      </c>
      <c r="K25" s="286" t="str">
        <f ca="1">OFFSET(Values!J157,($AO$4-1)*102,($AP$4-1)*14)</f>
        <v>-</v>
      </c>
      <c r="L25" s="286" t="str">
        <f ca="1">OFFSET(Values!K157,($AO$4-1)*102,($AP$4-1)*14)</f>
        <v>-</v>
      </c>
      <c r="M25" s="286" t="str">
        <f ca="1">OFFSET(Values!L157,($AO$4-1)*102,($AP$4-1)*14)</f>
        <v>-</v>
      </c>
      <c r="N25" s="286" t="str">
        <f ca="1">OFFSET(Values!M157,($AO$4-1)*102,($AP$4-1)*14)</f>
        <v>-</v>
      </c>
      <c r="O25" s="286" t="str">
        <f ca="1">OFFSET(Values!N157,($AO$4-1)*102,($AP$4-1)*14)</f>
        <v>-</v>
      </c>
      <c r="P25" s="287" t="str">
        <f ca="1">OFFSET(Values!O157,($AO$4-1)*102,($AP$4-1)*14)</f>
        <v>-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 t="str">
        <f ca="1">OFFSET(Values!C158,($AO$4-1)*102,($AP$4-1)*14)</f>
        <v>-</v>
      </c>
      <c r="D26" s="353">
        <f t="shared" ca="1" si="0"/>
        <v>0</v>
      </c>
      <c r="E26" s="286" t="str">
        <f ca="1">OFFSET(Values!D158,($AO$4-1)*102,($AP$4-1)*14)</f>
        <v>-</v>
      </c>
      <c r="F26" s="286" t="str">
        <f ca="1">OFFSET(Values!E158,($AO$4-1)*102,($AP$4-1)*14)</f>
        <v>-</v>
      </c>
      <c r="G26" s="286" t="str">
        <f ca="1">OFFSET(Values!F158,($AO$4-1)*102,($AP$4-1)*14)</f>
        <v>-</v>
      </c>
      <c r="H26" s="286" t="str">
        <f ca="1">OFFSET(Values!G158,($AO$4-1)*102,($AP$4-1)*14)</f>
        <v>-</v>
      </c>
      <c r="I26" s="286" t="str">
        <f ca="1">OFFSET(Values!H158,($AO$4-1)*102,($AP$4-1)*14)</f>
        <v>-</v>
      </c>
      <c r="J26" s="286" t="str">
        <f ca="1">OFFSET(Values!I158,($AO$4-1)*102,($AP$4-1)*14)</f>
        <v>-</v>
      </c>
      <c r="K26" s="286" t="str">
        <f ca="1">OFFSET(Values!J158,($AO$4-1)*102,($AP$4-1)*14)</f>
        <v>-</v>
      </c>
      <c r="L26" s="286" t="str">
        <f ca="1">OFFSET(Values!K158,($AO$4-1)*102,($AP$4-1)*14)</f>
        <v>-</v>
      </c>
      <c r="M26" s="286" t="str">
        <f ca="1">OFFSET(Values!L158,($AO$4-1)*102,($AP$4-1)*14)</f>
        <v>-</v>
      </c>
      <c r="N26" s="286" t="str">
        <f ca="1">OFFSET(Values!M158,($AO$4-1)*102,($AP$4-1)*14)</f>
        <v>-</v>
      </c>
      <c r="O26" s="286" t="str">
        <f ca="1">OFFSET(Values!N158,($AO$4-1)*102,($AP$4-1)*14)</f>
        <v>-</v>
      </c>
      <c r="P26" s="287" t="str">
        <f ca="1">OFFSET(Values!O158,($AO$4-1)*102,($AP$4-1)*14)</f>
        <v>-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 t="str">
        <f ca="1">OFFSET(Values!C159,($AO$4-1)*102,($AP$4-1)*14)</f>
        <v>-</v>
      </c>
      <c r="D27" s="353">
        <f t="shared" ca="1" si="0"/>
        <v>0</v>
      </c>
      <c r="E27" s="286" t="str">
        <f ca="1">OFFSET(Values!D159,($AO$4-1)*102,($AP$4-1)*14)</f>
        <v>-</v>
      </c>
      <c r="F27" s="286" t="str">
        <f ca="1">OFFSET(Values!E159,($AO$4-1)*102,($AP$4-1)*14)</f>
        <v>-</v>
      </c>
      <c r="G27" s="286" t="str">
        <f ca="1">OFFSET(Values!F159,($AO$4-1)*102,($AP$4-1)*14)</f>
        <v>-</v>
      </c>
      <c r="H27" s="286" t="str">
        <f ca="1">OFFSET(Values!G159,($AO$4-1)*102,($AP$4-1)*14)</f>
        <v>-</v>
      </c>
      <c r="I27" s="286" t="str">
        <f ca="1">OFFSET(Values!H159,($AO$4-1)*102,($AP$4-1)*14)</f>
        <v>-</v>
      </c>
      <c r="J27" s="286" t="str">
        <f ca="1">OFFSET(Values!I159,($AO$4-1)*102,($AP$4-1)*14)</f>
        <v>-</v>
      </c>
      <c r="K27" s="286" t="str">
        <f ca="1">OFFSET(Values!J159,($AO$4-1)*102,($AP$4-1)*14)</f>
        <v>-</v>
      </c>
      <c r="L27" s="286" t="str">
        <f ca="1">OFFSET(Values!K159,($AO$4-1)*102,($AP$4-1)*14)</f>
        <v>-</v>
      </c>
      <c r="M27" s="286" t="str">
        <f ca="1">OFFSET(Values!L159,($AO$4-1)*102,($AP$4-1)*14)</f>
        <v>-</v>
      </c>
      <c r="N27" s="286" t="str">
        <f ca="1">OFFSET(Values!M159,($AO$4-1)*102,($AP$4-1)*14)</f>
        <v>-</v>
      </c>
      <c r="O27" s="286" t="str">
        <f ca="1">OFFSET(Values!N159,($AO$4-1)*102,($AP$4-1)*14)</f>
        <v>-</v>
      </c>
      <c r="P27" s="287" t="str">
        <f ca="1">OFFSET(Values!O159,($AO$4-1)*102,($AP$4-1)*14)</f>
        <v>-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 t="str">
        <f ca="1">OFFSET(Values!C160,($AO$4-1)*102,($AP$4-1)*14)</f>
        <v>-</v>
      </c>
      <c r="D28" s="353">
        <f t="shared" ca="1" si="0"/>
        <v>0</v>
      </c>
      <c r="E28" s="286" t="str">
        <f ca="1">OFFSET(Values!D160,($AO$4-1)*102,($AP$4-1)*14)</f>
        <v>-</v>
      </c>
      <c r="F28" s="286" t="str">
        <f ca="1">OFFSET(Values!E160,($AO$4-1)*102,($AP$4-1)*14)</f>
        <v>-</v>
      </c>
      <c r="G28" s="286" t="str">
        <f ca="1">OFFSET(Values!F160,($AO$4-1)*102,($AP$4-1)*14)</f>
        <v>-</v>
      </c>
      <c r="H28" s="286" t="str">
        <f ca="1">OFFSET(Values!G160,($AO$4-1)*102,($AP$4-1)*14)</f>
        <v>-</v>
      </c>
      <c r="I28" s="286" t="str">
        <f ca="1">OFFSET(Values!H160,($AO$4-1)*102,($AP$4-1)*14)</f>
        <v>-</v>
      </c>
      <c r="J28" s="286" t="str">
        <f ca="1">OFFSET(Values!I160,($AO$4-1)*102,($AP$4-1)*14)</f>
        <v>-</v>
      </c>
      <c r="K28" s="286" t="str">
        <f ca="1">OFFSET(Values!J160,($AO$4-1)*102,($AP$4-1)*14)</f>
        <v>-</v>
      </c>
      <c r="L28" s="286" t="str">
        <f ca="1">OFFSET(Values!K160,($AO$4-1)*102,($AP$4-1)*14)</f>
        <v>-</v>
      </c>
      <c r="M28" s="286" t="str">
        <f ca="1">OFFSET(Values!L160,($AO$4-1)*102,($AP$4-1)*14)</f>
        <v>-</v>
      </c>
      <c r="N28" s="286" t="str">
        <f ca="1">OFFSET(Values!M160,($AO$4-1)*102,($AP$4-1)*14)</f>
        <v>-</v>
      </c>
      <c r="O28" s="286" t="str">
        <f ca="1">OFFSET(Values!N160,($AO$4-1)*102,($AP$4-1)*14)</f>
        <v>-</v>
      </c>
      <c r="P28" s="287" t="str">
        <f ca="1">OFFSET(Values!O160,($AO$4-1)*102,($AP$4-1)*14)</f>
        <v>-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 t="str">
        <f ca="1">OFFSET(Values!C161,($AO$4-1)*102,($AP$4-1)*14)</f>
        <v>-</v>
      </c>
      <c r="D29" s="353">
        <f t="shared" ca="1" si="0"/>
        <v>0</v>
      </c>
      <c r="E29" s="286" t="str">
        <f ca="1">OFFSET(Values!D161,($AO$4-1)*102,($AP$4-1)*14)</f>
        <v>-</v>
      </c>
      <c r="F29" s="286" t="str">
        <f ca="1">OFFSET(Values!E161,($AO$4-1)*102,($AP$4-1)*14)</f>
        <v>-</v>
      </c>
      <c r="G29" s="286" t="str">
        <f ca="1">OFFSET(Values!F161,($AO$4-1)*102,($AP$4-1)*14)</f>
        <v>-</v>
      </c>
      <c r="H29" s="286" t="str">
        <f ca="1">OFFSET(Values!G161,($AO$4-1)*102,($AP$4-1)*14)</f>
        <v>-</v>
      </c>
      <c r="I29" s="286" t="str">
        <f ca="1">OFFSET(Values!H161,($AO$4-1)*102,($AP$4-1)*14)</f>
        <v>-</v>
      </c>
      <c r="J29" s="286" t="str">
        <f ca="1">OFFSET(Values!I161,($AO$4-1)*102,($AP$4-1)*14)</f>
        <v>-</v>
      </c>
      <c r="K29" s="286" t="str">
        <f ca="1">OFFSET(Values!J161,($AO$4-1)*102,($AP$4-1)*14)</f>
        <v>-</v>
      </c>
      <c r="L29" s="286" t="str">
        <f ca="1">OFFSET(Values!K161,($AO$4-1)*102,($AP$4-1)*14)</f>
        <v>-</v>
      </c>
      <c r="M29" s="286" t="str">
        <f ca="1">OFFSET(Values!L161,($AO$4-1)*102,($AP$4-1)*14)</f>
        <v>-</v>
      </c>
      <c r="N29" s="286" t="str">
        <f ca="1">OFFSET(Values!M161,($AO$4-1)*102,($AP$4-1)*14)</f>
        <v>-</v>
      </c>
      <c r="O29" s="286" t="str">
        <f ca="1">OFFSET(Values!N161,($AO$4-1)*102,($AP$4-1)*14)</f>
        <v>-</v>
      </c>
      <c r="P29" s="287" t="str">
        <f ca="1">OFFSET(Values!O161,($AO$4-1)*102,($AP$4-1)*14)</f>
        <v>-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 t="str">
        <f ca="1">OFFSET(Values!C162,($AO$4-1)*102,($AP$4-1)*14)</f>
        <v>-</v>
      </c>
      <c r="D30" s="353">
        <f t="shared" ca="1" si="0"/>
        <v>0</v>
      </c>
      <c r="E30" s="286" t="str">
        <f ca="1">OFFSET(Values!D162,($AO$4-1)*102,($AP$4-1)*14)</f>
        <v>-</v>
      </c>
      <c r="F30" s="286" t="str">
        <f ca="1">OFFSET(Values!E162,($AO$4-1)*102,($AP$4-1)*14)</f>
        <v>-</v>
      </c>
      <c r="G30" s="286" t="str">
        <f ca="1">OFFSET(Values!F162,($AO$4-1)*102,($AP$4-1)*14)</f>
        <v>-</v>
      </c>
      <c r="H30" s="286" t="str">
        <f ca="1">OFFSET(Values!G162,($AO$4-1)*102,($AP$4-1)*14)</f>
        <v>-</v>
      </c>
      <c r="I30" s="286" t="str">
        <f ca="1">OFFSET(Values!H162,($AO$4-1)*102,($AP$4-1)*14)</f>
        <v>-</v>
      </c>
      <c r="J30" s="286" t="str">
        <f ca="1">OFFSET(Values!I162,($AO$4-1)*102,($AP$4-1)*14)</f>
        <v>-</v>
      </c>
      <c r="K30" s="286" t="str">
        <f ca="1">OFFSET(Values!J162,($AO$4-1)*102,($AP$4-1)*14)</f>
        <v>-</v>
      </c>
      <c r="L30" s="286" t="str">
        <f ca="1">OFFSET(Values!K162,($AO$4-1)*102,($AP$4-1)*14)</f>
        <v>-</v>
      </c>
      <c r="M30" s="286" t="str">
        <f ca="1">OFFSET(Values!L162,($AO$4-1)*102,($AP$4-1)*14)</f>
        <v>-</v>
      </c>
      <c r="N30" s="286" t="str">
        <f ca="1">OFFSET(Values!M162,($AO$4-1)*102,($AP$4-1)*14)</f>
        <v>-</v>
      </c>
      <c r="O30" s="286" t="str">
        <f ca="1">OFFSET(Values!N162,($AO$4-1)*102,($AP$4-1)*14)</f>
        <v>-</v>
      </c>
      <c r="P30" s="287" t="str">
        <f ca="1">OFFSET(Values!O162,($AO$4-1)*102,($AP$4-1)*14)</f>
        <v>-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 t="str">
        <f ca="1">OFFSET(Values!C163,($AO$4-1)*102,($AP$4-1)*14)</f>
        <v>-</v>
      </c>
      <c r="D31" s="353">
        <f t="shared" ca="1" si="0"/>
        <v>0</v>
      </c>
      <c r="E31" s="286" t="str">
        <f ca="1">OFFSET(Values!D163,($AO$4-1)*102,($AP$4-1)*14)</f>
        <v>-</v>
      </c>
      <c r="F31" s="286" t="str">
        <f ca="1">OFFSET(Values!E163,($AO$4-1)*102,($AP$4-1)*14)</f>
        <v>-</v>
      </c>
      <c r="G31" s="286" t="str">
        <f ca="1">OFFSET(Values!F163,($AO$4-1)*102,($AP$4-1)*14)</f>
        <v>-</v>
      </c>
      <c r="H31" s="286" t="str">
        <f ca="1">OFFSET(Values!G163,($AO$4-1)*102,($AP$4-1)*14)</f>
        <v>-</v>
      </c>
      <c r="I31" s="286" t="str">
        <f ca="1">OFFSET(Values!H163,($AO$4-1)*102,($AP$4-1)*14)</f>
        <v>-</v>
      </c>
      <c r="J31" s="286" t="str">
        <f ca="1">OFFSET(Values!I163,($AO$4-1)*102,($AP$4-1)*14)</f>
        <v>-</v>
      </c>
      <c r="K31" s="286" t="str">
        <f ca="1">OFFSET(Values!J163,($AO$4-1)*102,($AP$4-1)*14)</f>
        <v>-</v>
      </c>
      <c r="L31" s="286" t="str">
        <f ca="1">OFFSET(Values!K163,($AO$4-1)*102,($AP$4-1)*14)</f>
        <v>-</v>
      </c>
      <c r="M31" s="286" t="str">
        <f ca="1">OFFSET(Values!L163,($AO$4-1)*102,($AP$4-1)*14)</f>
        <v>-</v>
      </c>
      <c r="N31" s="286" t="str">
        <f ca="1">OFFSET(Values!M163,($AO$4-1)*102,($AP$4-1)*14)</f>
        <v>-</v>
      </c>
      <c r="O31" s="286" t="str">
        <f ca="1">OFFSET(Values!N163,($AO$4-1)*102,($AP$4-1)*14)</f>
        <v>-</v>
      </c>
      <c r="P31" s="287" t="str">
        <f ca="1">OFFSET(Values!O163,($AO$4-1)*102,($AP$4-1)*14)</f>
        <v>-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 t="str">
        <f ca="1">OFFSET(Values!C164,($AO$4-1)*102,($AP$4-1)*14)</f>
        <v>-</v>
      </c>
      <c r="D32" s="353">
        <f t="shared" ca="1" si="0"/>
        <v>0</v>
      </c>
      <c r="E32" s="286" t="str">
        <f ca="1">OFFSET(Values!D164,($AO$4-1)*102,($AP$4-1)*14)</f>
        <v>-</v>
      </c>
      <c r="F32" s="286" t="str">
        <f ca="1">OFFSET(Values!E164,($AO$4-1)*102,($AP$4-1)*14)</f>
        <v>-</v>
      </c>
      <c r="G32" s="286" t="str">
        <f ca="1">OFFSET(Values!F164,($AO$4-1)*102,($AP$4-1)*14)</f>
        <v>-</v>
      </c>
      <c r="H32" s="286" t="str">
        <f ca="1">OFFSET(Values!G164,($AO$4-1)*102,($AP$4-1)*14)</f>
        <v>-</v>
      </c>
      <c r="I32" s="286" t="str">
        <f ca="1">OFFSET(Values!H164,($AO$4-1)*102,($AP$4-1)*14)</f>
        <v>-</v>
      </c>
      <c r="J32" s="286" t="str">
        <f ca="1">OFFSET(Values!I164,($AO$4-1)*102,($AP$4-1)*14)</f>
        <v>-</v>
      </c>
      <c r="K32" s="286" t="str">
        <f ca="1">OFFSET(Values!J164,($AO$4-1)*102,($AP$4-1)*14)</f>
        <v>-</v>
      </c>
      <c r="L32" s="286" t="str">
        <f ca="1">OFFSET(Values!K164,($AO$4-1)*102,($AP$4-1)*14)</f>
        <v>-</v>
      </c>
      <c r="M32" s="286" t="str">
        <f ca="1">OFFSET(Values!L164,($AO$4-1)*102,($AP$4-1)*14)</f>
        <v>-</v>
      </c>
      <c r="N32" s="286" t="str">
        <f ca="1">OFFSET(Values!M164,($AO$4-1)*102,($AP$4-1)*14)</f>
        <v>-</v>
      </c>
      <c r="O32" s="286" t="str">
        <f ca="1">OFFSET(Values!N164,($AO$4-1)*102,($AP$4-1)*14)</f>
        <v>-</v>
      </c>
      <c r="P32" s="287" t="str">
        <f ca="1">OFFSET(Values!O164,($AO$4-1)*102,($AP$4-1)*14)</f>
        <v>-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 t="str">
        <f ca="1">OFFSET(Values!C165,($AO$4-1)*102,($AP$4-1)*14)</f>
        <v>-</v>
      </c>
      <c r="D33" s="353">
        <f t="shared" ca="1" si="0"/>
        <v>0</v>
      </c>
      <c r="E33" s="286" t="str">
        <f ca="1">OFFSET(Values!D165,($AO$4-1)*102,($AP$4-1)*14)</f>
        <v>-</v>
      </c>
      <c r="F33" s="286" t="str">
        <f ca="1">OFFSET(Values!E165,($AO$4-1)*102,($AP$4-1)*14)</f>
        <v>-</v>
      </c>
      <c r="G33" s="286" t="str">
        <f ca="1">OFFSET(Values!F165,($AO$4-1)*102,($AP$4-1)*14)</f>
        <v>-</v>
      </c>
      <c r="H33" s="286" t="str">
        <f ca="1">OFFSET(Values!G165,($AO$4-1)*102,($AP$4-1)*14)</f>
        <v>-</v>
      </c>
      <c r="I33" s="286" t="str">
        <f ca="1">OFFSET(Values!H165,($AO$4-1)*102,($AP$4-1)*14)</f>
        <v>-</v>
      </c>
      <c r="J33" s="286" t="str">
        <f ca="1">OFFSET(Values!I165,($AO$4-1)*102,($AP$4-1)*14)</f>
        <v>-</v>
      </c>
      <c r="K33" s="286" t="str">
        <f ca="1">OFFSET(Values!J165,($AO$4-1)*102,($AP$4-1)*14)</f>
        <v>-</v>
      </c>
      <c r="L33" s="286" t="str">
        <f ca="1">OFFSET(Values!K165,($AO$4-1)*102,($AP$4-1)*14)</f>
        <v>-</v>
      </c>
      <c r="M33" s="286" t="str">
        <f ca="1">OFFSET(Values!L165,($AO$4-1)*102,($AP$4-1)*14)</f>
        <v>-</v>
      </c>
      <c r="N33" s="286" t="str">
        <f ca="1">OFFSET(Values!M165,($AO$4-1)*102,($AP$4-1)*14)</f>
        <v>-</v>
      </c>
      <c r="O33" s="286" t="str">
        <f ca="1">OFFSET(Values!N165,($AO$4-1)*102,($AP$4-1)*14)</f>
        <v>-</v>
      </c>
      <c r="P33" s="287" t="str">
        <f ca="1">OFFSET(Values!O165,($AO$4-1)*102,($AP$4-1)*14)</f>
        <v>-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 t="str">
        <f ca="1">OFFSET(Values!C166,($AO$4-1)*102,($AP$4-1)*14)</f>
        <v>-</v>
      </c>
      <c r="D34" s="353">
        <f t="shared" ca="1" si="0"/>
        <v>0</v>
      </c>
      <c r="E34" s="286" t="str">
        <f ca="1">OFFSET(Values!D166,($AO$4-1)*102,($AP$4-1)*14)</f>
        <v>-</v>
      </c>
      <c r="F34" s="286" t="str">
        <f ca="1">OFFSET(Values!E166,($AO$4-1)*102,($AP$4-1)*14)</f>
        <v>-</v>
      </c>
      <c r="G34" s="286" t="str">
        <f ca="1">OFFSET(Values!F166,($AO$4-1)*102,($AP$4-1)*14)</f>
        <v>-</v>
      </c>
      <c r="H34" s="286" t="str">
        <f ca="1">OFFSET(Values!G166,($AO$4-1)*102,($AP$4-1)*14)</f>
        <v>-</v>
      </c>
      <c r="I34" s="286" t="str">
        <f ca="1">OFFSET(Values!H166,($AO$4-1)*102,($AP$4-1)*14)</f>
        <v>-</v>
      </c>
      <c r="J34" s="286" t="str">
        <f ca="1">OFFSET(Values!I166,($AO$4-1)*102,($AP$4-1)*14)</f>
        <v>-</v>
      </c>
      <c r="K34" s="286" t="str">
        <f ca="1">OFFSET(Values!J166,($AO$4-1)*102,($AP$4-1)*14)</f>
        <v>-</v>
      </c>
      <c r="L34" s="286" t="str">
        <f ca="1">OFFSET(Values!K166,($AO$4-1)*102,($AP$4-1)*14)</f>
        <v>-</v>
      </c>
      <c r="M34" s="286" t="str">
        <f ca="1">OFFSET(Values!L166,($AO$4-1)*102,($AP$4-1)*14)</f>
        <v>-</v>
      </c>
      <c r="N34" s="286" t="str">
        <f ca="1">OFFSET(Values!M166,($AO$4-1)*102,($AP$4-1)*14)</f>
        <v>-</v>
      </c>
      <c r="O34" s="286" t="str">
        <f ca="1">OFFSET(Values!N166,($AO$4-1)*102,($AP$4-1)*14)</f>
        <v>-</v>
      </c>
      <c r="P34" s="287" t="str">
        <f ca="1">OFFSET(Values!O166,($AO$4-1)*102,($AP$4-1)*14)</f>
        <v>-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 t="str">
        <f ca="1">OFFSET(Values!C167,($AO$4-1)*102,($AP$4-1)*14)</f>
        <v>-</v>
      </c>
      <c r="D35" s="353">
        <f t="shared" ca="1" si="0"/>
        <v>0</v>
      </c>
      <c r="E35" s="286" t="str">
        <f ca="1">OFFSET(Values!D167,($AO$4-1)*102,($AP$4-1)*14)</f>
        <v>-</v>
      </c>
      <c r="F35" s="286" t="str">
        <f ca="1">OFFSET(Values!E167,($AO$4-1)*102,($AP$4-1)*14)</f>
        <v>-</v>
      </c>
      <c r="G35" s="286" t="str">
        <f ca="1">OFFSET(Values!F167,($AO$4-1)*102,($AP$4-1)*14)</f>
        <v>-</v>
      </c>
      <c r="H35" s="286" t="str">
        <f ca="1">OFFSET(Values!G167,($AO$4-1)*102,($AP$4-1)*14)</f>
        <v>-</v>
      </c>
      <c r="I35" s="286" t="str">
        <f ca="1">OFFSET(Values!H167,($AO$4-1)*102,($AP$4-1)*14)</f>
        <v>-</v>
      </c>
      <c r="J35" s="286" t="str">
        <f ca="1">OFFSET(Values!I167,($AO$4-1)*102,($AP$4-1)*14)</f>
        <v>-</v>
      </c>
      <c r="K35" s="286" t="str">
        <f ca="1">OFFSET(Values!J167,($AO$4-1)*102,($AP$4-1)*14)</f>
        <v>-</v>
      </c>
      <c r="L35" s="286" t="str">
        <f ca="1">OFFSET(Values!K167,($AO$4-1)*102,($AP$4-1)*14)</f>
        <v>-</v>
      </c>
      <c r="M35" s="286" t="str">
        <f ca="1">OFFSET(Values!L167,($AO$4-1)*102,($AP$4-1)*14)</f>
        <v>-</v>
      </c>
      <c r="N35" s="286" t="str">
        <f ca="1">OFFSET(Values!M167,($AO$4-1)*102,($AP$4-1)*14)</f>
        <v>-</v>
      </c>
      <c r="O35" s="286" t="str">
        <f ca="1">OFFSET(Values!N167,($AO$4-1)*102,($AP$4-1)*14)</f>
        <v>-</v>
      </c>
      <c r="P35" s="287" t="str">
        <f ca="1">OFFSET(Values!O167,($AO$4-1)*102,($AP$4-1)*14)</f>
        <v>-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 t="str">
        <f ca="1">OFFSET(Values!C168,($AO$4-1)*102,($AP$4-1)*14)</f>
        <v>-</v>
      </c>
      <c r="D36" s="353">
        <f t="shared" ca="1" si="0"/>
        <v>0</v>
      </c>
      <c r="E36" s="286" t="str">
        <f ca="1">OFFSET(Values!D168,($AO$4-1)*102,($AP$4-1)*14)</f>
        <v>-</v>
      </c>
      <c r="F36" s="286" t="str">
        <f ca="1">OFFSET(Values!E168,($AO$4-1)*102,($AP$4-1)*14)</f>
        <v>-</v>
      </c>
      <c r="G36" s="286" t="str">
        <f ca="1">OFFSET(Values!F168,($AO$4-1)*102,($AP$4-1)*14)</f>
        <v>-</v>
      </c>
      <c r="H36" s="286" t="str">
        <f ca="1">OFFSET(Values!G168,($AO$4-1)*102,($AP$4-1)*14)</f>
        <v>-</v>
      </c>
      <c r="I36" s="286" t="str">
        <f ca="1">OFFSET(Values!H168,($AO$4-1)*102,($AP$4-1)*14)</f>
        <v>-</v>
      </c>
      <c r="J36" s="286" t="str">
        <f ca="1">OFFSET(Values!I168,($AO$4-1)*102,($AP$4-1)*14)</f>
        <v>-</v>
      </c>
      <c r="K36" s="286" t="str">
        <f ca="1">OFFSET(Values!J168,($AO$4-1)*102,($AP$4-1)*14)</f>
        <v>-</v>
      </c>
      <c r="L36" s="286" t="str">
        <f ca="1">OFFSET(Values!K168,($AO$4-1)*102,($AP$4-1)*14)</f>
        <v>-</v>
      </c>
      <c r="M36" s="286" t="str">
        <f ca="1">OFFSET(Values!L168,($AO$4-1)*102,($AP$4-1)*14)</f>
        <v>-</v>
      </c>
      <c r="N36" s="286" t="str">
        <f ca="1">OFFSET(Values!M168,($AO$4-1)*102,($AP$4-1)*14)</f>
        <v>-</v>
      </c>
      <c r="O36" s="286" t="str">
        <f ca="1">OFFSET(Values!N168,($AO$4-1)*102,($AP$4-1)*14)</f>
        <v>-</v>
      </c>
      <c r="P36" s="287" t="str">
        <f ca="1">OFFSET(Values!O168,($AO$4-1)*102,($AP$4-1)*14)</f>
        <v>-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 t="str">
        <f ca="1">OFFSET(Values!C169,($AO$4-1)*102,($AP$4-1)*14)</f>
        <v>-</v>
      </c>
      <c r="D37" s="353">
        <f t="shared" ca="1" si="0"/>
        <v>0</v>
      </c>
      <c r="E37" s="286" t="str">
        <f ca="1">OFFSET(Values!D169,($AO$4-1)*102,($AP$4-1)*14)</f>
        <v>-</v>
      </c>
      <c r="F37" s="286" t="str">
        <f ca="1">OFFSET(Values!E169,($AO$4-1)*102,($AP$4-1)*14)</f>
        <v>-</v>
      </c>
      <c r="G37" s="286" t="str">
        <f ca="1">OFFSET(Values!F169,($AO$4-1)*102,($AP$4-1)*14)</f>
        <v>-</v>
      </c>
      <c r="H37" s="286" t="str">
        <f ca="1">OFFSET(Values!G169,($AO$4-1)*102,($AP$4-1)*14)</f>
        <v>-</v>
      </c>
      <c r="I37" s="286" t="str">
        <f ca="1">OFFSET(Values!H169,($AO$4-1)*102,($AP$4-1)*14)</f>
        <v>-</v>
      </c>
      <c r="J37" s="286" t="str">
        <f ca="1">OFFSET(Values!I169,($AO$4-1)*102,($AP$4-1)*14)</f>
        <v>-</v>
      </c>
      <c r="K37" s="286" t="str">
        <f ca="1">OFFSET(Values!J169,($AO$4-1)*102,($AP$4-1)*14)</f>
        <v>-</v>
      </c>
      <c r="L37" s="286" t="str">
        <f ca="1">OFFSET(Values!K169,($AO$4-1)*102,($AP$4-1)*14)</f>
        <v>-</v>
      </c>
      <c r="M37" s="286" t="str">
        <f ca="1">OFFSET(Values!L169,($AO$4-1)*102,($AP$4-1)*14)</f>
        <v>-</v>
      </c>
      <c r="N37" s="286" t="str">
        <f ca="1">OFFSET(Values!M169,($AO$4-1)*102,($AP$4-1)*14)</f>
        <v>-</v>
      </c>
      <c r="O37" s="286" t="str">
        <f ca="1">OFFSET(Values!N169,($AO$4-1)*102,($AP$4-1)*14)</f>
        <v>-</v>
      </c>
      <c r="P37" s="287" t="str">
        <f ca="1">OFFSET(Values!O169,($AO$4-1)*102,($AP$4-1)*14)</f>
        <v>-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 t="str">
        <f ca="1">OFFSET(Values!C170,($AO$4-1)*102,($AP$4-1)*14)</f>
        <v>-</v>
      </c>
      <c r="D38" s="353">
        <f t="shared" ca="1" si="0"/>
        <v>0</v>
      </c>
      <c r="E38" s="286" t="str">
        <f ca="1">OFFSET(Values!D170,($AO$4-1)*102,($AP$4-1)*14)</f>
        <v>-</v>
      </c>
      <c r="F38" s="286" t="str">
        <f ca="1">OFFSET(Values!E170,($AO$4-1)*102,($AP$4-1)*14)</f>
        <v>-</v>
      </c>
      <c r="G38" s="286" t="str">
        <f ca="1">OFFSET(Values!F170,($AO$4-1)*102,($AP$4-1)*14)</f>
        <v>-</v>
      </c>
      <c r="H38" s="286" t="str">
        <f ca="1">OFFSET(Values!G170,($AO$4-1)*102,($AP$4-1)*14)</f>
        <v>-</v>
      </c>
      <c r="I38" s="286" t="str">
        <f ca="1">OFFSET(Values!H170,($AO$4-1)*102,($AP$4-1)*14)</f>
        <v>-</v>
      </c>
      <c r="J38" s="286" t="str">
        <f ca="1">OFFSET(Values!I170,($AO$4-1)*102,($AP$4-1)*14)</f>
        <v>-</v>
      </c>
      <c r="K38" s="286" t="str">
        <f ca="1">OFFSET(Values!J170,($AO$4-1)*102,($AP$4-1)*14)</f>
        <v>-</v>
      </c>
      <c r="L38" s="286" t="str">
        <f ca="1">OFFSET(Values!K170,($AO$4-1)*102,($AP$4-1)*14)</f>
        <v>-</v>
      </c>
      <c r="M38" s="286" t="str">
        <f ca="1">OFFSET(Values!L170,($AO$4-1)*102,($AP$4-1)*14)</f>
        <v>-</v>
      </c>
      <c r="N38" s="286" t="str">
        <f ca="1">OFFSET(Values!M170,($AO$4-1)*102,($AP$4-1)*14)</f>
        <v>-</v>
      </c>
      <c r="O38" s="286" t="str">
        <f ca="1">OFFSET(Values!N170,($AO$4-1)*102,($AP$4-1)*14)</f>
        <v>-</v>
      </c>
      <c r="P38" s="287" t="str">
        <f ca="1">OFFSET(Values!O170,($AO$4-1)*102,($AP$4-1)*14)</f>
        <v>-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 t="str">
        <f ca="1">OFFSET(Values!C171,($AO$4-1)*102,($AP$4-1)*14)</f>
        <v>-</v>
      </c>
      <c r="D39" s="353">
        <f t="shared" ca="1" si="0"/>
        <v>0</v>
      </c>
      <c r="E39" s="286" t="str">
        <f ca="1">OFFSET(Values!D171,($AO$4-1)*102,($AP$4-1)*14)</f>
        <v>-</v>
      </c>
      <c r="F39" s="286" t="str">
        <f ca="1">OFFSET(Values!E171,($AO$4-1)*102,($AP$4-1)*14)</f>
        <v>-</v>
      </c>
      <c r="G39" s="286" t="str">
        <f ca="1">OFFSET(Values!F171,($AO$4-1)*102,($AP$4-1)*14)</f>
        <v>-</v>
      </c>
      <c r="H39" s="286" t="str">
        <f ca="1">OFFSET(Values!G171,($AO$4-1)*102,($AP$4-1)*14)</f>
        <v>-</v>
      </c>
      <c r="I39" s="286" t="str">
        <f ca="1">OFFSET(Values!H171,($AO$4-1)*102,($AP$4-1)*14)</f>
        <v>-</v>
      </c>
      <c r="J39" s="286" t="str">
        <f ca="1">OFFSET(Values!I171,($AO$4-1)*102,($AP$4-1)*14)</f>
        <v>-</v>
      </c>
      <c r="K39" s="286" t="str">
        <f ca="1">OFFSET(Values!J171,($AO$4-1)*102,($AP$4-1)*14)</f>
        <v>-</v>
      </c>
      <c r="L39" s="286" t="str">
        <f ca="1">OFFSET(Values!K171,($AO$4-1)*102,($AP$4-1)*14)</f>
        <v>-</v>
      </c>
      <c r="M39" s="286" t="str">
        <f ca="1">OFFSET(Values!L171,($AO$4-1)*102,($AP$4-1)*14)</f>
        <v>-</v>
      </c>
      <c r="N39" s="286" t="str">
        <f ca="1">OFFSET(Values!M171,($AO$4-1)*102,($AP$4-1)*14)</f>
        <v>-</v>
      </c>
      <c r="O39" s="286" t="str">
        <f ca="1">OFFSET(Values!N171,($AO$4-1)*102,($AP$4-1)*14)</f>
        <v>-</v>
      </c>
      <c r="P39" s="287" t="str">
        <f ca="1">OFFSET(Values!O171,($AO$4-1)*102,($AP$4-1)*14)</f>
        <v>-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 t="str">
        <f ca="1">OFFSET(Values!C172,($AO$4-1)*102,($AP$4-1)*14)</f>
        <v>-</v>
      </c>
      <c r="D40" s="353">
        <f t="shared" ca="1" si="0"/>
        <v>0</v>
      </c>
      <c r="E40" s="286" t="str">
        <f ca="1">OFFSET(Values!D172,($AO$4-1)*102,($AP$4-1)*14)</f>
        <v>-</v>
      </c>
      <c r="F40" s="286" t="str">
        <f ca="1">OFFSET(Values!E172,($AO$4-1)*102,($AP$4-1)*14)</f>
        <v>-</v>
      </c>
      <c r="G40" s="286" t="str">
        <f ca="1">OFFSET(Values!F172,($AO$4-1)*102,($AP$4-1)*14)</f>
        <v>-</v>
      </c>
      <c r="H40" s="286" t="str">
        <f ca="1">OFFSET(Values!G172,($AO$4-1)*102,($AP$4-1)*14)</f>
        <v>-</v>
      </c>
      <c r="I40" s="286" t="str">
        <f ca="1">OFFSET(Values!H172,($AO$4-1)*102,($AP$4-1)*14)</f>
        <v>-</v>
      </c>
      <c r="J40" s="286" t="str">
        <f ca="1">OFFSET(Values!I172,($AO$4-1)*102,($AP$4-1)*14)</f>
        <v>-</v>
      </c>
      <c r="K40" s="286" t="str">
        <f ca="1">OFFSET(Values!J172,($AO$4-1)*102,($AP$4-1)*14)</f>
        <v>-</v>
      </c>
      <c r="L40" s="286" t="str">
        <f ca="1">OFFSET(Values!K172,($AO$4-1)*102,($AP$4-1)*14)</f>
        <v>-</v>
      </c>
      <c r="M40" s="286" t="str">
        <f ca="1">OFFSET(Values!L172,($AO$4-1)*102,($AP$4-1)*14)</f>
        <v>-</v>
      </c>
      <c r="N40" s="286" t="str">
        <f ca="1">OFFSET(Values!M172,($AO$4-1)*102,($AP$4-1)*14)</f>
        <v>-</v>
      </c>
      <c r="O40" s="286" t="str">
        <f ca="1">OFFSET(Values!N172,($AO$4-1)*102,($AP$4-1)*14)</f>
        <v>-</v>
      </c>
      <c r="P40" s="287" t="str">
        <f ca="1">OFFSET(Values!O172,($AO$4-1)*102,($AP$4-1)*14)</f>
        <v>-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 t="str">
        <f ca="1">OFFSET(Values!C173,($AO$4-1)*102,($AP$4-1)*14)</f>
        <v>-</v>
      </c>
      <c r="D41" s="353">
        <f t="shared" ca="1" si="0"/>
        <v>0</v>
      </c>
      <c r="E41" s="292" t="str">
        <f ca="1">OFFSET(Values!D173,($AO$4-1)*102,($AP$4-1)*14)</f>
        <v>-</v>
      </c>
      <c r="F41" s="286" t="str">
        <f ca="1">OFFSET(Values!E173,($AO$4-1)*102,($AP$4-1)*14)</f>
        <v>-</v>
      </c>
      <c r="G41" s="286" t="str">
        <f ca="1">OFFSET(Values!F173,($AO$4-1)*102,($AP$4-1)*14)</f>
        <v>-</v>
      </c>
      <c r="H41" s="286" t="str">
        <f ca="1">OFFSET(Values!G173,($AO$4-1)*102,($AP$4-1)*14)</f>
        <v>-</v>
      </c>
      <c r="I41" s="286" t="str">
        <f ca="1">OFFSET(Values!H173,($AO$4-1)*102,($AP$4-1)*14)</f>
        <v>-</v>
      </c>
      <c r="J41" s="286" t="str">
        <f ca="1">OFFSET(Values!I173,($AO$4-1)*102,($AP$4-1)*14)</f>
        <v>-</v>
      </c>
      <c r="K41" s="286" t="str">
        <f ca="1">OFFSET(Values!J173,($AO$4-1)*102,($AP$4-1)*14)</f>
        <v>-</v>
      </c>
      <c r="L41" s="286" t="str">
        <f ca="1">OFFSET(Values!K173,($AO$4-1)*102,($AP$4-1)*14)</f>
        <v>-</v>
      </c>
      <c r="M41" s="286" t="str">
        <f ca="1">OFFSET(Values!L173,($AO$4-1)*102,($AP$4-1)*14)</f>
        <v>-</v>
      </c>
      <c r="N41" s="286" t="str">
        <f ca="1">OFFSET(Values!M173,($AO$4-1)*102,($AP$4-1)*14)</f>
        <v>-</v>
      </c>
      <c r="O41" s="286" t="str">
        <f ca="1">OFFSET(Values!N173,($AO$4-1)*102,($AP$4-1)*14)</f>
        <v>-</v>
      </c>
      <c r="P41" s="287" t="str">
        <f ca="1">OFFSET(Values!O173,($AO$4-1)*102,($AP$4-1)*14)</f>
        <v>-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 t="str">
        <f ca="1">OFFSET(Values!C174,($AO$4-1)*102,($AP$4-1)*14)</f>
        <v>-</v>
      </c>
      <c r="D42" s="353">
        <f t="shared" ca="1" si="0"/>
        <v>0</v>
      </c>
      <c r="E42" s="286" t="str">
        <f ca="1">OFFSET(Values!D174,($AO$4-1)*102,($AP$4-1)*14)</f>
        <v>-</v>
      </c>
      <c r="F42" s="286" t="str">
        <f ca="1">OFFSET(Values!E174,($AO$4-1)*102,($AP$4-1)*14)</f>
        <v>-</v>
      </c>
      <c r="G42" s="286" t="str">
        <f ca="1">OFFSET(Values!F174,($AO$4-1)*102,($AP$4-1)*14)</f>
        <v>-</v>
      </c>
      <c r="H42" s="286" t="str">
        <f ca="1">OFFSET(Values!G174,($AO$4-1)*102,($AP$4-1)*14)</f>
        <v>-</v>
      </c>
      <c r="I42" s="286" t="str">
        <f ca="1">OFFSET(Values!H174,($AO$4-1)*102,($AP$4-1)*14)</f>
        <v>-</v>
      </c>
      <c r="J42" s="286" t="str">
        <f ca="1">OFFSET(Values!I174,($AO$4-1)*102,($AP$4-1)*14)</f>
        <v>-</v>
      </c>
      <c r="K42" s="286" t="str">
        <f ca="1">OFFSET(Values!J174,($AO$4-1)*102,($AP$4-1)*14)</f>
        <v>-</v>
      </c>
      <c r="L42" s="286" t="str">
        <f ca="1">OFFSET(Values!K174,($AO$4-1)*102,($AP$4-1)*14)</f>
        <v>-</v>
      </c>
      <c r="M42" s="286" t="str">
        <f ca="1">OFFSET(Values!L174,($AO$4-1)*102,($AP$4-1)*14)</f>
        <v>-</v>
      </c>
      <c r="N42" s="286" t="str">
        <f ca="1">OFFSET(Values!M174,($AO$4-1)*102,($AP$4-1)*14)</f>
        <v>-</v>
      </c>
      <c r="O42" s="286" t="str">
        <f ca="1">OFFSET(Values!N174,($AO$4-1)*102,($AP$4-1)*14)</f>
        <v>-</v>
      </c>
      <c r="P42" s="287" t="str">
        <f ca="1">OFFSET(Values!O174,($AO$4-1)*102,($AP$4-1)*14)</f>
        <v>-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 t="str">
        <f ca="1">OFFSET(Values!C175,($AO$4-1)*102,($AP$4-1)*14)</f>
        <v>-</v>
      </c>
      <c r="D43" s="353">
        <f t="shared" ca="1" si="0"/>
        <v>0</v>
      </c>
      <c r="E43" s="286" t="str">
        <f ca="1">OFFSET(Values!D175,($AO$4-1)*102,($AP$4-1)*14)</f>
        <v>-</v>
      </c>
      <c r="F43" s="286" t="str">
        <f ca="1">OFFSET(Values!E175,($AO$4-1)*102,($AP$4-1)*14)</f>
        <v>-</v>
      </c>
      <c r="G43" s="286" t="str">
        <f ca="1">OFFSET(Values!F175,($AO$4-1)*102,($AP$4-1)*14)</f>
        <v>-</v>
      </c>
      <c r="H43" s="286" t="str">
        <f ca="1">OFFSET(Values!G175,($AO$4-1)*102,($AP$4-1)*14)</f>
        <v>-</v>
      </c>
      <c r="I43" s="286" t="str">
        <f ca="1">OFFSET(Values!H175,($AO$4-1)*102,($AP$4-1)*14)</f>
        <v>-</v>
      </c>
      <c r="J43" s="286" t="str">
        <f ca="1">OFFSET(Values!I175,($AO$4-1)*102,($AP$4-1)*14)</f>
        <v>-</v>
      </c>
      <c r="K43" s="286" t="str">
        <f ca="1">OFFSET(Values!J175,($AO$4-1)*102,($AP$4-1)*14)</f>
        <v>-</v>
      </c>
      <c r="L43" s="286" t="str">
        <f ca="1">OFFSET(Values!K175,($AO$4-1)*102,($AP$4-1)*14)</f>
        <v>-</v>
      </c>
      <c r="M43" s="286" t="str">
        <f ca="1">OFFSET(Values!L175,($AO$4-1)*102,($AP$4-1)*14)</f>
        <v>-</v>
      </c>
      <c r="N43" s="286" t="str">
        <f ca="1">OFFSET(Values!M175,($AO$4-1)*102,($AP$4-1)*14)</f>
        <v>-</v>
      </c>
      <c r="O43" s="286" t="str">
        <f ca="1">OFFSET(Values!N175,($AO$4-1)*102,($AP$4-1)*14)</f>
        <v>-</v>
      </c>
      <c r="P43" s="287" t="str">
        <f ca="1">OFFSET(Values!O175,($AO$4-1)*102,($AP$4-1)*14)</f>
        <v>-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 t="str">
        <f ca="1">OFFSET(Values!C176,($AO$4-1)*102,($AP$4-1)*14)</f>
        <v>-</v>
      </c>
      <c r="D44" s="353">
        <f t="shared" ca="1" si="0"/>
        <v>0</v>
      </c>
      <c r="E44" s="286" t="str">
        <f ca="1">OFFSET(Values!D176,($AO$4-1)*102,($AP$4-1)*14)</f>
        <v>-</v>
      </c>
      <c r="F44" s="286" t="str">
        <f ca="1">OFFSET(Values!E176,($AO$4-1)*102,($AP$4-1)*14)</f>
        <v>-</v>
      </c>
      <c r="G44" s="286" t="str">
        <f ca="1">OFFSET(Values!F176,($AO$4-1)*102,($AP$4-1)*14)</f>
        <v>-</v>
      </c>
      <c r="H44" s="286" t="str">
        <f ca="1">OFFSET(Values!G176,($AO$4-1)*102,($AP$4-1)*14)</f>
        <v>-</v>
      </c>
      <c r="I44" s="286" t="str">
        <f ca="1">OFFSET(Values!H176,($AO$4-1)*102,($AP$4-1)*14)</f>
        <v>-</v>
      </c>
      <c r="J44" s="286" t="str">
        <f ca="1">OFFSET(Values!I176,($AO$4-1)*102,($AP$4-1)*14)</f>
        <v>-</v>
      </c>
      <c r="K44" s="286" t="str">
        <f ca="1">OFFSET(Values!J176,($AO$4-1)*102,($AP$4-1)*14)</f>
        <v>-</v>
      </c>
      <c r="L44" s="286" t="str">
        <f ca="1">OFFSET(Values!K176,($AO$4-1)*102,($AP$4-1)*14)</f>
        <v>-</v>
      </c>
      <c r="M44" s="286" t="str">
        <f ca="1">OFFSET(Values!L176,($AO$4-1)*102,($AP$4-1)*14)</f>
        <v>-</v>
      </c>
      <c r="N44" s="286" t="str">
        <f ca="1">OFFSET(Values!M176,($AO$4-1)*102,($AP$4-1)*14)</f>
        <v>-</v>
      </c>
      <c r="O44" s="286" t="str">
        <f ca="1">OFFSET(Values!N176,($AO$4-1)*102,($AP$4-1)*14)</f>
        <v>-</v>
      </c>
      <c r="P44" s="287" t="str">
        <f ca="1">OFFSET(Values!O176,($AO$4-1)*102,($AP$4-1)*14)</f>
        <v>-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 t="str">
        <f ca="1">OFFSET(Values!C177,($AO$4-1)*102,($AP$4-1)*14)</f>
        <v>-</v>
      </c>
      <c r="D45" s="353">
        <f t="shared" ca="1" si="0"/>
        <v>0</v>
      </c>
      <c r="E45" s="286" t="str">
        <f ca="1">OFFSET(Values!D177,($AO$4-1)*102,($AP$4-1)*14)</f>
        <v>-</v>
      </c>
      <c r="F45" s="286" t="str">
        <f ca="1">OFFSET(Values!E177,($AO$4-1)*102,($AP$4-1)*14)</f>
        <v>-</v>
      </c>
      <c r="G45" s="286" t="str">
        <f ca="1">OFFSET(Values!F177,($AO$4-1)*102,($AP$4-1)*14)</f>
        <v>-</v>
      </c>
      <c r="H45" s="286" t="str">
        <f ca="1">OFFSET(Values!G177,($AO$4-1)*102,($AP$4-1)*14)</f>
        <v>-</v>
      </c>
      <c r="I45" s="286" t="str">
        <f ca="1">OFFSET(Values!H177,($AO$4-1)*102,($AP$4-1)*14)</f>
        <v>-</v>
      </c>
      <c r="J45" s="286" t="str">
        <f ca="1">OFFSET(Values!I177,($AO$4-1)*102,($AP$4-1)*14)</f>
        <v>-</v>
      </c>
      <c r="K45" s="286" t="str">
        <f ca="1">OFFSET(Values!J177,($AO$4-1)*102,($AP$4-1)*14)</f>
        <v>-</v>
      </c>
      <c r="L45" s="286" t="str">
        <f ca="1">OFFSET(Values!K177,($AO$4-1)*102,($AP$4-1)*14)</f>
        <v>-</v>
      </c>
      <c r="M45" s="286" t="str">
        <f ca="1">OFFSET(Values!L177,($AO$4-1)*102,($AP$4-1)*14)</f>
        <v>-</v>
      </c>
      <c r="N45" s="286" t="str">
        <f ca="1">OFFSET(Values!M177,($AO$4-1)*102,($AP$4-1)*14)</f>
        <v>-</v>
      </c>
      <c r="O45" s="286" t="str">
        <f ca="1">OFFSET(Values!N177,($AO$4-1)*102,($AP$4-1)*14)</f>
        <v>-</v>
      </c>
      <c r="P45" s="287" t="str">
        <f ca="1">OFFSET(Values!O177,($AO$4-1)*102,($AP$4-1)*14)</f>
        <v>-</v>
      </c>
    </row>
    <row r="46" spans="1:45" x14ac:dyDescent="0.25">
      <c r="B46" s="43">
        <f t="shared" si="1"/>
        <v>0.30208333333333331</v>
      </c>
      <c r="C46" s="347" t="str">
        <f ca="1">OFFSET(Values!C178,($AO$4-1)*102,($AP$4-1)*14)</f>
        <v>-</v>
      </c>
      <c r="D46" s="353">
        <f t="shared" ca="1" si="0"/>
        <v>0</v>
      </c>
      <c r="E46" s="286" t="str">
        <f ca="1">OFFSET(Values!D178,($AO$4-1)*102,($AP$4-1)*14)</f>
        <v>-</v>
      </c>
      <c r="F46" s="286" t="str">
        <f ca="1">OFFSET(Values!E178,($AO$4-1)*102,($AP$4-1)*14)</f>
        <v>-</v>
      </c>
      <c r="G46" s="286" t="str">
        <f ca="1">OFFSET(Values!F178,($AO$4-1)*102,($AP$4-1)*14)</f>
        <v>-</v>
      </c>
      <c r="H46" s="286" t="str">
        <f ca="1">OFFSET(Values!G178,($AO$4-1)*102,($AP$4-1)*14)</f>
        <v>-</v>
      </c>
      <c r="I46" s="286" t="str">
        <f ca="1">OFFSET(Values!H178,($AO$4-1)*102,($AP$4-1)*14)</f>
        <v>-</v>
      </c>
      <c r="J46" s="286" t="str">
        <f ca="1">OFFSET(Values!I178,($AO$4-1)*102,($AP$4-1)*14)</f>
        <v>-</v>
      </c>
      <c r="K46" s="286" t="str">
        <f ca="1">OFFSET(Values!J178,($AO$4-1)*102,($AP$4-1)*14)</f>
        <v>-</v>
      </c>
      <c r="L46" s="286" t="str">
        <f ca="1">OFFSET(Values!K178,($AO$4-1)*102,($AP$4-1)*14)</f>
        <v>-</v>
      </c>
      <c r="M46" s="286" t="str">
        <f ca="1">OFFSET(Values!L178,($AO$4-1)*102,($AP$4-1)*14)</f>
        <v>-</v>
      </c>
      <c r="N46" s="286" t="str">
        <f ca="1">OFFSET(Values!M178,($AO$4-1)*102,($AP$4-1)*14)</f>
        <v>-</v>
      </c>
      <c r="O46" s="286" t="str">
        <f ca="1">OFFSET(Values!N178,($AO$4-1)*102,($AP$4-1)*14)</f>
        <v>-</v>
      </c>
      <c r="P46" s="287" t="str">
        <f ca="1">OFFSET(Values!O178,($AO$4-1)*102,($AP$4-1)*14)</f>
        <v>-</v>
      </c>
    </row>
    <row r="47" spans="1:45" x14ac:dyDescent="0.25">
      <c r="A47" s="1" t="s">
        <v>58</v>
      </c>
      <c r="B47" s="43">
        <f t="shared" si="1"/>
        <v>0.3125</v>
      </c>
      <c r="C47" s="347" t="str">
        <f ca="1">OFFSET(Values!C179,($AO$4-1)*102,($AP$4-1)*14)</f>
        <v>-</v>
      </c>
      <c r="D47" s="353">
        <f t="shared" ca="1" si="0"/>
        <v>0</v>
      </c>
      <c r="E47" s="286" t="str">
        <f ca="1">OFFSET(Values!D179,($AO$4-1)*102,($AP$4-1)*14)</f>
        <v>-</v>
      </c>
      <c r="F47" s="286" t="str">
        <f ca="1">OFFSET(Values!E179,($AO$4-1)*102,($AP$4-1)*14)</f>
        <v>-</v>
      </c>
      <c r="G47" s="286" t="str">
        <f ca="1">OFFSET(Values!F179,($AO$4-1)*102,($AP$4-1)*14)</f>
        <v>-</v>
      </c>
      <c r="H47" s="286" t="str">
        <f ca="1">OFFSET(Values!G179,($AO$4-1)*102,($AP$4-1)*14)</f>
        <v>-</v>
      </c>
      <c r="I47" s="286" t="str">
        <f ca="1">OFFSET(Values!H179,($AO$4-1)*102,($AP$4-1)*14)</f>
        <v>-</v>
      </c>
      <c r="J47" s="286" t="str">
        <f ca="1">OFFSET(Values!I179,($AO$4-1)*102,($AP$4-1)*14)</f>
        <v>-</v>
      </c>
      <c r="K47" s="286" t="str">
        <f ca="1">OFFSET(Values!J179,($AO$4-1)*102,($AP$4-1)*14)</f>
        <v>-</v>
      </c>
      <c r="L47" s="286" t="str">
        <f ca="1">OFFSET(Values!K179,($AO$4-1)*102,($AP$4-1)*14)</f>
        <v>-</v>
      </c>
      <c r="M47" s="286" t="str">
        <f ca="1">OFFSET(Values!L179,($AO$4-1)*102,($AP$4-1)*14)</f>
        <v>-</v>
      </c>
      <c r="N47" s="286" t="str">
        <f ca="1">OFFSET(Values!M179,($AO$4-1)*102,($AP$4-1)*14)</f>
        <v>-</v>
      </c>
      <c r="O47" s="286" t="str">
        <f ca="1">OFFSET(Values!N179,($AO$4-1)*102,($AP$4-1)*14)</f>
        <v>-</v>
      </c>
      <c r="P47" s="287" t="str">
        <f ca="1">OFFSET(Values!O179,($AO$4-1)*102,($AP$4-1)*14)</f>
        <v>-</v>
      </c>
    </row>
    <row r="48" spans="1:45" x14ac:dyDescent="0.25">
      <c r="A48" s="1" t="s">
        <v>58</v>
      </c>
      <c r="B48" s="43">
        <f t="shared" si="1"/>
        <v>0.32291666666666669</v>
      </c>
      <c r="C48" s="347" t="str">
        <f ca="1">OFFSET(Values!C180,($AO$4-1)*102,($AP$4-1)*14)</f>
        <v>-</v>
      </c>
      <c r="D48" s="353">
        <f t="shared" ca="1" si="0"/>
        <v>0</v>
      </c>
      <c r="E48" s="286" t="str">
        <f ca="1">OFFSET(Values!D180,($AO$4-1)*102,($AP$4-1)*14)</f>
        <v>-</v>
      </c>
      <c r="F48" s="286" t="str">
        <f ca="1">OFFSET(Values!E180,($AO$4-1)*102,($AP$4-1)*14)</f>
        <v>-</v>
      </c>
      <c r="G48" s="286" t="str">
        <f ca="1">OFFSET(Values!F180,($AO$4-1)*102,($AP$4-1)*14)</f>
        <v>-</v>
      </c>
      <c r="H48" s="286" t="str">
        <f ca="1">OFFSET(Values!G180,($AO$4-1)*102,($AP$4-1)*14)</f>
        <v>-</v>
      </c>
      <c r="I48" s="286" t="str">
        <f ca="1">OFFSET(Values!H180,($AO$4-1)*102,($AP$4-1)*14)</f>
        <v>-</v>
      </c>
      <c r="J48" s="286" t="str">
        <f ca="1">OFFSET(Values!I180,($AO$4-1)*102,($AP$4-1)*14)</f>
        <v>-</v>
      </c>
      <c r="K48" s="286" t="str">
        <f ca="1">OFFSET(Values!J180,($AO$4-1)*102,($AP$4-1)*14)</f>
        <v>-</v>
      </c>
      <c r="L48" s="286" t="str">
        <f ca="1">OFFSET(Values!K180,($AO$4-1)*102,($AP$4-1)*14)</f>
        <v>-</v>
      </c>
      <c r="M48" s="286" t="str">
        <f ca="1">OFFSET(Values!L180,($AO$4-1)*102,($AP$4-1)*14)</f>
        <v>-</v>
      </c>
      <c r="N48" s="286" t="str">
        <f ca="1">OFFSET(Values!M180,($AO$4-1)*102,($AP$4-1)*14)</f>
        <v>-</v>
      </c>
      <c r="O48" s="286" t="str">
        <f ca="1">OFFSET(Values!N180,($AO$4-1)*102,($AP$4-1)*14)</f>
        <v>-</v>
      </c>
      <c r="P48" s="287" t="str">
        <f ca="1">OFFSET(Values!O180,($AO$4-1)*102,($AP$4-1)*14)</f>
        <v>-</v>
      </c>
    </row>
    <row r="49" spans="1:16" x14ac:dyDescent="0.25">
      <c r="A49" s="1" t="s">
        <v>58</v>
      </c>
      <c r="B49" s="43">
        <f t="shared" si="1"/>
        <v>0.33333333333333337</v>
      </c>
      <c r="C49" s="347" t="str">
        <f ca="1">OFFSET(Values!C181,($AO$4-1)*102,($AP$4-1)*14)</f>
        <v>-</v>
      </c>
      <c r="D49" s="353">
        <f t="shared" ca="1" si="0"/>
        <v>0</v>
      </c>
      <c r="E49" s="286" t="str">
        <f ca="1">OFFSET(Values!D181,($AO$4-1)*102,($AP$4-1)*14)</f>
        <v>-</v>
      </c>
      <c r="F49" s="286" t="str">
        <f ca="1">OFFSET(Values!E181,($AO$4-1)*102,($AP$4-1)*14)</f>
        <v>-</v>
      </c>
      <c r="G49" s="286" t="str">
        <f ca="1">OFFSET(Values!F181,($AO$4-1)*102,($AP$4-1)*14)</f>
        <v>-</v>
      </c>
      <c r="H49" s="286" t="str">
        <f ca="1">OFFSET(Values!G181,($AO$4-1)*102,($AP$4-1)*14)</f>
        <v>-</v>
      </c>
      <c r="I49" s="286" t="str">
        <f ca="1">OFFSET(Values!H181,($AO$4-1)*102,($AP$4-1)*14)</f>
        <v>-</v>
      </c>
      <c r="J49" s="286" t="str">
        <f ca="1">OFFSET(Values!I181,($AO$4-1)*102,($AP$4-1)*14)</f>
        <v>-</v>
      </c>
      <c r="K49" s="286" t="str">
        <f ca="1">OFFSET(Values!J181,($AO$4-1)*102,($AP$4-1)*14)</f>
        <v>-</v>
      </c>
      <c r="L49" s="286" t="str">
        <f ca="1">OFFSET(Values!K181,($AO$4-1)*102,($AP$4-1)*14)</f>
        <v>-</v>
      </c>
      <c r="M49" s="286" t="str">
        <f ca="1">OFFSET(Values!L181,($AO$4-1)*102,($AP$4-1)*14)</f>
        <v>-</v>
      </c>
      <c r="N49" s="286" t="str">
        <f ca="1">OFFSET(Values!M181,($AO$4-1)*102,($AP$4-1)*14)</f>
        <v>-</v>
      </c>
      <c r="O49" s="286" t="str">
        <f ca="1">OFFSET(Values!N181,($AO$4-1)*102,($AP$4-1)*14)</f>
        <v>-</v>
      </c>
      <c r="P49" s="287" t="str">
        <f ca="1">OFFSET(Values!O181,($AO$4-1)*102,($AP$4-1)*14)</f>
        <v>-</v>
      </c>
    </row>
    <row r="50" spans="1:16" x14ac:dyDescent="0.25">
      <c r="A50" s="1" t="s">
        <v>58</v>
      </c>
      <c r="B50" s="43">
        <f t="shared" si="1"/>
        <v>0.34375000000000006</v>
      </c>
      <c r="C50" s="347" t="str">
        <f ca="1">OFFSET(Values!C182,($AO$4-1)*102,($AP$4-1)*14)</f>
        <v>-</v>
      </c>
      <c r="D50" s="353">
        <f t="shared" ca="1" si="0"/>
        <v>0</v>
      </c>
      <c r="E50" s="286" t="str">
        <f ca="1">OFFSET(Values!D182,($AO$4-1)*102,($AP$4-1)*14)</f>
        <v>-</v>
      </c>
      <c r="F50" s="286" t="str">
        <f ca="1">OFFSET(Values!E182,($AO$4-1)*102,($AP$4-1)*14)</f>
        <v>-</v>
      </c>
      <c r="G50" s="286" t="str">
        <f ca="1">OFFSET(Values!F182,($AO$4-1)*102,($AP$4-1)*14)</f>
        <v>-</v>
      </c>
      <c r="H50" s="286" t="str">
        <f ca="1">OFFSET(Values!G182,($AO$4-1)*102,($AP$4-1)*14)</f>
        <v>-</v>
      </c>
      <c r="I50" s="286" t="str">
        <f ca="1">OFFSET(Values!H182,($AO$4-1)*102,($AP$4-1)*14)</f>
        <v>-</v>
      </c>
      <c r="J50" s="286" t="str">
        <f ca="1">OFFSET(Values!I182,($AO$4-1)*102,($AP$4-1)*14)</f>
        <v>-</v>
      </c>
      <c r="K50" s="286" t="str">
        <f ca="1">OFFSET(Values!J182,($AO$4-1)*102,($AP$4-1)*14)</f>
        <v>-</v>
      </c>
      <c r="L50" s="286" t="str">
        <f ca="1">OFFSET(Values!K182,($AO$4-1)*102,($AP$4-1)*14)</f>
        <v>-</v>
      </c>
      <c r="M50" s="286" t="str">
        <f ca="1">OFFSET(Values!L182,($AO$4-1)*102,($AP$4-1)*14)</f>
        <v>-</v>
      </c>
      <c r="N50" s="286" t="str">
        <f ca="1">OFFSET(Values!M182,($AO$4-1)*102,($AP$4-1)*14)</f>
        <v>-</v>
      </c>
      <c r="O50" s="286" t="str">
        <f ca="1">OFFSET(Values!N182,($AO$4-1)*102,($AP$4-1)*14)</f>
        <v>-</v>
      </c>
      <c r="P50" s="287" t="str">
        <f ca="1">OFFSET(Values!O182,($AO$4-1)*102,($AP$4-1)*14)</f>
        <v>-</v>
      </c>
    </row>
    <row r="51" spans="1:16" x14ac:dyDescent="0.25">
      <c r="A51" s="1" t="s">
        <v>58</v>
      </c>
      <c r="B51" s="43">
        <f t="shared" si="1"/>
        <v>0.35416666666666674</v>
      </c>
      <c r="C51" s="347" t="str">
        <f ca="1">OFFSET(Values!C183,($AO$4-1)*102,($AP$4-1)*14)</f>
        <v>-</v>
      </c>
      <c r="D51" s="353">
        <f t="shared" ca="1" si="0"/>
        <v>0</v>
      </c>
      <c r="E51" s="286" t="str">
        <f ca="1">OFFSET(Values!D183,($AO$4-1)*102,($AP$4-1)*14)</f>
        <v>-</v>
      </c>
      <c r="F51" s="286" t="str">
        <f ca="1">OFFSET(Values!E183,($AO$4-1)*102,($AP$4-1)*14)</f>
        <v>-</v>
      </c>
      <c r="G51" s="286" t="str">
        <f ca="1">OFFSET(Values!F183,($AO$4-1)*102,($AP$4-1)*14)</f>
        <v>-</v>
      </c>
      <c r="H51" s="286" t="str">
        <f ca="1">OFFSET(Values!G183,($AO$4-1)*102,($AP$4-1)*14)</f>
        <v>-</v>
      </c>
      <c r="I51" s="286" t="str">
        <f ca="1">OFFSET(Values!H183,($AO$4-1)*102,($AP$4-1)*14)</f>
        <v>-</v>
      </c>
      <c r="J51" s="286" t="str">
        <f ca="1">OFFSET(Values!I183,($AO$4-1)*102,($AP$4-1)*14)</f>
        <v>-</v>
      </c>
      <c r="K51" s="286" t="str">
        <f ca="1">OFFSET(Values!J183,($AO$4-1)*102,($AP$4-1)*14)</f>
        <v>-</v>
      </c>
      <c r="L51" s="286" t="str">
        <f ca="1">OFFSET(Values!K183,($AO$4-1)*102,($AP$4-1)*14)</f>
        <v>-</v>
      </c>
      <c r="M51" s="286" t="str">
        <f ca="1">OFFSET(Values!L183,($AO$4-1)*102,($AP$4-1)*14)</f>
        <v>-</v>
      </c>
      <c r="N51" s="286" t="str">
        <f ca="1">OFFSET(Values!M183,($AO$4-1)*102,($AP$4-1)*14)</f>
        <v>-</v>
      </c>
      <c r="O51" s="286" t="str">
        <f ca="1">OFFSET(Values!N183,($AO$4-1)*102,($AP$4-1)*14)</f>
        <v>-</v>
      </c>
      <c r="P51" s="287" t="str">
        <f ca="1">OFFSET(Values!O183,($AO$4-1)*102,($AP$4-1)*14)</f>
        <v>-</v>
      </c>
    </row>
    <row r="52" spans="1:16" x14ac:dyDescent="0.25">
      <c r="A52" s="1" t="s">
        <v>58</v>
      </c>
      <c r="B52" s="43">
        <f t="shared" si="1"/>
        <v>0.36458333333333343</v>
      </c>
      <c r="C52" s="347" t="str">
        <f ca="1">OFFSET(Values!C184,($AO$4-1)*102,($AP$4-1)*14)</f>
        <v>-</v>
      </c>
      <c r="D52" s="353">
        <f t="shared" ca="1" si="0"/>
        <v>0</v>
      </c>
      <c r="E52" s="286" t="str">
        <f ca="1">OFFSET(Values!D184,($AO$4-1)*102,($AP$4-1)*14)</f>
        <v>-</v>
      </c>
      <c r="F52" s="286" t="str">
        <f ca="1">OFFSET(Values!E184,($AO$4-1)*102,($AP$4-1)*14)</f>
        <v>-</v>
      </c>
      <c r="G52" s="286" t="str">
        <f ca="1">OFFSET(Values!F184,($AO$4-1)*102,($AP$4-1)*14)</f>
        <v>-</v>
      </c>
      <c r="H52" s="286" t="str">
        <f ca="1">OFFSET(Values!G184,($AO$4-1)*102,($AP$4-1)*14)</f>
        <v>-</v>
      </c>
      <c r="I52" s="286" t="str">
        <f ca="1">OFFSET(Values!H184,($AO$4-1)*102,($AP$4-1)*14)</f>
        <v>-</v>
      </c>
      <c r="J52" s="286" t="str">
        <f ca="1">OFFSET(Values!I184,($AO$4-1)*102,($AP$4-1)*14)</f>
        <v>-</v>
      </c>
      <c r="K52" s="286" t="str">
        <f ca="1">OFFSET(Values!J184,($AO$4-1)*102,($AP$4-1)*14)</f>
        <v>-</v>
      </c>
      <c r="L52" s="286" t="str">
        <f ca="1">OFFSET(Values!K184,($AO$4-1)*102,($AP$4-1)*14)</f>
        <v>-</v>
      </c>
      <c r="M52" s="286" t="str">
        <f ca="1">OFFSET(Values!L184,($AO$4-1)*102,($AP$4-1)*14)</f>
        <v>-</v>
      </c>
      <c r="N52" s="286" t="str">
        <f ca="1">OFFSET(Values!M184,($AO$4-1)*102,($AP$4-1)*14)</f>
        <v>-</v>
      </c>
      <c r="O52" s="286" t="str">
        <f ca="1">OFFSET(Values!N184,($AO$4-1)*102,($AP$4-1)*14)</f>
        <v>-</v>
      </c>
      <c r="P52" s="287" t="str">
        <f ca="1">OFFSET(Values!O184,($AO$4-1)*102,($AP$4-1)*14)</f>
        <v>-</v>
      </c>
    </row>
    <row r="53" spans="1:16" x14ac:dyDescent="0.25">
      <c r="A53" s="1" t="s">
        <v>58</v>
      </c>
      <c r="B53" s="43">
        <f t="shared" si="1"/>
        <v>0.37500000000000011</v>
      </c>
      <c r="C53" s="347" t="str">
        <f ca="1">OFFSET(Values!C185,($AO$4-1)*102,($AP$4-1)*14)</f>
        <v>-</v>
      </c>
      <c r="D53" s="353">
        <f t="shared" ca="1" si="0"/>
        <v>0</v>
      </c>
      <c r="E53" s="286" t="str">
        <f ca="1">OFFSET(Values!D185,($AO$4-1)*102,($AP$4-1)*14)</f>
        <v>-</v>
      </c>
      <c r="F53" s="286" t="str">
        <f ca="1">OFFSET(Values!E185,($AO$4-1)*102,($AP$4-1)*14)</f>
        <v>-</v>
      </c>
      <c r="G53" s="286" t="str">
        <f ca="1">OFFSET(Values!F185,($AO$4-1)*102,($AP$4-1)*14)</f>
        <v>-</v>
      </c>
      <c r="H53" s="286" t="str">
        <f ca="1">OFFSET(Values!G185,($AO$4-1)*102,($AP$4-1)*14)</f>
        <v>-</v>
      </c>
      <c r="I53" s="286" t="str">
        <f ca="1">OFFSET(Values!H185,($AO$4-1)*102,($AP$4-1)*14)</f>
        <v>-</v>
      </c>
      <c r="J53" s="286" t="str">
        <f ca="1">OFFSET(Values!I185,($AO$4-1)*102,($AP$4-1)*14)</f>
        <v>-</v>
      </c>
      <c r="K53" s="286" t="str">
        <f ca="1">OFFSET(Values!J185,($AO$4-1)*102,($AP$4-1)*14)</f>
        <v>-</v>
      </c>
      <c r="L53" s="286" t="str">
        <f ca="1">OFFSET(Values!K185,($AO$4-1)*102,($AP$4-1)*14)</f>
        <v>-</v>
      </c>
      <c r="M53" s="286" t="str">
        <f ca="1">OFFSET(Values!L185,($AO$4-1)*102,($AP$4-1)*14)</f>
        <v>-</v>
      </c>
      <c r="N53" s="286" t="str">
        <f ca="1">OFFSET(Values!M185,($AO$4-1)*102,($AP$4-1)*14)</f>
        <v>-</v>
      </c>
      <c r="O53" s="286" t="str">
        <f ca="1">OFFSET(Values!N185,($AO$4-1)*102,($AP$4-1)*14)</f>
        <v>-</v>
      </c>
      <c r="P53" s="287" t="str">
        <f ca="1">OFFSET(Values!O185,($AO$4-1)*102,($AP$4-1)*14)</f>
        <v>-</v>
      </c>
    </row>
    <row r="54" spans="1:16" x14ac:dyDescent="0.25">
      <c r="A54" s="1" t="s">
        <v>58</v>
      </c>
      <c r="B54" s="43">
        <f t="shared" si="1"/>
        <v>0.3854166666666668</v>
      </c>
      <c r="C54" s="347" t="str">
        <f ca="1">OFFSET(Values!C186,($AO$4-1)*102,($AP$4-1)*14)</f>
        <v>-</v>
      </c>
      <c r="D54" s="353">
        <f t="shared" ca="1" si="0"/>
        <v>0</v>
      </c>
      <c r="E54" s="286" t="str">
        <f ca="1">OFFSET(Values!D186,($AO$4-1)*102,($AP$4-1)*14)</f>
        <v>-</v>
      </c>
      <c r="F54" s="286" t="str">
        <f ca="1">OFFSET(Values!E186,($AO$4-1)*102,($AP$4-1)*14)</f>
        <v>-</v>
      </c>
      <c r="G54" s="286" t="str">
        <f ca="1">OFFSET(Values!F186,($AO$4-1)*102,($AP$4-1)*14)</f>
        <v>-</v>
      </c>
      <c r="H54" s="286" t="str">
        <f ca="1">OFFSET(Values!G186,($AO$4-1)*102,($AP$4-1)*14)</f>
        <v>-</v>
      </c>
      <c r="I54" s="286" t="str">
        <f ca="1">OFFSET(Values!H186,($AO$4-1)*102,($AP$4-1)*14)</f>
        <v>-</v>
      </c>
      <c r="J54" s="286" t="str">
        <f ca="1">OFFSET(Values!I186,($AO$4-1)*102,($AP$4-1)*14)</f>
        <v>-</v>
      </c>
      <c r="K54" s="286" t="str">
        <f ca="1">OFFSET(Values!J186,($AO$4-1)*102,($AP$4-1)*14)</f>
        <v>-</v>
      </c>
      <c r="L54" s="286" t="str">
        <f ca="1">OFFSET(Values!K186,($AO$4-1)*102,($AP$4-1)*14)</f>
        <v>-</v>
      </c>
      <c r="M54" s="286" t="str">
        <f ca="1">OFFSET(Values!L186,($AO$4-1)*102,($AP$4-1)*14)</f>
        <v>-</v>
      </c>
      <c r="N54" s="286" t="str">
        <f ca="1">OFFSET(Values!M186,($AO$4-1)*102,($AP$4-1)*14)</f>
        <v>-</v>
      </c>
      <c r="O54" s="286" t="str">
        <f ca="1">OFFSET(Values!N186,($AO$4-1)*102,($AP$4-1)*14)</f>
        <v>-</v>
      </c>
      <c r="P54" s="287" t="str">
        <f ca="1">OFFSET(Values!O186,($AO$4-1)*102,($AP$4-1)*14)</f>
        <v>-</v>
      </c>
    </row>
    <row r="55" spans="1:16" x14ac:dyDescent="0.25">
      <c r="A55" s="1" t="s">
        <v>58</v>
      </c>
      <c r="B55" s="43">
        <f t="shared" si="1"/>
        <v>0.39583333333333348</v>
      </c>
      <c r="C55" s="347" t="str">
        <f ca="1">OFFSET(Values!C187,($AO$4-1)*102,($AP$4-1)*14)</f>
        <v>-</v>
      </c>
      <c r="D55" s="353">
        <f t="shared" ca="1" si="0"/>
        <v>0</v>
      </c>
      <c r="E55" s="286" t="str">
        <f ca="1">OFFSET(Values!D187,($AO$4-1)*102,($AP$4-1)*14)</f>
        <v>-</v>
      </c>
      <c r="F55" s="286" t="str">
        <f ca="1">OFFSET(Values!E187,($AO$4-1)*102,($AP$4-1)*14)</f>
        <v>-</v>
      </c>
      <c r="G55" s="286" t="str">
        <f ca="1">OFFSET(Values!F187,($AO$4-1)*102,($AP$4-1)*14)</f>
        <v>-</v>
      </c>
      <c r="H55" s="286" t="str">
        <f ca="1">OFFSET(Values!G187,($AO$4-1)*102,($AP$4-1)*14)</f>
        <v>-</v>
      </c>
      <c r="I55" s="286" t="str">
        <f ca="1">OFFSET(Values!H187,($AO$4-1)*102,($AP$4-1)*14)</f>
        <v>-</v>
      </c>
      <c r="J55" s="286" t="str">
        <f ca="1">OFFSET(Values!I187,($AO$4-1)*102,($AP$4-1)*14)</f>
        <v>-</v>
      </c>
      <c r="K55" s="286" t="str">
        <f ca="1">OFFSET(Values!J187,($AO$4-1)*102,($AP$4-1)*14)</f>
        <v>-</v>
      </c>
      <c r="L55" s="286" t="str">
        <f ca="1">OFFSET(Values!K187,($AO$4-1)*102,($AP$4-1)*14)</f>
        <v>-</v>
      </c>
      <c r="M55" s="286" t="str">
        <f ca="1">OFFSET(Values!L187,($AO$4-1)*102,($AP$4-1)*14)</f>
        <v>-</v>
      </c>
      <c r="N55" s="286" t="str">
        <f ca="1">OFFSET(Values!M187,($AO$4-1)*102,($AP$4-1)*14)</f>
        <v>-</v>
      </c>
      <c r="O55" s="286" t="str">
        <f ca="1">OFFSET(Values!N187,($AO$4-1)*102,($AP$4-1)*14)</f>
        <v>-</v>
      </c>
      <c r="P55" s="287" t="str">
        <f ca="1">OFFSET(Values!O187,($AO$4-1)*102,($AP$4-1)*14)</f>
        <v>-</v>
      </c>
    </row>
    <row r="56" spans="1:16" x14ac:dyDescent="0.25">
      <c r="A56" s="1" t="s">
        <v>58</v>
      </c>
      <c r="B56" s="43">
        <f t="shared" si="1"/>
        <v>0.40625000000000017</v>
      </c>
      <c r="C56" s="347" t="str">
        <f ca="1">OFFSET(Values!C188,($AO$4-1)*102,($AP$4-1)*14)</f>
        <v>-</v>
      </c>
      <c r="D56" s="353">
        <f t="shared" ca="1" si="0"/>
        <v>0</v>
      </c>
      <c r="E56" s="286" t="str">
        <f ca="1">OFFSET(Values!D188,($AO$4-1)*102,($AP$4-1)*14)</f>
        <v>-</v>
      </c>
      <c r="F56" s="286" t="str">
        <f ca="1">OFFSET(Values!E188,($AO$4-1)*102,($AP$4-1)*14)</f>
        <v>-</v>
      </c>
      <c r="G56" s="286" t="str">
        <f ca="1">OFFSET(Values!F188,($AO$4-1)*102,($AP$4-1)*14)</f>
        <v>-</v>
      </c>
      <c r="H56" s="286" t="str">
        <f ca="1">OFFSET(Values!G188,($AO$4-1)*102,($AP$4-1)*14)</f>
        <v>-</v>
      </c>
      <c r="I56" s="286" t="str">
        <f ca="1">OFFSET(Values!H188,($AO$4-1)*102,($AP$4-1)*14)</f>
        <v>-</v>
      </c>
      <c r="J56" s="286" t="str">
        <f ca="1">OFFSET(Values!I188,($AO$4-1)*102,($AP$4-1)*14)</f>
        <v>-</v>
      </c>
      <c r="K56" s="286" t="str">
        <f ca="1">OFFSET(Values!J188,($AO$4-1)*102,($AP$4-1)*14)</f>
        <v>-</v>
      </c>
      <c r="L56" s="286" t="str">
        <f ca="1">OFFSET(Values!K188,($AO$4-1)*102,($AP$4-1)*14)</f>
        <v>-</v>
      </c>
      <c r="M56" s="286" t="str">
        <f ca="1">OFFSET(Values!L188,($AO$4-1)*102,($AP$4-1)*14)</f>
        <v>-</v>
      </c>
      <c r="N56" s="286" t="str">
        <f ca="1">OFFSET(Values!M188,($AO$4-1)*102,($AP$4-1)*14)</f>
        <v>-</v>
      </c>
      <c r="O56" s="286" t="str">
        <f ca="1">OFFSET(Values!N188,($AO$4-1)*102,($AP$4-1)*14)</f>
        <v>-</v>
      </c>
      <c r="P56" s="287" t="str">
        <f ca="1">OFFSET(Values!O188,($AO$4-1)*102,($AP$4-1)*14)</f>
        <v>-</v>
      </c>
    </row>
    <row r="57" spans="1:16" x14ac:dyDescent="0.25">
      <c r="A57" s="1" t="s">
        <v>58</v>
      </c>
      <c r="B57" s="43">
        <f t="shared" si="1"/>
        <v>0.41666666666666685</v>
      </c>
      <c r="C57" s="347" t="str">
        <f ca="1">OFFSET(Values!C189,($AO$4-1)*102,($AP$4-1)*14)</f>
        <v>-</v>
      </c>
      <c r="D57" s="353">
        <f t="shared" ca="1" si="0"/>
        <v>0</v>
      </c>
      <c r="E57" s="286" t="str">
        <f ca="1">OFFSET(Values!D189,($AO$4-1)*102,($AP$4-1)*14)</f>
        <v>-</v>
      </c>
      <c r="F57" s="286" t="str">
        <f ca="1">OFFSET(Values!E189,($AO$4-1)*102,($AP$4-1)*14)</f>
        <v>-</v>
      </c>
      <c r="G57" s="286" t="str">
        <f ca="1">OFFSET(Values!F189,($AO$4-1)*102,($AP$4-1)*14)</f>
        <v>-</v>
      </c>
      <c r="H57" s="286" t="str">
        <f ca="1">OFFSET(Values!G189,($AO$4-1)*102,($AP$4-1)*14)</f>
        <v>-</v>
      </c>
      <c r="I57" s="286" t="str">
        <f ca="1">OFFSET(Values!H189,($AO$4-1)*102,($AP$4-1)*14)</f>
        <v>-</v>
      </c>
      <c r="J57" s="286" t="str">
        <f ca="1">OFFSET(Values!I189,($AO$4-1)*102,($AP$4-1)*14)</f>
        <v>-</v>
      </c>
      <c r="K57" s="286" t="str">
        <f ca="1">OFFSET(Values!J189,($AO$4-1)*102,($AP$4-1)*14)</f>
        <v>-</v>
      </c>
      <c r="L57" s="286" t="str">
        <f ca="1">OFFSET(Values!K189,($AO$4-1)*102,($AP$4-1)*14)</f>
        <v>-</v>
      </c>
      <c r="M57" s="286" t="str">
        <f ca="1">OFFSET(Values!L189,($AO$4-1)*102,($AP$4-1)*14)</f>
        <v>-</v>
      </c>
      <c r="N57" s="286" t="str">
        <f ca="1">OFFSET(Values!M189,($AO$4-1)*102,($AP$4-1)*14)</f>
        <v>-</v>
      </c>
      <c r="O57" s="286" t="str">
        <f ca="1">OFFSET(Values!N189,($AO$4-1)*102,($AP$4-1)*14)</f>
        <v>-</v>
      </c>
      <c r="P57" s="287" t="str">
        <f ca="1">OFFSET(Values!O189,($AO$4-1)*102,($AP$4-1)*14)</f>
        <v>-</v>
      </c>
    </row>
    <row r="58" spans="1:16" x14ac:dyDescent="0.25">
      <c r="A58" s="1" t="s">
        <v>58</v>
      </c>
      <c r="B58" s="43">
        <f t="shared" si="1"/>
        <v>0.42708333333333354</v>
      </c>
      <c r="C58" s="347" t="str">
        <f ca="1">OFFSET(Values!C190,($AO$4-1)*102,($AP$4-1)*14)</f>
        <v>-</v>
      </c>
      <c r="D58" s="353">
        <f t="shared" ca="1" si="0"/>
        <v>0</v>
      </c>
      <c r="E58" s="286" t="str">
        <f ca="1">OFFSET(Values!D190,($AO$4-1)*102,($AP$4-1)*14)</f>
        <v>-</v>
      </c>
      <c r="F58" s="286" t="str">
        <f ca="1">OFFSET(Values!E190,($AO$4-1)*102,($AP$4-1)*14)</f>
        <v>-</v>
      </c>
      <c r="G58" s="286" t="str">
        <f ca="1">OFFSET(Values!F190,($AO$4-1)*102,($AP$4-1)*14)</f>
        <v>-</v>
      </c>
      <c r="H58" s="286" t="str">
        <f ca="1">OFFSET(Values!G190,($AO$4-1)*102,($AP$4-1)*14)</f>
        <v>-</v>
      </c>
      <c r="I58" s="286" t="str">
        <f ca="1">OFFSET(Values!H190,($AO$4-1)*102,($AP$4-1)*14)</f>
        <v>-</v>
      </c>
      <c r="J58" s="286" t="str">
        <f ca="1">OFFSET(Values!I190,($AO$4-1)*102,($AP$4-1)*14)</f>
        <v>-</v>
      </c>
      <c r="K58" s="286" t="str">
        <f ca="1">OFFSET(Values!J190,($AO$4-1)*102,($AP$4-1)*14)</f>
        <v>-</v>
      </c>
      <c r="L58" s="286" t="str">
        <f ca="1">OFFSET(Values!K190,($AO$4-1)*102,($AP$4-1)*14)</f>
        <v>-</v>
      </c>
      <c r="M58" s="286" t="str">
        <f ca="1">OFFSET(Values!L190,($AO$4-1)*102,($AP$4-1)*14)</f>
        <v>-</v>
      </c>
      <c r="N58" s="286" t="str">
        <f ca="1">OFFSET(Values!M190,($AO$4-1)*102,($AP$4-1)*14)</f>
        <v>-</v>
      </c>
      <c r="O58" s="286" t="str">
        <f ca="1">OFFSET(Values!N190,($AO$4-1)*102,($AP$4-1)*14)</f>
        <v>-</v>
      </c>
      <c r="P58" s="287" t="str">
        <f ca="1">OFFSET(Values!O190,($AO$4-1)*102,($AP$4-1)*14)</f>
        <v>-</v>
      </c>
    </row>
    <row r="59" spans="1:16" x14ac:dyDescent="0.25">
      <c r="A59" s="1" t="s">
        <v>58</v>
      </c>
      <c r="B59" s="43">
        <f t="shared" si="1"/>
        <v>0.43750000000000022</v>
      </c>
      <c r="C59" s="347" t="str">
        <f ca="1">OFFSET(Values!C191,($AO$4-1)*102,($AP$4-1)*14)</f>
        <v>-</v>
      </c>
      <c r="D59" s="353">
        <f t="shared" ca="1" si="0"/>
        <v>0</v>
      </c>
      <c r="E59" s="286" t="str">
        <f ca="1">OFFSET(Values!D191,($AO$4-1)*102,($AP$4-1)*14)</f>
        <v>-</v>
      </c>
      <c r="F59" s="286" t="str">
        <f ca="1">OFFSET(Values!E191,($AO$4-1)*102,($AP$4-1)*14)</f>
        <v>-</v>
      </c>
      <c r="G59" s="286" t="str">
        <f ca="1">OFFSET(Values!F191,($AO$4-1)*102,($AP$4-1)*14)</f>
        <v>-</v>
      </c>
      <c r="H59" s="286" t="str">
        <f ca="1">OFFSET(Values!G191,($AO$4-1)*102,($AP$4-1)*14)</f>
        <v>-</v>
      </c>
      <c r="I59" s="286" t="str">
        <f ca="1">OFFSET(Values!H191,($AO$4-1)*102,($AP$4-1)*14)</f>
        <v>-</v>
      </c>
      <c r="J59" s="286" t="str">
        <f ca="1">OFFSET(Values!I191,($AO$4-1)*102,($AP$4-1)*14)</f>
        <v>-</v>
      </c>
      <c r="K59" s="286" t="str">
        <f ca="1">OFFSET(Values!J191,($AO$4-1)*102,($AP$4-1)*14)</f>
        <v>-</v>
      </c>
      <c r="L59" s="286" t="str">
        <f ca="1">OFFSET(Values!K191,($AO$4-1)*102,($AP$4-1)*14)</f>
        <v>-</v>
      </c>
      <c r="M59" s="286" t="str">
        <f ca="1">OFFSET(Values!L191,($AO$4-1)*102,($AP$4-1)*14)</f>
        <v>-</v>
      </c>
      <c r="N59" s="286" t="str">
        <f ca="1">OFFSET(Values!M191,($AO$4-1)*102,($AP$4-1)*14)</f>
        <v>-</v>
      </c>
      <c r="O59" s="286" t="str">
        <f ca="1">OFFSET(Values!N191,($AO$4-1)*102,($AP$4-1)*14)</f>
        <v>-</v>
      </c>
      <c r="P59" s="287" t="str">
        <f ca="1">OFFSET(Values!O191,($AO$4-1)*102,($AP$4-1)*14)</f>
        <v>-</v>
      </c>
    </row>
    <row r="60" spans="1:16" x14ac:dyDescent="0.25">
      <c r="A60" s="1" t="s">
        <v>58</v>
      </c>
      <c r="B60" s="43">
        <f t="shared" si="1"/>
        <v>0.44791666666666691</v>
      </c>
      <c r="C60" s="347" t="str">
        <f ca="1">OFFSET(Values!C192,($AO$4-1)*102,($AP$4-1)*14)</f>
        <v>-</v>
      </c>
      <c r="D60" s="353">
        <f t="shared" ca="1" si="0"/>
        <v>0</v>
      </c>
      <c r="E60" s="286" t="str">
        <f ca="1">OFFSET(Values!D192,($AO$4-1)*102,($AP$4-1)*14)</f>
        <v>-</v>
      </c>
      <c r="F60" s="286" t="str">
        <f ca="1">OFFSET(Values!E192,($AO$4-1)*102,($AP$4-1)*14)</f>
        <v>-</v>
      </c>
      <c r="G60" s="286" t="str">
        <f ca="1">OFFSET(Values!F192,($AO$4-1)*102,($AP$4-1)*14)</f>
        <v>-</v>
      </c>
      <c r="H60" s="286" t="str">
        <f ca="1">OFFSET(Values!G192,($AO$4-1)*102,($AP$4-1)*14)</f>
        <v>-</v>
      </c>
      <c r="I60" s="286" t="str">
        <f ca="1">OFFSET(Values!H192,($AO$4-1)*102,($AP$4-1)*14)</f>
        <v>-</v>
      </c>
      <c r="J60" s="286" t="str">
        <f ca="1">OFFSET(Values!I192,($AO$4-1)*102,($AP$4-1)*14)</f>
        <v>-</v>
      </c>
      <c r="K60" s="286" t="str">
        <f ca="1">OFFSET(Values!J192,($AO$4-1)*102,($AP$4-1)*14)</f>
        <v>-</v>
      </c>
      <c r="L60" s="286" t="str">
        <f ca="1">OFFSET(Values!K192,($AO$4-1)*102,($AP$4-1)*14)</f>
        <v>-</v>
      </c>
      <c r="M60" s="286" t="str">
        <f ca="1">OFFSET(Values!L192,($AO$4-1)*102,($AP$4-1)*14)</f>
        <v>-</v>
      </c>
      <c r="N60" s="286" t="str">
        <f ca="1">OFFSET(Values!M192,($AO$4-1)*102,($AP$4-1)*14)</f>
        <v>-</v>
      </c>
      <c r="O60" s="286" t="str">
        <f ca="1">OFFSET(Values!N192,($AO$4-1)*102,($AP$4-1)*14)</f>
        <v>-</v>
      </c>
      <c r="P60" s="287" t="str">
        <f ca="1">OFFSET(Values!O192,($AO$4-1)*102,($AP$4-1)*14)</f>
        <v>-</v>
      </c>
    </row>
    <row r="61" spans="1:16" x14ac:dyDescent="0.25">
      <c r="A61" s="1" t="s">
        <v>58</v>
      </c>
      <c r="B61" s="43">
        <f t="shared" si="1"/>
        <v>0.45833333333333359</v>
      </c>
      <c r="C61" s="347" t="str">
        <f ca="1">OFFSET(Values!C193,($AO$4-1)*102,($AP$4-1)*14)</f>
        <v>-</v>
      </c>
      <c r="D61" s="353">
        <f t="shared" ca="1" si="0"/>
        <v>0</v>
      </c>
      <c r="E61" s="286" t="str">
        <f ca="1">OFFSET(Values!D193,($AO$4-1)*102,($AP$4-1)*14)</f>
        <v>-</v>
      </c>
      <c r="F61" s="286" t="str">
        <f ca="1">OFFSET(Values!E193,($AO$4-1)*102,($AP$4-1)*14)</f>
        <v>-</v>
      </c>
      <c r="G61" s="286" t="str">
        <f ca="1">OFFSET(Values!F193,($AO$4-1)*102,($AP$4-1)*14)</f>
        <v>-</v>
      </c>
      <c r="H61" s="286" t="str">
        <f ca="1">OFFSET(Values!G193,($AO$4-1)*102,($AP$4-1)*14)</f>
        <v>-</v>
      </c>
      <c r="I61" s="286" t="str">
        <f ca="1">OFFSET(Values!H193,($AO$4-1)*102,($AP$4-1)*14)</f>
        <v>-</v>
      </c>
      <c r="J61" s="286" t="str">
        <f ca="1">OFFSET(Values!I193,($AO$4-1)*102,($AP$4-1)*14)</f>
        <v>-</v>
      </c>
      <c r="K61" s="286" t="str">
        <f ca="1">OFFSET(Values!J193,($AO$4-1)*102,($AP$4-1)*14)</f>
        <v>-</v>
      </c>
      <c r="L61" s="286" t="str">
        <f ca="1">OFFSET(Values!K193,($AO$4-1)*102,($AP$4-1)*14)</f>
        <v>-</v>
      </c>
      <c r="M61" s="286" t="str">
        <f ca="1">OFFSET(Values!L193,($AO$4-1)*102,($AP$4-1)*14)</f>
        <v>-</v>
      </c>
      <c r="N61" s="286" t="str">
        <f ca="1">OFFSET(Values!M193,($AO$4-1)*102,($AP$4-1)*14)</f>
        <v>-</v>
      </c>
      <c r="O61" s="286" t="str">
        <f ca="1">OFFSET(Values!N193,($AO$4-1)*102,($AP$4-1)*14)</f>
        <v>-</v>
      </c>
      <c r="P61" s="287" t="str">
        <f ca="1">OFFSET(Values!O193,($AO$4-1)*102,($AP$4-1)*14)</f>
        <v>-</v>
      </c>
    </row>
    <row r="62" spans="1:16" x14ac:dyDescent="0.25">
      <c r="A62" s="1" t="s">
        <v>58</v>
      </c>
      <c r="B62" s="43">
        <f t="shared" si="1"/>
        <v>0.46875000000000028</v>
      </c>
      <c r="C62" s="347" t="str">
        <f ca="1">OFFSET(Values!C194,($AO$4-1)*102,($AP$4-1)*14)</f>
        <v>-</v>
      </c>
      <c r="D62" s="353">
        <f t="shared" ca="1" si="0"/>
        <v>0</v>
      </c>
      <c r="E62" s="286" t="str">
        <f ca="1">OFFSET(Values!D194,($AO$4-1)*102,($AP$4-1)*14)</f>
        <v>-</v>
      </c>
      <c r="F62" s="286" t="str">
        <f ca="1">OFFSET(Values!E194,($AO$4-1)*102,($AP$4-1)*14)</f>
        <v>-</v>
      </c>
      <c r="G62" s="286" t="str">
        <f ca="1">OFFSET(Values!F194,($AO$4-1)*102,($AP$4-1)*14)</f>
        <v>-</v>
      </c>
      <c r="H62" s="286" t="str">
        <f ca="1">OFFSET(Values!G194,($AO$4-1)*102,($AP$4-1)*14)</f>
        <v>-</v>
      </c>
      <c r="I62" s="286" t="str">
        <f ca="1">OFFSET(Values!H194,($AO$4-1)*102,($AP$4-1)*14)</f>
        <v>-</v>
      </c>
      <c r="J62" s="286" t="str">
        <f ca="1">OFFSET(Values!I194,($AO$4-1)*102,($AP$4-1)*14)</f>
        <v>-</v>
      </c>
      <c r="K62" s="286" t="str">
        <f ca="1">OFFSET(Values!J194,($AO$4-1)*102,($AP$4-1)*14)</f>
        <v>-</v>
      </c>
      <c r="L62" s="286" t="str">
        <f ca="1">OFFSET(Values!K194,($AO$4-1)*102,($AP$4-1)*14)</f>
        <v>-</v>
      </c>
      <c r="M62" s="286" t="str">
        <f ca="1">OFFSET(Values!L194,($AO$4-1)*102,($AP$4-1)*14)</f>
        <v>-</v>
      </c>
      <c r="N62" s="286" t="str">
        <f ca="1">OFFSET(Values!M194,($AO$4-1)*102,($AP$4-1)*14)</f>
        <v>-</v>
      </c>
      <c r="O62" s="286" t="str">
        <f ca="1">OFFSET(Values!N194,($AO$4-1)*102,($AP$4-1)*14)</f>
        <v>-</v>
      </c>
      <c r="P62" s="287" t="str">
        <f ca="1">OFFSET(Values!O194,($AO$4-1)*102,($AP$4-1)*14)</f>
        <v>-</v>
      </c>
    </row>
    <row r="63" spans="1:16" x14ac:dyDescent="0.25">
      <c r="A63" s="1" t="s">
        <v>58</v>
      </c>
      <c r="B63" s="43">
        <f t="shared" si="1"/>
        <v>0.47916666666666696</v>
      </c>
      <c r="C63" s="347" t="str">
        <f ca="1">OFFSET(Values!C195,($AO$4-1)*102,($AP$4-1)*14)</f>
        <v>-</v>
      </c>
      <c r="D63" s="353">
        <f t="shared" ca="1" si="0"/>
        <v>0</v>
      </c>
      <c r="E63" s="286" t="str">
        <f ca="1">OFFSET(Values!D195,($AO$4-1)*102,($AP$4-1)*14)</f>
        <v>-</v>
      </c>
      <c r="F63" s="286" t="str">
        <f ca="1">OFFSET(Values!E195,($AO$4-1)*102,($AP$4-1)*14)</f>
        <v>-</v>
      </c>
      <c r="G63" s="286" t="str">
        <f ca="1">OFFSET(Values!F195,($AO$4-1)*102,($AP$4-1)*14)</f>
        <v>-</v>
      </c>
      <c r="H63" s="286" t="str">
        <f ca="1">OFFSET(Values!G195,($AO$4-1)*102,($AP$4-1)*14)</f>
        <v>-</v>
      </c>
      <c r="I63" s="286" t="str">
        <f ca="1">OFFSET(Values!H195,($AO$4-1)*102,($AP$4-1)*14)</f>
        <v>-</v>
      </c>
      <c r="J63" s="286" t="str">
        <f ca="1">OFFSET(Values!I195,($AO$4-1)*102,($AP$4-1)*14)</f>
        <v>-</v>
      </c>
      <c r="K63" s="286" t="str">
        <f ca="1">OFFSET(Values!J195,($AO$4-1)*102,($AP$4-1)*14)</f>
        <v>-</v>
      </c>
      <c r="L63" s="286" t="str">
        <f ca="1">OFFSET(Values!K195,($AO$4-1)*102,($AP$4-1)*14)</f>
        <v>-</v>
      </c>
      <c r="M63" s="286" t="str">
        <f ca="1">OFFSET(Values!L195,($AO$4-1)*102,($AP$4-1)*14)</f>
        <v>-</v>
      </c>
      <c r="N63" s="286" t="str">
        <f ca="1">OFFSET(Values!M195,($AO$4-1)*102,($AP$4-1)*14)</f>
        <v>-</v>
      </c>
      <c r="O63" s="286" t="str">
        <f ca="1">OFFSET(Values!N195,($AO$4-1)*102,($AP$4-1)*14)</f>
        <v>-</v>
      </c>
      <c r="P63" s="287" t="str">
        <f ca="1">OFFSET(Values!O195,($AO$4-1)*102,($AP$4-1)*14)</f>
        <v>-</v>
      </c>
    </row>
    <row r="64" spans="1:16" x14ac:dyDescent="0.25">
      <c r="A64" s="1" t="s">
        <v>58</v>
      </c>
      <c r="B64" s="43">
        <f t="shared" si="1"/>
        <v>0.48958333333333365</v>
      </c>
      <c r="C64" s="347">
        <f ca="1">OFFSET(Values!C196,($AO$4-1)*102,($AP$4-1)*14)</f>
        <v>14</v>
      </c>
      <c r="D64" s="353">
        <f t="shared" ca="1" si="0"/>
        <v>14</v>
      </c>
      <c r="E64" s="286">
        <f ca="1">OFFSET(Values!D196,($AO$4-1)*102,($AP$4-1)*14)</f>
        <v>0</v>
      </c>
      <c r="F64" s="286">
        <f ca="1">OFFSET(Values!E196,($AO$4-1)*102,($AP$4-1)*14)</f>
        <v>11</v>
      </c>
      <c r="G64" s="286">
        <f ca="1">OFFSET(Values!F196,($AO$4-1)*102,($AP$4-1)*14)</f>
        <v>0</v>
      </c>
      <c r="H64" s="286">
        <f ca="1">OFFSET(Values!G196,($AO$4-1)*102,($AP$4-1)*14)</f>
        <v>3</v>
      </c>
      <c r="I64" s="286">
        <f ca="1">OFFSET(Values!H196,($AO$4-1)*102,($AP$4-1)*14)</f>
        <v>0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58</v>
      </c>
      <c r="B65" s="43">
        <f t="shared" si="1"/>
        <v>0.50000000000000033</v>
      </c>
      <c r="C65" s="347">
        <f ca="1">OFFSET(Values!C197,($AO$4-1)*102,($AP$4-1)*14)</f>
        <v>28</v>
      </c>
      <c r="D65" s="353">
        <f t="shared" ca="1" si="0"/>
        <v>28</v>
      </c>
      <c r="E65" s="292">
        <f ca="1">OFFSET(Values!D197,($AO$4-1)*102,($AP$4-1)*14)</f>
        <v>1</v>
      </c>
      <c r="F65" s="286">
        <f ca="1">OFFSET(Values!E197,($AO$4-1)*102,($AP$4-1)*14)</f>
        <v>22</v>
      </c>
      <c r="G65" s="286">
        <f ca="1">OFFSET(Values!F197,($AO$4-1)*102,($AP$4-1)*14)</f>
        <v>0</v>
      </c>
      <c r="H65" s="286">
        <f ca="1">OFFSET(Values!G197,($AO$4-1)*102,($AP$4-1)*14)</f>
        <v>5</v>
      </c>
      <c r="I65" s="286">
        <f ca="1">OFFSET(Values!H197,($AO$4-1)*102,($AP$4-1)*14)</f>
        <v>0</v>
      </c>
      <c r="J65" s="286">
        <f ca="1">OFFSET(Values!I197,($AO$4-1)*102,($AP$4-1)*14)</f>
        <v>0</v>
      </c>
      <c r="K65" s="286">
        <f ca="1">OFFSET(Values!J197,($AO$4-1)*102,($AP$4-1)*14)</f>
        <v>0</v>
      </c>
      <c r="L65" s="286">
        <f ca="1">OFFSET(Values!K197,($AO$4-1)*102,($AP$4-1)*14)</f>
        <v>0</v>
      </c>
      <c r="M65" s="286">
        <f ca="1">OFFSET(Values!L197,($AO$4-1)*102,($AP$4-1)*14)</f>
        <v>0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58</v>
      </c>
      <c r="B66" s="43">
        <f t="shared" si="1"/>
        <v>0.51041666666666696</v>
      </c>
      <c r="C66" s="347">
        <f ca="1">OFFSET(Values!C198,($AO$4-1)*102,($AP$4-1)*14)</f>
        <v>24</v>
      </c>
      <c r="D66" s="353">
        <f t="shared" ca="1" si="0"/>
        <v>24</v>
      </c>
      <c r="E66" s="286">
        <f ca="1">OFFSET(Values!D198,($AO$4-1)*102,($AP$4-1)*14)</f>
        <v>0</v>
      </c>
      <c r="F66" s="286">
        <f ca="1">OFFSET(Values!E198,($AO$4-1)*102,($AP$4-1)*14)</f>
        <v>20</v>
      </c>
      <c r="G66" s="286">
        <f ca="1">OFFSET(Values!F198,($AO$4-1)*102,($AP$4-1)*14)</f>
        <v>0</v>
      </c>
      <c r="H66" s="286">
        <f ca="1">OFFSET(Values!G198,($AO$4-1)*102,($AP$4-1)*14)</f>
        <v>4</v>
      </c>
      <c r="I66" s="286">
        <f ca="1">OFFSET(Values!H198,($AO$4-1)*102,($AP$4-1)*14)</f>
        <v>0</v>
      </c>
      <c r="J66" s="286">
        <f ca="1">OFFSET(Values!I198,($AO$4-1)*102,($AP$4-1)*14)</f>
        <v>0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58</v>
      </c>
      <c r="B67" s="43">
        <f t="shared" si="1"/>
        <v>0.52083333333333359</v>
      </c>
      <c r="C67" s="347">
        <f ca="1">OFFSET(Values!C199,($AO$4-1)*102,($AP$4-1)*14)</f>
        <v>28</v>
      </c>
      <c r="D67" s="353">
        <f t="shared" ca="1" si="0"/>
        <v>28</v>
      </c>
      <c r="E67" s="286">
        <f ca="1">OFFSET(Values!D199,($AO$4-1)*102,($AP$4-1)*14)</f>
        <v>0</v>
      </c>
      <c r="F67" s="286">
        <f ca="1">OFFSET(Values!E199,($AO$4-1)*102,($AP$4-1)*14)</f>
        <v>27</v>
      </c>
      <c r="G67" s="286">
        <f ca="1">OFFSET(Values!F199,($AO$4-1)*102,($AP$4-1)*14)</f>
        <v>0</v>
      </c>
      <c r="H67" s="286">
        <f ca="1">OFFSET(Values!G199,($AO$4-1)*102,($AP$4-1)*14)</f>
        <v>1</v>
      </c>
      <c r="I67" s="286">
        <f ca="1">OFFSET(Values!H199,($AO$4-1)*102,($AP$4-1)*14)</f>
        <v>0</v>
      </c>
      <c r="J67" s="286">
        <f ca="1">OFFSET(Values!I199,($AO$4-1)*102,($AP$4-1)*14)</f>
        <v>0</v>
      </c>
      <c r="K67" s="286">
        <f ca="1">OFFSET(Values!J199,($AO$4-1)*102,($AP$4-1)*14)</f>
        <v>0</v>
      </c>
      <c r="L67" s="286">
        <f ca="1">OFFSET(Values!K199,($AO$4-1)*102,($AP$4-1)*14)</f>
        <v>0</v>
      </c>
      <c r="M67" s="286">
        <f ca="1">OFFSET(Values!L199,($AO$4-1)*102,($AP$4-1)*14)</f>
        <v>0</v>
      </c>
      <c r="N67" s="286">
        <f ca="1">OFFSET(Values!M199,($AO$4-1)*102,($AP$4-1)*14)</f>
        <v>0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58</v>
      </c>
      <c r="B68" s="43">
        <f t="shared" si="1"/>
        <v>0.53125000000000022</v>
      </c>
      <c r="C68" s="347">
        <f ca="1">OFFSET(Values!C200,($AO$4-1)*102,($AP$4-1)*14)</f>
        <v>21</v>
      </c>
      <c r="D68" s="353">
        <f t="shared" ca="1" si="0"/>
        <v>21</v>
      </c>
      <c r="E68" s="286">
        <f ca="1">OFFSET(Values!D200,($AO$4-1)*102,($AP$4-1)*14)</f>
        <v>1</v>
      </c>
      <c r="F68" s="286">
        <f ca="1">OFFSET(Values!E200,($AO$4-1)*102,($AP$4-1)*14)</f>
        <v>17</v>
      </c>
      <c r="G68" s="286">
        <f ca="1">OFFSET(Values!F200,($AO$4-1)*102,($AP$4-1)*14)</f>
        <v>0</v>
      </c>
      <c r="H68" s="286">
        <f ca="1">OFFSET(Values!G200,($AO$4-1)*102,($AP$4-1)*14)</f>
        <v>3</v>
      </c>
      <c r="I68" s="286">
        <f ca="1">OFFSET(Values!H200,($AO$4-1)*102,($AP$4-1)*14)</f>
        <v>0</v>
      </c>
      <c r="J68" s="286">
        <f ca="1">OFFSET(Values!I200,($AO$4-1)*102,($AP$4-1)*14)</f>
        <v>0</v>
      </c>
      <c r="K68" s="286">
        <f ca="1">OFFSET(Values!J200,($AO$4-1)*102,($AP$4-1)*14)</f>
        <v>0</v>
      </c>
      <c r="L68" s="286">
        <f ca="1">OFFSET(Values!K200,($AO$4-1)*102,($AP$4-1)*14)</f>
        <v>0</v>
      </c>
      <c r="M68" s="286">
        <f ca="1">OFFSET(Values!L200,($AO$4-1)*102,($AP$4-1)*14)</f>
        <v>0</v>
      </c>
      <c r="N68" s="286">
        <f ca="1">OFFSET(Values!M200,($AO$4-1)*102,($AP$4-1)*14)</f>
        <v>0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58</v>
      </c>
      <c r="B69" s="43">
        <f t="shared" si="1"/>
        <v>0.54166666666666685</v>
      </c>
      <c r="C69" s="347">
        <f ca="1">OFFSET(Values!C201,($AO$4-1)*102,($AP$4-1)*14)</f>
        <v>21</v>
      </c>
      <c r="D69" s="353">
        <f t="shared" ca="1" si="0"/>
        <v>21</v>
      </c>
      <c r="E69" s="286">
        <f ca="1">OFFSET(Values!D201,($AO$4-1)*102,($AP$4-1)*14)</f>
        <v>0</v>
      </c>
      <c r="F69" s="286">
        <f ca="1">OFFSET(Values!E201,($AO$4-1)*102,($AP$4-1)*14)</f>
        <v>19</v>
      </c>
      <c r="G69" s="286">
        <f ca="1">OFFSET(Values!F201,($AO$4-1)*102,($AP$4-1)*14)</f>
        <v>0</v>
      </c>
      <c r="H69" s="286">
        <f ca="1">OFFSET(Values!G201,($AO$4-1)*102,($AP$4-1)*14)</f>
        <v>2</v>
      </c>
      <c r="I69" s="286">
        <f ca="1">OFFSET(Values!H201,($AO$4-1)*102,($AP$4-1)*14)</f>
        <v>0</v>
      </c>
      <c r="J69" s="286">
        <f ca="1">OFFSET(Values!I201,($AO$4-1)*102,($AP$4-1)*14)</f>
        <v>0</v>
      </c>
      <c r="K69" s="286">
        <f ca="1">OFFSET(Values!J201,($AO$4-1)*102,($AP$4-1)*14)</f>
        <v>0</v>
      </c>
      <c r="L69" s="286">
        <f ca="1">OFFSET(Values!K201,($AO$4-1)*102,($AP$4-1)*14)</f>
        <v>0</v>
      </c>
      <c r="M69" s="286">
        <f ca="1">OFFSET(Values!L201,($AO$4-1)*102,($AP$4-1)*14)</f>
        <v>0</v>
      </c>
      <c r="N69" s="286">
        <f ca="1">OFFSET(Values!M201,($AO$4-1)*102,($AP$4-1)*14)</f>
        <v>0</v>
      </c>
      <c r="O69" s="286">
        <f ca="1">OFFSET(Values!N201,($AO$4-1)*102,($AP$4-1)*14)</f>
        <v>0</v>
      </c>
      <c r="P69" s="287">
        <f ca="1">OFFSET(Values!O201,($AO$4-1)*102,($AP$4-1)*14)</f>
        <v>0</v>
      </c>
    </row>
    <row r="70" spans="1:16" x14ac:dyDescent="0.25">
      <c r="A70" s="1" t="s">
        <v>58</v>
      </c>
      <c r="B70" s="43">
        <f t="shared" si="1"/>
        <v>0.55208333333333348</v>
      </c>
      <c r="C70" s="347">
        <f ca="1">OFFSET(Values!C202,($AO$4-1)*102,($AP$4-1)*14)</f>
        <v>27</v>
      </c>
      <c r="D70" s="353">
        <f t="shared" ca="1" si="0"/>
        <v>27</v>
      </c>
      <c r="E70" s="286">
        <f ca="1">OFFSET(Values!D202,($AO$4-1)*102,($AP$4-1)*14)</f>
        <v>0</v>
      </c>
      <c r="F70" s="286">
        <f ca="1">OFFSET(Values!E202,($AO$4-1)*102,($AP$4-1)*14)</f>
        <v>22</v>
      </c>
      <c r="G70" s="286">
        <f ca="1">OFFSET(Values!F202,($AO$4-1)*102,($AP$4-1)*14)</f>
        <v>0</v>
      </c>
      <c r="H70" s="286">
        <f ca="1">OFFSET(Values!G202,($AO$4-1)*102,($AP$4-1)*14)</f>
        <v>5</v>
      </c>
      <c r="I70" s="286">
        <f ca="1">OFFSET(Values!H202,($AO$4-1)*102,($AP$4-1)*14)</f>
        <v>0</v>
      </c>
      <c r="J70" s="286">
        <f ca="1">OFFSET(Values!I202,($AO$4-1)*102,($AP$4-1)*14)</f>
        <v>0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0</v>
      </c>
      <c r="N70" s="286">
        <f ca="1">OFFSET(Values!M202,($AO$4-1)*102,($AP$4-1)*14)</f>
        <v>0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30</v>
      </c>
      <c r="D71" s="353">
        <f t="shared" ca="1" si="0"/>
        <v>30</v>
      </c>
      <c r="E71" s="286">
        <f ca="1">OFFSET(Values!D203,($AO$4-1)*102,($AP$4-1)*14)</f>
        <v>1</v>
      </c>
      <c r="F71" s="286">
        <f ca="1">OFFSET(Values!E203,($AO$4-1)*102,($AP$4-1)*14)</f>
        <v>23</v>
      </c>
      <c r="G71" s="286">
        <f ca="1">OFFSET(Values!F203,($AO$4-1)*102,($AP$4-1)*14)</f>
        <v>0</v>
      </c>
      <c r="H71" s="286">
        <f ca="1">OFFSET(Values!G203,($AO$4-1)*102,($AP$4-1)*14)</f>
        <v>6</v>
      </c>
      <c r="I71" s="286">
        <f ca="1">OFFSET(Values!H203,($AO$4-1)*102,($AP$4-1)*14)</f>
        <v>0</v>
      </c>
      <c r="J71" s="286">
        <f ca="1">OFFSET(Values!I203,($AO$4-1)*102,($AP$4-1)*14)</f>
        <v>0</v>
      </c>
      <c r="K71" s="286">
        <f ca="1">OFFSET(Values!J203,($AO$4-1)*102,($AP$4-1)*14)</f>
        <v>0</v>
      </c>
      <c r="L71" s="286">
        <f ca="1">OFFSET(Values!K203,($AO$4-1)*102,($AP$4-1)*14)</f>
        <v>0</v>
      </c>
      <c r="M71" s="286">
        <f ca="1">OFFSET(Values!L203,($AO$4-1)*102,($AP$4-1)*14)</f>
        <v>0</v>
      </c>
      <c r="N71" s="286">
        <f ca="1">OFFSET(Values!M203,($AO$4-1)*102,($AP$4-1)*14)</f>
        <v>0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32</v>
      </c>
      <c r="D72" s="353">
        <f t="shared" ca="1" si="0"/>
        <v>32</v>
      </c>
      <c r="E72" s="286">
        <f ca="1">OFFSET(Values!D204,($AO$4-1)*102,($AP$4-1)*14)</f>
        <v>0</v>
      </c>
      <c r="F72" s="286">
        <f ca="1">OFFSET(Values!E204,($AO$4-1)*102,($AP$4-1)*14)</f>
        <v>30</v>
      </c>
      <c r="G72" s="286">
        <f ca="1">OFFSET(Values!F204,($AO$4-1)*102,($AP$4-1)*14)</f>
        <v>0</v>
      </c>
      <c r="H72" s="286">
        <f ca="1">OFFSET(Values!G204,($AO$4-1)*102,($AP$4-1)*14)</f>
        <v>2</v>
      </c>
      <c r="I72" s="286">
        <f ca="1">OFFSET(Values!H204,($AO$4-1)*102,($AP$4-1)*14)</f>
        <v>0</v>
      </c>
      <c r="J72" s="286">
        <f ca="1">OFFSET(Values!I204,($AO$4-1)*102,($AP$4-1)*14)</f>
        <v>0</v>
      </c>
      <c r="K72" s="286">
        <f ca="1">OFFSET(Values!J204,($AO$4-1)*102,($AP$4-1)*14)</f>
        <v>0</v>
      </c>
      <c r="L72" s="286">
        <f ca="1">OFFSET(Values!K204,($AO$4-1)*102,($AP$4-1)*14)</f>
        <v>0</v>
      </c>
      <c r="M72" s="286">
        <f ca="1">OFFSET(Values!L204,($AO$4-1)*102,($AP$4-1)*14)</f>
        <v>0</v>
      </c>
      <c r="N72" s="286">
        <f ca="1">OFFSET(Values!M204,($AO$4-1)*102,($AP$4-1)*14)</f>
        <v>0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22</v>
      </c>
      <c r="D73" s="353">
        <f t="shared" ca="1" si="0"/>
        <v>22</v>
      </c>
      <c r="E73" s="286">
        <f ca="1">OFFSET(Values!D205,($AO$4-1)*102,($AP$4-1)*14)</f>
        <v>0</v>
      </c>
      <c r="F73" s="286">
        <f ca="1">OFFSET(Values!E205,($AO$4-1)*102,($AP$4-1)*14)</f>
        <v>21</v>
      </c>
      <c r="G73" s="286">
        <f ca="1">OFFSET(Values!F205,($AO$4-1)*102,($AP$4-1)*14)</f>
        <v>0</v>
      </c>
      <c r="H73" s="286">
        <f ca="1">OFFSET(Values!G205,($AO$4-1)*102,($AP$4-1)*14)</f>
        <v>1</v>
      </c>
      <c r="I73" s="286">
        <f ca="1">OFFSET(Values!H205,($AO$4-1)*102,($AP$4-1)*14)</f>
        <v>0</v>
      </c>
      <c r="J73" s="286">
        <f ca="1">OFFSET(Values!I205,($AO$4-1)*102,($AP$4-1)*14)</f>
        <v>0</v>
      </c>
      <c r="K73" s="286">
        <f ca="1">OFFSET(Values!J205,($AO$4-1)*102,($AP$4-1)*14)</f>
        <v>0</v>
      </c>
      <c r="L73" s="286">
        <f ca="1">OFFSET(Values!K205,($AO$4-1)*102,($AP$4-1)*14)</f>
        <v>0</v>
      </c>
      <c r="M73" s="286">
        <f ca="1">OFFSET(Values!L205,($AO$4-1)*102,($AP$4-1)*14)</f>
        <v>0</v>
      </c>
      <c r="N73" s="286">
        <f ca="1">OFFSET(Values!M205,($AO$4-1)*102,($AP$4-1)*14)</f>
        <v>0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25</v>
      </c>
      <c r="D74" s="353">
        <f t="shared" ca="1" si="0"/>
        <v>25</v>
      </c>
      <c r="E74" s="286">
        <f ca="1">OFFSET(Values!D206,($AO$4-1)*102,($AP$4-1)*14)</f>
        <v>0</v>
      </c>
      <c r="F74" s="286">
        <f ca="1">OFFSET(Values!E206,($AO$4-1)*102,($AP$4-1)*14)</f>
        <v>24</v>
      </c>
      <c r="G74" s="286">
        <f ca="1">OFFSET(Values!F206,($AO$4-1)*102,($AP$4-1)*14)</f>
        <v>0</v>
      </c>
      <c r="H74" s="286">
        <f ca="1">OFFSET(Values!G206,($AO$4-1)*102,($AP$4-1)*14)</f>
        <v>1</v>
      </c>
      <c r="I74" s="286">
        <f ca="1">OFFSET(Values!H206,($AO$4-1)*102,($AP$4-1)*14)</f>
        <v>0</v>
      </c>
      <c r="J74" s="286">
        <f ca="1">OFFSET(Values!I206,($AO$4-1)*102,($AP$4-1)*14)</f>
        <v>0</v>
      </c>
      <c r="K74" s="286">
        <f ca="1">OFFSET(Values!J206,($AO$4-1)*102,($AP$4-1)*14)</f>
        <v>0</v>
      </c>
      <c r="L74" s="286">
        <f ca="1">OFFSET(Values!K206,($AO$4-1)*102,($AP$4-1)*14)</f>
        <v>0</v>
      </c>
      <c r="M74" s="286">
        <f ca="1">OFFSET(Values!L206,($AO$4-1)*102,($AP$4-1)*14)</f>
        <v>0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28</v>
      </c>
      <c r="D75" s="353">
        <f t="shared" ca="1" si="0"/>
        <v>28</v>
      </c>
      <c r="E75" s="286">
        <f ca="1">OFFSET(Values!D207,($AO$4-1)*102,($AP$4-1)*14)</f>
        <v>0</v>
      </c>
      <c r="F75" s="286">
        <f ca="1">OFFSET(Values!E207,($AO$4-1)*102,($AP$4-1)*14)</f>
        <v>25</v>
      </c>
      <c r="G75" s="286">
        <f ca="1">OFFSET(Values!F207,($AO$4-1)*102,($AP$4-1)*14)</f>
        <v>0</v>
      </c>
      <c r="H75" s="286">
        <f ca="1">OFFSET(Values!G207,($AO$4-1)*102,($AP$4-1)*14)</f>
        <v>3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27</v>
      </c>
      <c r="D76" s="353">
        <f t="shared" ca="1" si="0"/>
        <v>27</v>
      </c>
      <c r="E76" s="286">
        <f ca="1">OFFSET(Values!D208,($AO$4-1)*102,($AP$4-1)*14)</f>
        <v>0</v>
      </c>
      <c r="F76" s="286">
        <f ca="1">OFFSET(Values!E208,($AO$4-1)*102,($AP$4-1)*14)</f>
        <v>26</v>
      </c>
      <c r="G76" s="286">
        <f ca="1">OFFSET(Values!F208,($AO$4-1)*102,($AP$4-1)*14)</f>
        <v>0</v>
      </c>
      <c r="H76" s="286">
        <f ca="1">OFFSET(Values!G208,($AO$4-1)*102,($AP$4-1)*14)</f>
        <v>1</v>
      </c>
      <c r="I76" s="286">
        <f ca="1">OFFSET(Values!H208,($AO$4-1)*102,($AP$4-1)*14)</f>
        <v>0</v>
      </c>
      <c r="J76" s="286">
        <f ca="1">OFFSET(Values!I208,($AO$4-1)*102,($AP$4-1)*14)</f>
        <v>0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59</v>
      </c>
      <c r="B77" s="43">
        <f t="shared" si="1"/>
        <v>0.62499999999999989</v>
      </c>
      <c r="C77" s="347">
        <f ca="1">OFFSET(Values!C209,($AO$4-1)*102,($AP$4-1)*14)</f>
        <v>38</v>
      </c>
      <c r="D77" s="353">
        <f t="shared" ca="1" si="0"/>
        <v>38</v>
      </c>
      <c r="E77" s="286">
        <f ca="1">OFFSET(Values!D209,($AO$4-1)*102,($AP$4-1)*14)</f>
        <v>0</v>
      </c>
      <c r="F77" s="286">
        <f ca="1">OFFSET(Values!E209,($AO$4-1)*102,($AP$4-1)*14)</f>
        <v>36</v>
      </c>
      <c r="G77" s="286">
        <f ca="1">OFFSET(Values!F209,($AO$4-1)*102,($AP$4-1)*14)</f>
        <v>0</v>
      </c>
      <c r="H77" s="286">
        <f ca="1">OFFSET(Values!G209,($AO$4-1)*102,($AP$4-1)*14)</f>
        <v>2</v>
      </c>
      <c r="I77" s="286">
        <f ca="1">OFFSET(Values!H209,($AO$4-1)*102,($AP$4-1)*14)</f>
        <v>0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59</v>
      </c>
      <c r="B78" s="43">
        <f t="shared" si="1"/>
        <v>0.63541666666666652</v>
      </c>
      <c r="C78" s="347">
        <f ca="1">OFFSET(Values!C210,($AO$4-1)*102,($AP$4-1)*14)</f>
        <v>27</v>
      </c>
      <c r="D78" s="353">
        <f t="shared" ca="1" si="0"/>
        <v>27</v>
      </c>
      <c r="E78" s="286">
        <f ca="1">OFFSET(Values!D210,($AO$4-1)*102,($AP$4-1)*14)</f>
        <v>0</v>
      </c>
      <c r="F78" s="286">
        <f ca="1">OFFSET(Values!E210,($AO$4-1)*102,($AP$4-1)*14)</f>
        <v>24</v>
      </c>
      <c r="G78" s="286">
        <f ca="1">OFFSET(Values!F210,($AO$4-1)*102,($AP$4-1)*14)</f>
        <v>0</v>
      </c>
      <c r="H78" s="286">
        <f ca="1">OFFSET(Values!G210,($AO$4-1)*102,($AP$4-1)*14)</f>
        <v>3</v>
      </c>
      <c r="I78" s="286">
        <f ca="1">OFFSET(Values!H210,($AO$4-1)*102,($AP$4-1)*14)</f>
        <v>0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59</v>
      </c>
      <c r="B79" s="43">
        <f t="shared" si="1"/>
        <v>0.64583333333333315</v>
      </c>
      <c r="C79" s="347">
        <f ca="1">OFFSET(Values!C211,($AO$4-1)*102,($AP$4-1)*14)</f>
        <v>29</v>
      </c>
      <c r="D79" s="353">
        <f t="shared" ca="1" si="0"/>
        <v>29</v>
      </c>
      <c r="E79" s="286">
        <f ca="1">OFFSET(Values!D211,($AO$4-1)*102,($AP$4-1)*14)</f>
        <v>1</v>
      </c>
      <c r="F79" s="286">
        <f ca="1">OFFSET(Values!E211,($AO$4-1)*102,($AP$4-1)*14)</f>
        <v>26</v>
      </c>
      <c r="G79" s="286">
        <f ca="1">OFFSET(Values!F211,($AO$4-1)*102,($AP$4-1)*14)</f>
        <v>0</v>
      </c>
      <c r="H79" s="286">
        <f ca="1">OFFSET(Values!G211,($AO$4-1)*102,($AP$4-1)*14)</f>
        <v>2</v>
      </c>
      <c r="I79" s="286">
        <f ca="1">OFFSET(Values!H211,($AO$4-1)*102,($AP$4-1)*14)</f>
        <v>0</v>
      </c>
      <c r="J79" s="286">
        <f ca="1">OFFSET(Values!I211,($AO$4-1)*102,($AP$4-1)*14)</f>
        <v>0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59</v>
      </c>
      <c r="B80" s="43">
        <f t="shared" si="1"/>
        <v>0.65624999999999978</v>
      </c>
      <c r="C80" s="347">
        <f ca="1">OFFSET(Values!C212,($AO$4-1)*102,($AP$4-1)*14)</f>
        <v>35</v>
      </c>
      <c r="D80" s="353">
        <f t="shared" ca="1" si="0"/>
        <v>35</v>
      </c>
      <c r="E80" s="286">
        <f ca="1">OFFSET(Values!D212,($AO$4-1)*102,($AP$4-1)*14)</f>
        <v>1</v>
      </c>
      <c r="F80" s="286">
        <f ca="1">OFFSET(Values!E212,($AO$4-1)*102,($AP$4-1)*14)</f>
        <v>31</v>
      </c>
      <c r="G80" s="286">
        <f ca="1">OFFSET(Values!F212,($AO$4-1)*102,($AP$4-1)*14)</f>
        <v>0</v>
      </c>
      <c r="H80" s="286">
        <f ca="1">OFFSET(Values!G212,($AO$4-1)*102,($AP$4-1)*14)</f>
        <v>3</v>
      </c>
      <c r="I80" s="286">
        <f ca="1">OFFSET(Values!H212,($AO$4-1)*102,($AP$4-1)*14)</f>
        <v>0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59</v>
      </c>
      <c r="B81" s="43">
        <f t="shared" si="1"/>
        <v>0.66666666666666641</v>
      </c>
      <c r="C81" s="347">
        <f ca="1">OFFSET(Values!C213,($AO$4-1)*102,($AP$4-1)*14)</f>
        <v>24</v>
      </c>
      <c r="D81" s="353">
        <f t="shared" ca="1" si="0"/>
        <v>24</v>
      </c>
      <c r="E81" s="286">
        <f ca="1">OFFSET(Values!D213,($AO$4-1)*102,($AP$4-1)*14)</f>
        <v>0</v>
      </c>
      <c r="F81" s="286">
        <f ca="1">OFFSET(Values!E213,($AO$4-1)*102,($AP$4-1)*14)</f>
        <v>21</v>
      </c>
      <c r="G81" s="286">
        <f ca="1">OFFSET(Values!F213,($AO$4-1)*102,($AP$4-1)*14)</f>
        <v>0</v>
      </c>
      <c r="H81" s="286">
        <f ca="1">OFFSET(Values!G213,($AO$4-1)*102,($AP$4-1)*14)</f>
        <v>3</v>
      </c>
      <c r="I81" s="286">
        <f ca="1">OFFSET(Values!H213,($AO$4-1)*102,($AP$4-1)*14)</f>
        <v>0</v>
      </c>
      <c r="J81" s="286">
        <f ca="1">OFFSET(Values!I213,($AO$4-1)*102,($AP$4-1)*14)</f>
        <v>0</v>
      </c>
      <c r="K81" s="286">
        <f ca="1">OFFSET(Values!J213,($AO$4-1)*102,($AP$4-1)*14)</f>
        <v>0</v>
      </c>
      <c r="L81" s="286">
        <f ca="1">OFFSET(Values!K213,($AO$4-1)*102,($AP$4-1)*14)</f>
        <v>0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59</v>
      </c>
      <c r="B82" s="43">
        <f t="shared" si="1"/>
        <v>0.67708333333333304</v>
      </c>
      <c r="C82" s="347">
        <f ca="1">OFFSET(Values!C214,($AO$4-1)*102,($AP$4-1)*14)</f>
        <v>28</v>
      </c>
      <c r="D82" s="353">
        <f t="shared" ref="D82:D112" ca="1" si="2">IFERROR(VALUE(0&amp;SUBSTITUTE(C82,"*","")),0)</f>
        <v>28</v>
      </c>
      <c r="E82" s="286">
        <f ca="1">OFFSET(Values!D214,($AO$4-1)*102,($AP$4-1)*14)</f>
        <v>0</v>
      </c>
      <c r="F82" s="286">
        <f ca="1">OFFSET(Values!E214,($AO$4-1)*102,($AP$4-1)*14)</f>
        <v>28</v>
      </c>
      <c r="G82" s="286">
        <f ca="1">OFFSET(Values!F214,($AO$4-1)*102,($AP$4-1)*14)</f>
        <v>0</v>
      </c>
      <c r="H82" s="286">
        <f ca="1">OFFSET(Values!G214,($AO$4-1)*102,($AP$4-1)*14)</f>
        <v>0</v>
      </c>
      <c r="I82" s="286">
        <f ca="1">OFFSET(Values!H214,($AO$4-1)*102,($AP$4-1)*14)</f>
        <v>0</v>
      </c>
      <c r="J82" s="286">
        <f ca="1">OFFSET(Values!I214,($AO$4-1)*102,($AP$4-1)*14)</f>
        <v>0</v>
      </c>
      <c r="K82" s="286">
        <f ca="1">OFFSET(Values!J214,($AO$4-1)*102,($AP$4-1)*14)</f>
        <v>0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59</v>
      </c>
      <c r="B83" s="43">
        <f t="shared" ref="B83:B112" si="3">B82+"00:15"</f>
        <v>0.68749999999999967</v>
      </c>
      <c r="C83" s="347">
        <f ca="1">OFFSET(Values!C215,($AO$4-1)*102,($AP$4-1)*14)</f>
        <v>35</v>
      </c>
      <c r="D83" s="353">
        <f t="shared" ca="1" si="2"/>
        <v>35</v>
      </c>
      <c r="E83" s="286">
        <f ca="1">OFFSET(Values!D215,($AO$4-1)*102,($AP$4-1)*14)</f>
        <v>0</v>
      </c>
      <c r="F83" s="286">
        <f ca="1">OFFSET(Values!E215,($AO$4-1)*102,($AP$4-1)*14)</f>
        <v>33</v>
      </c>
      <c r="G83" s="286">
        <f ca="1">OFFSET(Values!F215,($AO$4-1)*102,($AP$4-1)*14)</f>
        <v>0</v>
      </c>
      <c r="H83" s="286">
        <f ca="1">OFFSET(Values!G215,($AO$4-1)*102,($AP$4-1)*14)</f>
        <v>2</v>
      </c>
      <c r="I83" s="286">
        <f ca="1">OFFSET(Values!H215,($AO$4-1)*102,($AP$4-1)*14)</f>
        <v>0</v>
      </c>
      <c r="J83" s="286">
        <f ca="1">OFFSET(Values!I215,($AO$4-1)*102,($AP$4-1)*14)</f>
        <v>0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59</v>
      </c>
      <c r="B84" s="43">
        <f t="shared" si="3"/>
        <v>0.6979166666666663</v>
      </c>
      <c r="C84" s="347">
        <f ca="1">OFFSET(Values!C216,($AO$4-1)*102,($AP$4-1)*14)</f>
        <v>30</v>
      </c>
      <c r="D84" s="353">
        <f t="shared" ca="1" si="2"/>
        <v>30</v>
      </c>
      <c r="E84" s="286">
        <f ca="1">OFFSET(Values!D216,($AO$4-1)*102,($AP$4-1)*14)</f>
        <v>1</v>
      </c>
      <c r="F84" s="286">
        <f ca="1">OFFSET(Values!E216,($AO$4-1)*102,($AP$4-1)*14)</f>
        <v>28</v>
      </c>
      <c r="G84" s="286">
        <f ca="1">OFFSET(Values!F216,($AO$4-1)*102,($AP$4-1)*14)</f>
        <v>0</v>
      </c>
      <c r="H84" s="286">
        <f ca="1">OFFSET(Values!G216,($AO$4-1)*102,($AP$4-1)*14)</f>
        <v>1</v>
      </c>
      <c r="I84" s="286">
        <f ca="1">OFFSET(Values!H216,($AO$4-1)*102,($AP$4-1)*14)</f>
        <v>0</v>
      </c>
      <c r="J84" s="286">
        <f ca="1">OFFSET(Values!I216,($AO$4-1)*102,($AP$4-1)*14)</f>
        <v>0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0</v>
      </c>
    </row>
    <row r="85" spans="1:16" x14ac:dyDescent="0.25">
      <c r="A85" s="1" t="s">
        <v>59</v>
      </c>
      <c r="B85" s="43">
        <f t="shared" si="3"/>
        <v>0.70833333333333293</v>
      </c>
      <c r="C85" s="347">
        <f ca="1">OFFSET(Values!C217,($AO$4-1)*102,($AP$4-1)*14)</f>
        <v>38</v>
      </c>
      <c r="D85" s="353">
        <f t="shared" ca="1" si="2"/>
        <v>38</v>
      </c>
      <c r="E85" s="286">
        <f ca="1">OFFSET(Values!D217,($AO$4-1)*102,($AP$4-1)*14)</f>
        <v>1</v>
      </c>
      <c r="F85" s="286">
        <f ca="1">OFFSET(Values!E217,($AO$4-1)*102,($AP$4-1)*14)</f>
        <v>32</v>
      </c>
      <c r="G85" s="286">
        <f ca="1">OFFSET(Values!F217,($AO$4-1)*102,($AP$4-1)*14)</f>
        <v>0</v>
      </c>
      <c r="H85" s="286">
        <f ca="1">OFFSET(Values!G217,($AO$4-1)*102,($AP$4-1)*14)</f>
        <v>5</v>
      </c>
      <c r="I85" s="286">
        <f ca="1">OFFSET(Values!H217,($AO$4-1)*102,($AP$4-1)*14)</f>
        <v>0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0</v>
      </c>
      <c r="N85" s="286">
        <f ca="1">OFFSET(Values!M217,($AO$4-1)*102,($AP$4-1)*14)</f>
        <v>0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59</v>
      </c>
      <c r="B86" s="43">
        <f t="shared" si="3"/>
        <v>0.71874999999999956</v>
      </c>
      <c r="C86" s="347">
        <f ca="1">OFFSET(Values!C218,($AO$4-1)*102,($AP$4-1)*14)</f>
        <v>40</v>
      </c>
      <c r="D86" s="353">
        <f t="shared" ca="1" si="2"/>
        <v>40</v>
      </c>
      <c r="E86" s="286">
        <f ca="1">OFFSET(Values!D218,($AO$4-1)*102,($AP$4-1)*14)</f>
        <v>2</v>
      </c>
      <c r="F86" s="286">
        <f ca="1">OFFSET(Values!E218,($AO$4-1)*102,($AP$4-1)*14)</f>
        <v>36</v>
      </c>
      <c r="G86" s="286">
        <f ca="1">OFFSET(Values!F218,($AO$4-1)*102,($AP$4-1)*14)</f>
        <v>0</v>
      </c>
      <c r="H86" s="286">
        <f ca="1">OFFSET(Values!G218,($AO$4-1)*102,($AP$4-1)*14)</f>
        <v>2</v>
      </c>
      <c r="I86" s="286">
        <f ca="1">OFFSET(Values!H218,($AO$4-1)*102,($AP$4-1)*14)</f>
        <v>0</v>
      </c>
      <c r="J86" s="286">
        <f ca="1">OFFSET(Values!I218,($AO$4-1)*102,($AP$4-1)*14)</f>
        <v>0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59</v>
      </c>
      <c r="B87" s="43">
        <f t="shared" si="3"/>
        <v>0.72916666666666619</v>
      </c>
      <c r="C87" s="347">
        <f ca="1">OFFSET(Values!C219,($AO$4-1)*102,($AP$4-1)*14)</f>
        <v>38</v>
      </c>
      <c r="D87" s="353">
        <f t="shared" ca="1" si="2"/>
        <v>38</v>
      </c>
      <c r="E87" s="286">
        <f ca="1">OFFSET(Values!D219,($AO$4-1)*102,($AP$4-1)*14)</f>
        <v>0</v>
      </c>
      <c r="F87" s="286">
        <f ca="1">OFFSET(Values!E219,($AO$4-1)*102,($AP$4-1)*14)</f>
        <v>34</v>
      </c>
      <c r="G87" s="286">
        <f ca="1">OFFSET(Values!F219,($AO$4-1)*102,($AP$4-1)*14)</f>
        <v>0</v>
      </c>
      <c r="H87" s="286">
        <f ca="1">OFFSET(Values!G219,($AO$4-1)*102,($AP$4-1)*14)</f>
        <v>4</v>
      </c>
      <c r="I87" s="286">
        <f ca="1">OFFSET(Values!H219,($AO$4-1)*102,($AP$4-1)*14)</f>
        <v>0</v>
      </c>
      <c r="J87" s="286">
        <f ca="1">OFFSET(Values!I219,($AO$4-1)*102,($AP$4-1)*14)</f>
        <v>0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0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59</v>
      </c>
      <c r="B88" s="43">
        <f t="shared" si="3"/>
        <v>0.73958333333333282</v>
      </c>
      <c r="C88" s="347">
        <f ca="1">OFFSET(Values!C220,($AO$4-1)*102,($AP$4-1)*14)</f>
        <v>48</v>
      </c>
      <c r="D88" s="353">
        <f t="shared" ca="1" si="2"/>
        <v>48</v>
      </c>
      <c r="E88" s="286">
        <f ca="1">OFFSET(Values!D220,($AO$4-1)*102,($AP$4-1)*14)</f>
        <v>0</v>
      </c>
      <c r="F88" s="286">
        <f ca="1">OFFSET(Values!E220,($AO$4-1)*102,($AP$4-1)*14)</f>
        <v>45</v>
      </c>
      <c r="G88" s="286">
        <f ca="1">OFFSET(Values!F220,($AO$4-1)*102,($AP$4-1)*14)</f>
        <v>0</v>
      </c>
      <c r="H88" s="286">
        <f ca="1">OFFSET(Values!G220,($AO$4-1)*102,($AP$4-1)*14)</f>
        <v>2</v>
      </c>
      <c r="I88" s="286">
        <f ca="1">OFFSET(Values!H220,($AO$4-1)*102,($AP$4-1)*14)</f>
        <v>1</v>
      </c>
      <c r="J88" s="286">
        <f ca="1">OFFSET(Values!I220,($AO$4-1)*102,($AP$4-1)*14)</f>
        <v>0</v>
      </c>
      <c r="K88" s="286">
        <f ca="1">OFFSET(Values!J220,($AO$4-1)*102,($AP$4-1)*14)</f>
        <v>0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59</v>
      </c>
      <c r="B89" s="43">
        <f t="shared" si="3"/>
        <v>0.74999999999999944</v>
      </c>
      <c r="C89" s="347">
        <f ca="1">OFFSET(Values!C221,($AO$4-1)*102,($AP$4-1)*14)</f>
        <v>40</v>
      </c>
      <c r="D89" s="353">
        <f t="shared" ca="1" si="2"/>
        <v>40</v>
      </c>
      <c r="E89" s="292">
        <f ca="1">OFFSET(Values!D221,($AO$4-1)*102,($AP$4-1)*14)</f>
        <v>1</v>
      </c>
      <c r="F89" s="286">
        <f ca="1">OFFSET(Values!E221,($AO$4-1)*102,($AP$4-1)*14)</f>
        <v>39</v>
      </c>
      <c r="G89" s="286">
        <f ca="1">OFFSET(Values!F221,($AO$4-1)*102,($AP$4-1)*14)</f>
        <v>0</v>
      </c>
      <c r="H89" s="286">
        <f ca="1">OFFSET(Values!G221,($AO$4-1)*102,($AP$4-1)*14)</f>
        <v>0</v>
      </c>
      <c r="I89" s="286">
        <f ca="1">OFFSET(Values!H221,($AO$4-1)*102,($AP$4-1)*14)</f>
        <v>0</v>
      </c>
      <c r="J89" s="286">
        <f ca="1">OFFSET(Values!I221,($AO$4-1)*102,($AP$4-1)*14)</f>
        <v>0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0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59</v>
      </c>
      <c r="B90" s="43">
        <f t="shared" si="3"/>
        <v>0.76041666666666607</v>
      </c>
      <c r="C90" s="347">
        <f ca="1">OFFSET(Values!C222,($AO$4-1)*102,($AP$4-1)*14)</f>
        <v>19</v>
      </c>
      <c r="D90" s="353">
        <f t="shared" ca="1" si="2"/>
        <v>19</v>
      </c>
      <c r="E90" s="286">
        <f ca="1">OFFSET(Values!D222,($AO$4-1)*102,($AP$4-1)*14)</f>
        <v>0</v>
      </c>
      <c r="F90" s="286">
        <f ca="1">OFFSET(Values!E222,($AO$4-1)*102,($AP$4-1)*14)</f>
        <v>19</v>
      </c>
      <c r="G90" s="286">
        <f ca="1">OFFSET(Values!F222,($AO$4-1)*102,($AP$4-1)*14)</f>
        <v>0</v>
      </c>
      <c r="H90" s="286">
        <f ca="1">OFFSET(Values!G222,($AO$4-1)*102,($AP$4-1)*14)</f>
        <v>0</v>
      </c>
      <c r="I90" s="286">
        <f ca="1">OFFSET(Values!H222,($AO$4-1)*102,($AP$4-1)*14)</f>
        <v>0</v>
      </c>
      <c r="J90" s="286">
        <f ca="1">OFFSET(Values!I222,($AO$4-1)*102,($AP$4-1)*14)</f>
        <v>0</v>
      </c>
      <c r="K90" s="286">
        <f ca="1">OFFSET(Values!J222,($AO$4-1)*102,($AP$4-1)*14)</f>
        <v>0</v>
      </c>
      <c r="L90" s="286">
        <f ca="1">OFFSET(Values!K222,($AO$4-1)*102,($AP$4-1)*14)</f>
        <v>0</v>
      </c>
      <c r="M90" s="286">
        <f ca="1">OFFSET(Values!L222,($AO$4-1)*102,($AP$4-1)*14)</f>
        <v>0</v>
      </c>
      <c r="N90" s="286">
        <f ca="1">OFFSET(Values!M222,($AO$4-1)*102,($AP$4-1)*14)</f>
        <v>0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59</v>
      </c>
      <c r="B91" s="43">
        <f t="shared" si="3"/>
        <v>0.7708333333333327</v>
      </c>
      <c r="C91" s="347">
        <f ca="1">OFFSET(Values!C223,($AO$4-1)*102,($AP$4-1)*14)</f>
        <v>20</v>
      </c>
      <c r="D91" s="353">
        <f t="shared" ca="1" si="2"/>
        <v>20</v>
      </c>
      <c r="E91" s="286">
        <f ca="1">OFFSET(Values!D223,($AO$4-1)*102,($AP$4-1)*14)</f>
        <v>1</v>
      </c>
      <c r="F91" s="286">
        <f ca="1">OFFSET(Values!E223,($AO$4-1)*102,($AP$4-1)*14)</f>
        <v>19</v>
      </c>
      <c r="G91" s="286">
        <f ca="1">OFFSET(Values!F223,($AO$4-1)*102,($AP$4-1)*14)</f>
        <v>0</v>
      </c>
      <c r="H91" s="286">
        <f ca="1">OFFSET(Values!G223,($AO$4-1)*102,($AP$4-1)*14)</f>
        <v>0</v>
      </c>
      <c r="I91" s="286">
        <f ca="1">OFFSET(Values!H223,($AO$4-1)*102,($AP$4-1)*14)</f>
        <v>0</v>
      </c>
      <c r="J91" s="286">
        <f ca="1">OFFSET(Values!I223,($AO$4-1)*102,($AP$4-1)*14)</f>
        <v>0</v>
      </c>
      <c r="K91" s="286">
        <f ca="1">OFFSET(Values!J223,($AO$4-1)*102,($AP$4-1)*14)</f>
        <v>0</v>
      </c>
      <c r="L91" s="286">
        <f ca="1">OFFSET(Values!K223,($AO$4-1)*102,($AP$4-1)*14)</f>
        <v>0</v>
      </c>
      <c r="M91" s="286">
        <f ca="1">OFFSET(Values!L223,($AO$4-1)*102,($AP$4-1)*14)</f>
        <v>0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59</v>
      </c>
      <c r="B92" s="43">
        <f t="shared" si="3"/>
        <v>0.78124999999999933</v>
      </c>
      <c r="C92" s="347">
        <f ca="1">OFFSET(Values!C224,($AO$4-1)*102,($AP$4-1)*14)</f>
        <v>19</v>
      </c>
      <c r="D92" s="353">
        <f t="shared" ca="1" si="2"/>
        <v>19</v>
      </c>
      <c r="E92" s="286">
        <f ca="1">OFFSET(Values!D224,($AO$4-1)*102,($AP$4-1)*14)</f>
        <v>2</v>
      </c>
      <c r="F92" s="286">
        <f ca="1">OFFSET(Values!E224,($AO$4-1)*102,($AP$4-1)*14)</f>
        <v>17</v>
      </c>
      <c r="G92" s="286">
        <f ca="1">OFFSET(Values!F224,($AO$4-1)*102,($AP$4-1)*14)</f>
        <v>0</v>
      </c>
      <c r="H92" s="286">
        <f ca="1">OFFSET(Values!G224,($AO$4-1)*102,($AP$4-1)*14)</f>
        <v>0</v>
      </c>
      <c r="I92" s="286">
        <f ca="1">OFFSET(Values!H224,($AO$4-1)*102,($AP$4-1)*14)</f>
        <v>0</v>
      </c>
      <c r="J92" s="286">
        <f ca="1">OFFSET(Values!I224,($AO$4-1)*102,($AP$4-1)*14)</f>
        <v>0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0</v>
      </c>
      <c r="N92" s="286">
        <f ca="1">OFFSET(Values!M224,($AO$4-1)*102,($AP$4-1)*14)</f>
        <v>0</v>
      </c>
      <c r="O92" s="286">
        <f ca="1">OFFSET(Values!N224,($AO$4-1)*102,($AP$4-1)*14)</f>
        <v>0</v>
      </c>
      <c r="P92" s="287">
        <f ca="1">OFFSET(Values!O224,($AO$4-1)*102,($AP$4-1)*14)</f>
        <v>0</v>
      </c>
    </row>
    <row r="93" spans="1:16" x14ac:dyDescent="0.25">
      <c r="A93" s="1" t="s">
        <v>59</v>
      </c>
      <c r="B93" s="43">
        <f t="shared" si="3"/>
        <v>0.79166666666666596</v>
      </c>
      <c r="C93" s="347">
        <f ca="1">OFFSET(Values!C225,($AO$4-1)*102,($AP$4-1)*14)</f>
        <v>18</v>
      </c>
      <c r="D93" s="353">
        <f t="shared" ca="1" si="2"/>
        <v>18</v>
      </c>
      <c r="E93" s="286">
        <f ca="1">OFFSET(Values!D225,($AO$4-1)*102,($AP$4-1)*14)</f>
        <v>1</v>
      </c>
      <c r="F93" s="286">
        <f ca="1">OFFSET(Values!E225,($AO$4-1)*102,($AP$4-1)*14)</f>
        <v>17</v>
      </c>
      <c r="G93" s="286">
        <f ca="1">OFFSET(Values!F225,($AO$4-1)*102,($AP$4-1)*14)</f>
        <v>0</v>
      </c>
      <c r="H93" s="286">
        <f ca="1">OFFSET(Values!G225,($AO$4-1)*102,($AP$4-1)*14)</f>
        <v>0</v>
      </c>
      <c r="I93" s="286">
        <f ca="1">OFFSET(Values!H225,($AO$4-1)*102,($AP$4-1)*14)</f>
        <v>0</v>
      </c>
      <c r="J93" s="286">
        <f ca="1">OFFSET(Values!I225,($AO$4-1)*102,($AP$4-1)*14)</f>
        <v>0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0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59</v>
      </c>
      <c r="B94" s="43">
        <f t="shared" si="3"/>
        <v>0.80208333333333259</v>
      </c>
      <c r="C94" s="347">
        <f ca="1">OFFSET(Values!C226,($AO$4-1)*102,($AP$4-1)*14)</f>
        <v>16</v>
      </c>
      <c r="D94" s="353">
        <f t="shared" ca="1" si="2"/>
        <v>16</v>
      </c>
      <c r="E94" s="286">
        <f ca="1">OFFSET(Values!D226,($AO$4-1)*102,($AP$4-1)*14)</f>
        <v>1</v>
      </c>
      <c r="F94" s="286">
        <f ca="1">OFFSET(Values!E226,($AO$4-1)*102,($AP$4-1)*14)</f>
        <v>15</v>
      </c>
      <c r="G94" s="286">
        <f ca="1">OFFSET(Values!F226,($AO$4-1)*102,($AP$4-1)*14)</f>
        <v>0</v>
      </c>
      <c r="H94" s="286">
        <f ca="1">OFFSET(Values!G226,($AO$4-1)*102,($AP$4-1)*14)</f>
        <v>0</v>
      </c>
      <c r="I94" s="286">
        <f ca="1">OFFSET(Values!H226,($AO$4-1)*102,($AP$4-1)*14)</f>
        <v>0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0</v>
      </c>
      <c r="M94" s="286">
        <f ca="1">OFFSET(Values!L226,($AO$4-1)*102,($AP$4-1)*14)</f>
        <v>0</v>
      </c>
      <c r="N94" s="286">
        <f ca="1">OFFSET(Values!M226,($AO$4-1)*102,($AP$4-1)*14)</f>
        <v>0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59</v>
      </c>
      <c r="B95" s="43">
        <f t="shared" si="3"/>
        <v>0.81249999999999922</v>
      </c>
      <c r="C95" s="347">
        <f ca="1">OFFSET(Values!C227,($AO$4-1)*102,($AP$4-1)*14)</f>
        <v>18</v>
      </c>
      <c r="D95" s="353">
        <f t="shared" ca="1" si="2"/>
        <v>18</v>
      </c>
      <c r="E95" s="286">
        <f ca="1">OFFSET(Values!D227,($AO$4-1)*102,($AP$4-1)*14)</f>
        <v>0</v>
      </c>
      <c r="F95" s="286">
        <f ca="1">OFFSET(Values!E227,($AO$4-1)*102,($AP$4-1)*14)</f>
        <v>18</v>
      </c>
      <c r="G95" s="286">
        <f ca="1">OFFSET(Values!F227,($AO$4-1)*102,($AP$4-1)*14)</f>
        <v>0</v>
      </c>
      <c r="H95" s="286">
        <f ca="1">OFFSET(Values!G227,($AO$4-1)*102,($AP$4-1)*14)</f>
        <v>0</v>
      </c>
      <c r="I95" s="286">
        <f ca="1">OFFSET(Values!H227,($AO$4-1)*102,($AP$4-1)*14)</f>
        <v>0</v>
      </c>
      <c r="J95" s="286">
        <f ca="1">OFFSET(Values!I227,($AO$4-1)*102,($AP$4-1)*14)</f>
        <v>0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0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59</v>
      </c>
      <c r="B96" s="43">
        <f t="shared" si="3"/>
        <v>0.82291666666666585</v>
      </c>
      <c r="C96" s="347">
        <f ca="1">OFFSET(Values!C228,($AO$4-1)*102,($AP$4-1)*14)</f>
        <v>14</v>
      </c>
      <c r="D96" s="353">
        <f t="shared" ca="1" si="2"/>
        <v>14</v>
      </c>
      <c r="E96" s="286">
        <f ca="1">OFFSET(Values!D228,($AO$4-1)*102,($AP$4-1)*14)</f>
        <v>0</v>
      </c>
      <c r="F96" s="286">
        <f ca="1">OFFSET(Values!E228,($AO$4-1)*102,($AP$4-1)*14)</f>
        <v>13</v>
      </c>
      <c r="G96" s="286">
        <f ca="1">OFFSET(Values!F228,($AO$4-1)*102,($AP$4-1)*14)</f>
        <v>0</v>
      </c>
      <c r="H96" s="286">
        <f ca="1">OFFSET(Values!G228,($AO$4-1)*102,($AP$4-1)*14)</f>
        <v>1</v>
      </c>
      <c r="I96" s="286">
        <f ca="1">OFFSET(Values!H228,($AO$4-1)*102,($AP$4-1)*14)</f>
        <v>0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0</v>
      </c>
      <c r="N96" s="286">
        <f ca="1">OFFSET(Values!M228,($AO$4-1)*102,($AP$4-1)*14)</f>
        <v>0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59</v>
      </c>
      <c r="B97" s="43">
        <f t="shared" si="3"/>
        <v>0.83333333333333248</v>
      </c>
      <c r="C97" s="347">
        <f ca="1">OFFSET(Values!C229,($AO$4-1)*102,($AP$4-1)*14)</f>
        <v>10</v>
      </c>
      <c r="D97" s="353">
        <f t="shared" ca="1" si="2"/>
        <v>10</v>
      </c>
      <c r="E97" s="286">
        <f ca="1">OFFSET(Values!D229,($AO$4-1)*102,($AP$4-1)*14)</f>
        <v>0</v>
      </c>
      <c r="F97" s="286">
        <f ca="1">OFFSET(Values!E229,($AO$4-1)*102,($AP$4-1)*14)</f>
        <v>8</v>
      </c>
      <c r="G97" s="286">
        <f ca="1">OFFSET(Values!F229,($AO$4-1)*102,($AP$4-1)*14)</f>
        <v>0</v>
      </c>
      <c r="H97" s="286">
        <f ca="1">OFFSET(Values!G229,($AO$4-1)*102,($AP$4-1)*14)</f>
        <v>2</v>
      </c>
      <c r="I97" s="286">
        <f ca="1">OFFSET(Values!H229,($AO$4-1)*102,($AP$4-1)*14)</f>
        <v>0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59</v>
      </c>
      <c r="B98" s="43">
        <f t="shared" si="3"/>
        <v>0.84374999999999911</v>
      </c>
      <c r="C98" s="347">
        <f ca="1">OFFSET(Values!C230,($AO$4-1)*102,($AP$4-1)*14)</f>
        <v>4</v>
      </c>
      <c r="D98" s="353">
        <f t="shared" ca="1" si="2"/>
        <v>4</v>
      </c>
      <c r="E98" s="286">
        <f ca="1">OFFSET(Values!D230,($AO$4-1)*102,($AP$4-1)*14)</f>
        <v>0</v>
      </c>
      <c r="F98" s="286">
        <f ca="1">OFFSET(Values!E230,($AO$4-1)*102,($AP$4-1)*14)</f>
        <v>4</v>
      </c>
      <c r="G98" s="286">
        <f ca="1">OFFSET(Values!F230,($AO$4-1)*102,($AP$4-1)*14)</f>
        <v>0</v>
      </c>
      <c r="H98" s="286">
        <f ca="1">OFFSET(Values!G230,($AO$4-1)*102,($AP$4-1)*14)</f>
        <v>0</v>
      </c>
      <c r="I98" s="286">
        <f ca="1">OFFSET(Values!H230,($AO$4-1)*102,($AP$4-1)*14)</f>
        <v>0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59</v>
      </c>
      <c r="B99" s="43">
        <f t="shared" si="3"/>
        <v>0.85416666666666574</v>
      </c>
      <c r="C99" s="347">
        <f ca="1">OFFSET(Values!C231,($AO$4-1)*102,($AP$4-1)*14)</f>
        <v>9</v>
      </c>
      <c r="D99" s="353">
        <f t="shared" ca="1" si="2"/>
        <v>9</v>
      </c>
      <c r="E99" s="286">
        <f ca="1">OFFSET(Values!D231,($AO$4-1)*102,($AP$4-1)*14)</f>
        <v>0</v>
      </c>
      <c r="F99" s="286">
        <f ca="1">OFFSET(Values!E231,($AO$4-1)*102,($AP$4-1)*14)</f>
        <v>9</v>
      </c>
      <c r="G99" s="286">
        <f ca="1">OFFSET(Values!F231,($AO$4-1)*102,($AP$4-1)*14)</f>
        <v>0</v>
      </c>
      <c r="H99" s="286">
        <f ca="1">OFFSET(Values!G231,($AO$4-1)*102,($AP$4-1)*14)</f>
        <v>0</v>
      </c>
      <c r="I99" s="286">
        <f ca="1">OFFSET(Values!H231,($AO$4-1)*102,($AP$4-1)*14)</f>
        <v>0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59</v>
      </c>
      <c r="B100" s="43">
        <f t="shared" si="3"/>
        <v>0.86458333333333237</v>
      </c>
      <c r="C100" s="347">
        <f ca="1">OFFSET(Values!C232,($AO$4-1)*102,($AP$4-1)*14)</f>
        <v>9</v>
      </c>
      <c r="D100" s="353">
        <f t="shared" ca="1" si="2"/>
        <v>9</v>
      </c>
      <c r="E100" s="286">
        <f ca="1">OFFSET(Values!D232,($AO$4-1)*102,($AP$4-1)*14)</f>
        <v>0</v>
      </c>
      <c r="F100" s="286">
        <f ca="1">OFFSET(Values!E232,($AO$4-1)*102,($AP$4-1)*14)</f>
        <v>8</v>
      </c>
      <c r="G100" s="286">
        <f ca="1">OFFSET(Values!F232,($AO$4-1)*102,($AP$4-1)*14)</f>
        <v>0</v>
      </c>
      <c r="H100" s="286">
        <f ca="1">OFFSET(Values!G232,($AO$4-1)*102,($AP$4-1)*14)</f>
        <v>1</v>
      </c>
      <c r="I100" s="286">
        <f ca="1">OFFSET(Values!H232,($AO$4-1)*102,($AP$4-1)*14)</f>
        <v>0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0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5</v>
      </c>
      <c r="D101" s="353">
        <f t="shared" ca="1" si="2"/>
        <v>5</v>
      </c>
      <c r="E101" s="286">
        <f ca="1">OFFSET(Values!D233,($AO$4-1)*102,($AP$4-1)*14)</f>
        <v>0</v>
      </c>
      <c r="F101" s="286">
        <f ca="1">OFFSET(Values!E233,($AO$4-1)*102,($AP$4-1)*14)</f>
        <v>5</v>
      </c>
      <c r="G101" s="286">
        <f ca="1">OFFSET(Values!F233,($AO$4-1)*102,($AP$4-1)*14)</f>
        <v>0</v>
      </c>
      <c r="H101" s="286">
        <f ca="1">OFFSET(Values!G233,($AO$4-1)*102,($AP$4-1)*14)</f>
        <v>0</v>
      </c>
      <c r="I101" s="286">
        <f ca="1">OFFSET(Values!H233,($AO$4-1)*102,($AP$4-1)*14)</f>
        <v>0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0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7</v>
      </c>
      <c r="D102" s="353">
        <f t="shared" ca="1" si="2"/>
        <v>7</v>
      </c>
      <c r="E102" s="286">
        <f ca="1">OFFSET(Values!D234,($AO$4-1)*102,($AP$4-1)*14)</f>
        <v>0</v>
      </c>
      <c r="F102" s="286">
        <f ca="1">OFFSET(Values!E234,($AO$4-1)*102,($AP$4-1)*14)</f>
        <v>7</v>
      </c>
      <c r="G102" s="286">
        <f ca="1">OFFSET(Values!F234,($AO$4-1)*102,($AP$4-1)*14)</f>
        <v>0</v>
      </c>
      <c r="H102" s="286">
        <f ca="1">OFFSET(Values!G234,($AO$4-1)*102,($AP$4-1)*14)</f>
        <v>0</v>
      </c>
      <c r="I102" s="286">
        <f ca="1">OFFSET(Values!H234,($AO$4-1)*102,($AP$4-1)*14)</f>
        <v>0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4</v>
      </c>
      <c r="D103" s="353">
        <f t="shared" ca="1" si="2"/>
        <v>4</v>
      </c>
      <c r="E103" s="286">
        <f ca="1">OFFSET(Values!D235,($AO$4-1)*102,($AP$4-1)*14)</f>
        <v>0</v>
      </c>
      <c r="F103" s="286">
        <f ca="1">OFFSET(Values!E235,($AO$4-1)*102,($AP$4-1)*14)</f>
        <v>4</v>
      </c>
      <c r="G103" s="286">
        <f ca="1">OFFSET(Values!F235,($AO$4-1)*102,($AP$4-1)*14)</f>
        <v>0</v>
      </c>
      <c r="H103" s="286">
        <f ca="1">OFFSET(Values!G235,($AO$4-1)*102,($AP$4-1)*14)</f>
        <v>0</v>
      </c>
      <c r="I103" s="286">
        <f ca="1">OFFSET(Values!H235,($AO$4-1)*102,($AP$4-1)*14)</f>
        <v>0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0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3</v>
      </c>
      <c r="D104" s="353">
        <f t="shared" ca="1" si="2"/>
        <v>3</v>
      </c>
      <c r="E104" s="286">
        <f ca="1">OFFSET(Values!D236,($AO$4-1)*102,($AP$4-1)*14)</f>
        <v>0</v>
      </c>
      <c r="F104" s="286">
        <f ca="1">OFFSET(Values!E236,($AO$4-1)*102,($AP$4-1)*14)</f>
        <v>3</v>
      </c>
      <c r="G104" s="286">
        <f ca="1">OFFSET(Values!F236,($AO$4-1)*102,($AP$4-1)*14)</f>
        <v>0</v>
      </c>
      <c r="H104" s="286">
        <f ca="1">OFFSET(Values!G236,($AO$4-1)*102,($AP$4-1)*14)</f>
        <v>0</v>
      </c>
      <c r="I104" s="286">
        <f ca="1">OFFSET(Values!H236,($AO$4-1)*102,($AP$4-1)*14)</f>
        <v>0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0</v>
      </c>
      <c r="M104" s="286">
        <f ca="1">OFFSET(Values!L236,($AO$4-1)*102,($AP$4-1)*14)</f>
        <v>0</v>
      </c>
      <c r="N104" s="286">
        <f ca="1">OFFSET(Values!M236,($AO$4-1)*102,($AP$4-1)*14)</f>
        <v>0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4</v>
      </c>
      <c r="D105" s="353">
        <f t="shared" ca="1" si="2"/>
        <v>4</v>
      </c>
      <c r="E105" s="286">
        <f ca="1">OFFSET(Values!D237,($AO$4-1)*102,($AP$4-1)*14)</f>
        <v>0</v>
      </c>
      <c r="F105" s="286">
        <f ca="1">OFFSET(Values!E237,($AO$4-1)*102,($AP$4-1)*14)</f>
        <v>4</v>
      </c>
      <c r="G105" s="286">
        <f ca="1">OFFSET(Values!F237,($AO$4-1)*102,($AP$4-1)*14)</f>
        <v>0</v>
      </c>
      <c r="H105" s="286">
        <f ca="1">OFFSET(Values!G237,($AO$4-1)*102,($AP$4-1)*14)</f>
        <v>0</v>
      </c>
      <c r="I105" s="286">
        <f ca="1">OFFSET(Values!H237,($AO$4-1)*102,($AP$4-1)*14)</f>
        <v>0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0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3</v>
      </c>
      <c r="D106" s="353">
        <f t="shared" ca="1" si="2"/>
        <v>3</v>
      </c>
      <c r="E106" s="286">
        <f ca="1">OFFSET(Values!D238,($AO$4-1)*102,($AP$4-1)*14)</f>
        <v>1</v>
      </c>
      <c r="F106" s="286">
        <f ca="1">OFFSET(Values!E238,($AO$4-1)*102,($AP$4-1)*14)</f>
        <v>2</v>
      </c>
      <c r="G106" s="286">
        <f ca="1">OFFSET(Values!F238,($AO$4-1)*102,($AP$4-1)*14)</f>
        <v>0</v>
      </c>
      <c r="H106" s="286">
        <f ca="1">OFFSET(Values!G238,($AO$4-1)*102,($AP$4-1)*14)</f>
        <v>0</v>
      </c>
      <c r="I106" s="286">
        <f ca="1">OFFSET(Values!H238,($AO$4-1)*102,($AP$4-1)*14)</f>
        <v>0</v>
      </c>
      <c r="J106" s="286">
        <f ca="1">OFFSET(Values!I238,($AO$4-1)*102,($AP$4-1)*14)</f>
        <v>0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60</v>
      </c>
      <c r="B107" s="43">
        <f t="shared" si="3"/>
        <v>0.93749999999999878</v>
      </c>
      <c r="C107" s="347">
        <f ca="1">OFFSET(Values!C239,($AO$4-1)*102,($AP$4-1)*14)</f>
        <v>4</v>
      </c>
      <c r="D107" s="353">
        <f t="shared" ca="1" si="2"/>
        <v>4</v>
      </c>
      <c r="E107" s="286">
        <f ca="1">OFFSET(Values!D239,($AO$4-1)*102,($AP$4-1)*14)</f>
        <v>0</v>
      </c>
      <c r="F107" s="286">
        <f ca="1">OFFSET(Values!E239,($AO$4-1)*102,($AP$4-1)*14)</f>
        <v>4</v>
      </c>
      <c r="G107" s="286">
        <f ca="1">OFFSET(Values!F239,($AO$4-1)*102,($AP$4-1)*14)</f>
        <v>0</v>
      </c>
      <c r="H107" s="286">
        <f ca="1">OFFSET(Values!G239,($AO$4-1)*102,($AP$4-1)*14)</f>
        <v>0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0</v>
      </c>
      <c r="M107" s="286">
        <f ca="1">OFFSET(Values!L239,($AO$4-1)*102,($AP$4-1)*14)</f>
        <v>0</v>
      </c>
      <c r="N107" s="286">
        <f ca="1">OFFSET(Values!M239,($AO$4-1)*102,($AP$4-1)*14)</f>
        <v>0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60</v>
      </c>
      <c r="B108" s="43">
        <f t="shared" si="3"/>
        <v>0.94791666666666541</v>
      </c>
      <c r="C108" s="347">
        <f ca="1">OFFSET(Values!C240,($AO$4-1)*102,($AP$4-1)*14)</f>
        <v>5</v>
      </c>
      <c r="D108" s="353">
        <f t="shared" ca="1" si="2"/>
        <v>5</v>
      </c>
      <c r="E108" s="286">
        <f ca="1">OFFSET(Values!D240,($AO$4-1)*102,($AP$4-1)*14)</f>
        <v>0</v>
      </c>
      <c r="F108" s="286">
        <f ca="1">OFFSET(Values!E240,($AO$4-1)*102,($AP$4-1)*14)</f>
        <v>5</v>
      </c>
      <c r="G108" s="286">
        <f ca="1">OFFSET(Values!F240,($AO$4-1)*102,($AP$4-1)*14)</f>
        <v>0</v>
      </c>
      <c r="H108" s="286">
        <f ca="1">OFFSET(Values!G240,($AO$4-1)*102,($AP$4-1)*14)</f>
        <v>0</v>
      </c>
      <c r="I108" s="286">
        <f ca="1">OFFSET(Values!H240,($AO$4-1)*102,($AP$4-1)*14)</f>
        <v>0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60</v>
      </c>
      <c r="B109" s="43">
        <f t="shared" si="3"/>
        <v>0.95833333333333204</v>
      </c>
      <c r="C109" s="347">
        <f ca="1">OFFSET(Values!C241,($AO$4-1)*102,($AP$4-1)*14)</f>
        <v>5</v>
      </c>
      <c r="D109" s="353">
        <f t="shared" ca="1" si="2"/>
        <v>5</v>
      </c>
      <c r="E109" s="286">
        <f ca="1">OFFSET(Values!D241,($AO$4-1)*102,($AP$4-1)*14)</f>
        <v>0</v>
      </c>
      <c r="F109" s="286">
        <f ca="1">OFFSET(Values!E241,($AO$4-1)*102,($AP$4-1)*14)</f>
        <v>5</v>
      </c>
      <c r="G109" s="286">
        <f ca="1">OFFSET(Values!F241,($AO$4-1)*102,($AP$4-1)*14)</f>
        <v>0</v>
      </c>
      <c r="H109" s="286">
        <f ca="1">OFFSET(Values!G241,($AO$4-1)*102,($AP$4-1)*14)</f>
        <v>0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0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60</v>
      </c>
      <c r="B110" s="43">
        <f t="shared" si="3"/>
        <v>0.96874999999999867</v>
      </c>
      <c r="C110" s="347">
        <f ca="1">OFFSET(Values!C242,($AO$4-1)*102,($AP$4-1)*14)</f>
        <v>4</v>
      </c>
      <c r="D110" s="353">
        <f t="shared" ca="1" si="2"/>
        <v>4</v>
      </c>
      <c r="E110" s="286">
        <f ca="1">OFFSET(Values!D242,($AO$4-1)*102,($AP$4-1)*14)</f>
        <v>0</v>
      </c>
      <c r="F110" s="286">
        <f ca="1">OFFSET(Values!E242,($AO$4-1)*102,($AP$4-1)*14)</f>
        <v>4</v>
      </c>
      <c r="G110" s="286">
        <f ca="1">OFFSET(Values!F242,($AO$4-1)*102,($AP$4-1)*14)</f>
        <v>0</v>
      </c>
      <c r="H110" s="286">
        <f ca="1">OFFSET(Values!G242,($AO$4-1)*102,($AP$4-1)*14)</f>
        <v>0</v>
      </c>
      <c r="I110" s="286">
        <f ca="1">OFFSET(Values!H242,($AO$4-1)*102,($AP$4-1)*14)</f>
        <v>0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0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60</v>
      </c>
      <c r="B111" s="43">
        <f t="shared" si="3"/>
        <v>0.9791666666666653</v>
      </c>
      <c r="C111" s="347">
        <f ca="1">OFFSET(Values!C243,($AO$4-1)*102,($AP$4-1)*14)</f>
        <v>1</v>
      </c>
      <c r="D111" s="353">
        <f t="shared" ca="1" si="2"/>
        <v>1</v>
      </c>
      <c r="E111" s="286">
        <f ca="1">OFFSET(Values!D243,($AO$4-1)*102,($AP$4-1)*14)</f>
        <v>0</v>
      </c>
      <c r="F111" s="286">
        <f ca="1">OFFSET(Values!E243,($AO$4-1)*102,($AP$4-1)*14)</f>
        <v>1</v>
      </c>
      <c r="G111" s="286">
        <f ca="1">OFFSET(Values!F243,($AO$4-1)*102,($AP$4-1)*14)</f>
        <v>0</v>
      </c>
      <c r="H111" s="286">
        <f ca="1">OFFSET(Values!G243,($AO$4-1)*102,($AP$4-1)*14)</f>
        <v>0</v>
      </c>
      <c r="I111" s="286">
        <f ca="1">OFFSET(Values!H243,($AO$4-1)*102,($AP$4-1)*14)</f>
        <v>0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0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60</v>
      </c>
      <c r="B112" s="43">
        <f t="shared" si="3"/>
        <v>0.98958333333333193</v>
      </c>
      <c r="C112" s="348">
        <f ca="1">OFFSET(Values!C244,($AO$4-1)*102,($AP$4-1)*14)</f>
        <v>2</v>
      </c>
      <c r="D112" s="354">
        <f t="shared" ca="1" si="2"/>
        <v>2</v>
      </c>
      <c r="E112" s="288">
        <f ca="1">OFFSET(Values!D244,($AO$4-1)*102,($AP$4-1)*14)</f>
        <v>0</v>
      </c>
      <c r="F112" s="288">
        <f ca="1">OFFSET(Values!E244,($AO$4-1)*102,($AP$4-1)*14)</f>
        <v>2</v>
      </c>
      <c r="G112" s="288">
        <f ca="1">OFFSET(Values!F244,($AO$4-1)*102,($AP$4-1)*14)</f>
        <v>0</v>
      </c>
      <c r="H112" s="288">
        <f ca="1">OFFSET(Values!G244,($AO$4-1)*102,($AP$4-1)*14)</f>
        <v>0</v>
      </c>
      <c r="I112" s="288">
        <f ca="1">OFFSET(Values!H244,($AO$4-1)*102,($AP$4-1)*14)</f>
        <v>0</v>
      </c>
      <c r="J112" s="288">
        <f ca="1">OFFSET(Values!I244,($AO$4-1)*102,($AP$4-1)*14)</f>
        <v>0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0</v>
      </c>
      <c r="N112" s="288">
        <f ca="1">OFFSET(Values!M244,($AO$4-1)*102,($AP$4-1)*14)</f>
        <v>0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60</v>
      </c>
      <c r="B113" s="366" t="s">
        <v>35</v>
      </c>
      <c r="C113" s="520" t="str">
        <f ca="1">OFFSET(Values!C245,($AO$4-1)*102,($AP$4-1)*14)</f>
        <v>835*</v>
      </c>
      <c r="D113" s="521"/>
      <c r="E113" s="388" t="str">
        <f ca="1">OFFSET(Values!D245,($AO$4-1)*102,($AP$4-1)*14)</f>
        <v>13*</v>
      </c>
      <c r="F113" s="388" t="str">
        <f ca="1">OFFSET(Values!E245,($AO$4-1)*102,($AP$4-1)*14)</f>
        <v>755*</v>
      </c>
      <c r="G113" s="388" t="str">
        <f ca="1">OFFSET(Values!F245,($AO$4-1)*102,($AP$4-1)*14)</f>
        <v>0*</v>
      </c>
      <c r="H113" s="388" t="str">
        <f ca="1">OFFSET(Values!G245,($AO$4-1)*102,($AP$4-1)*14)</f>
        <v>66*</v>
      </c>
      <c r="I113" s="388" t="str">
        <f ca="1">OFFSET(Values!H245,($AO$4-1)*102,($AP$4-1)*14)</f>
        <v>1*</v>
      </c>
      <c r="J113" s="388" t="str">
        <f ca="1">OFFSET(Values!I245,($AO$4-1)*102,($AP$4-1)*14)</f>
        <v>0*</v>
      </c>
      <c r="K113" s="388" t="str">
        <f ca="1">OFFSET(Values!J245,($AO$4-1)*102,($AP$4-1)*14)</f>
        <v>0*</v>
      </c>
      <c r="L113" s="388" t="str">
        <f ca="1">OFFSET(Values!K245,($AO$4-1)*102,($AP$4-1)*14)</f>
        <v>0*</v>
      </c>
      <c r="M113" s="388" t="str">
        <f ca="1">OFFSET(Values!L245,($AO$4-1)*102,($AP$4-1)*14)</f>
        <v>0*</v>
      </c>
      <c r="N113" s="388" t="str">
        <f ca="1">OFFSET(Values!M245,($AO$4-1)*102,($AP$4-1)*14)</f>
        <v>0*</v>
      </c>
      <c r="O113" s="388" t="str">
        <f ca="1">OFFSET(Values!N245,($AO$4-1)*102,($AP$4-1)*14)</f>
        <v>0*</v>
      </c>
      <c r="P113" s="389" t="str">
        <f ca="1">OFFSET(Values!O245,($AO$4-1)*102,($AP$4-1)*14)</f>
        <v>0*</v>
      </c>
    </row>
    <row r="114" spans="1:16" x14ac:dyDescent="0.25">
      <c r="A114" s="1" t="s">
        <v>60</v>
      </c>
      <c r="B114" s="373" t="s">
        <v>36</v>
      </c>
      <c r="C114" s="522" t="str">
        <f ca="1">OFFSET(Values!C246,($AO$4-1)*102,($AP$4-1)*14)</f>
        <v>952*</v>
      </c>
      <c r="D114" s="523"/>
      <c r="E114" s="390" t="str">
        <f ca="1">OFFSET(Values!D246,($AO$4-1)*102,($AP$4-1)*14)</f>
        <v>15*</v>
      </c>
      <c r="F114" s="390" t="str">
        <f ca="1">OFFSET(Values!E246,($AO$4-1)*102,($AP$4-1)*14)</f>
        <v>866*</v>
      </c>
      <c r="G114" s="390" t="str">
        <f ca="1">OFFSET(Values!F246,($AO$4-1)*102,($AP$4-1)*14)</f>
        <v>0*</v>
      </c>
      <c r="H114" s="390" t="str">
        <f ca="1">OFFSET(Values!G246,($AO$4-1)*102,($AP$4-1)*14)</f>
        <v>70*</v>
      </c>
      <c r="I114" s="390" t="str">
        <f ca="1">OFFSET(Values!H246,($AO$4-1)*102,($AP$4-1)*14)</f>
        <v>1*</v>
      </c>
      <c r="J114" s="390" t="str">
        <f ca="1">OFFSET(Values!I246,($AO$4-1)*102,($AP$4-1)*14)</f>
        <v>0*</v>
      </c>
      <c r="K114" s="390" t="str">
        <f ca="1">OFFSET(Values!J246,($AO$4-1)*102,($AP$4-1)*14)</f>
        <v>0*</v>
      </c>
      <c r="L114" s="390" t="str">
        <f ca="1">OFFSET(Values!K246,($AO$4-1)*102,($AP$4-1)*14)</f>
        <v>0*</v>
      </c>
      <c r="M114" s="390" t="str">
        <f ca="1">OFFSET(Values!L246,($AO$4-1)*102,($AP$4-1)*14)</f>
        <v>0*</v>
      </c>
      <c r="N114" s="390" t="str">
        <f ca="1">OFFSET(Values!M246,($AO$4-1)*102,($AP$4-1)*14)</f>
        <v>0*</v>
      </c>
      <c r="O114" s="390" t="str">
        <f ca="1">OFFSET(Values!N246,($AO$4-1)*102,($AP$4-1)*14)</f>
        <v>0*</v>
      </c>
      <c r="P114" s="391" t="str">
        <f ca="1">OFFSET(Values!O246,($AO$4-1)*102,($AP$4-1)*14)</f>
        <v>0*</v>
      </c>
    </row>
    <row r="115" spans="1:16" x14ac:dyDescent="0.25">
      <c r="A115" s="1" t="s">
        <v>60</v>
      </c>
      <c r="B115" s="378" t="s">
        <v>37</v>
      </c>
      <c r="C115" s="524" t="str">
        <f ca="1">OFFSET(Values!C247,($AO$4-1)*102,($AP$4-1)*14)</f>
        <v>980*</v>
      </c>
      <c r="D115" s="525"/>
      <c r="E115" s="392" t="str">
        <f ca="1">OFFSET(Values!D247,($AO$4-1)*102,($AP$4-1)*14)</f>
        <v>16*</v>
      </c>
      <c r="F115" s="392" t="str">
        <f ca="1">OFFSET(Values!E247,($AO$4-1)*102,($AP$4-1)*14)</f>
        <v>893*</v>
      </c>
      <c r="G115" s="392" t="str">
        <f ca="1">OFFSET(Values!F247,($AO$4-1)*102,($AP$4-1)*14)</f>
        <v>0*</v>
      </c>
      <c r="H115" s="392" t="str">
        <f ca="1">OFFSET(Values!G247,($AO$4-1)*102,($AP$4-1)*14)</f>
        <v>70*</v>
      </c>
      <c r="I115" s="392" t="str">
        <f ca="1">OFFSET(Values!H247,($AO$4-1)*102,($AP$4-1)*14)</f>
        <v>1*</v>
      </c>
      <c r="J115" s="392" t="str">
        <f ca="1">OFFSET(Values!I247,($AO$4-1)*102,($AP$4-1)*14)</f>
        <v>0*</v>
      </c>
      <c r="K115" s="392" t="str">
        <f ca="1">OFFSET(Values!J247,($AO$4-1)*102,($AP$4-1)*14)</f>
        <v>0*</v>
      </c>
      <c r="L115" s="392" t="str">
        <f ca="1">OFFSET(Values!K247,($AO$4-1)*102,($AP$4-1)*14)</f>
        <v>0*</v>
      </c>
      <c r="M115" s="392" t="str">
        <f ca="1">OFFSET(Values!L247,($AO$4-1)*102,($AP$4-1)*14)</f>
        <v>0*</v>
      </c>
      <c r="N115" s="392" t="str">
        <f ca="1">OFFSET(Values!M247,($AO$4-1)*102,($AP$4-1)*14)</f>
        <v>0*</v>
      </c>
      <c r="O115" s="392" t="str">
        <f ca="1">OFFSET(Values!N247,($AO$4-1)*102,($AP$4-1)*14)</f>
        <v>0*</v>
      </c>
      <c r="P115" s="393" t="str">
        <f ca="1">OFFSET(Values!O247,($AO$4-1)*102,($AP$4-1)*14)</f>
        <v>0*</v>
      </c>
    </row>
    <row r="116" spans="1:16" x14ac:dyDescent="0.25">
      <c r="A116" s="1" t="s">
        <v>60</v>
      </c>
      <c r="B116" s="383" t="s">
        <v>38</v>
      </c>
      <c r="C116" s="510" t="str">
        <f ca="1">OFFSET(Values!C248,($AO$4-1)*102,($AP$4-1)*14)</f>
        <v>980*</v>
      </c>
      <c r="D116" s="511"/>
      <c r="E116" s="394" t="str">
        <f ca="1">OFFSET(Values!D248,($AO$4-1)*102,($AP$4-1)*14)</f>
        <v>16*</v>
      </c>
      <c r="F116" s="394" t="str">
        <f ca="1">OFFSET(Values!E248,($AO$4-1)*102,($AP$4-1)*14)</f>
        <v>893*</v>
      </c>
      <c r="G116" s="394" t="str">
        <f ca="1">OFFSET(Values!F248,($AO$4-1)*102,($AP$4-1)*14)</f>
        <v>0*</v>
      </c>
      <c r="H116" s="394" t="str">
        <f ca="1">OFFSET(Values!G248,($AO$4-1)*102,($AP$4-1)*14)</f>
        <v>70*</v>
      </c>
      <c r="I116" s="394" t="str">
        <f ca="1">OFFSET(Values!H248,($AO$4-1)*102,($AP$4-1)*14)</f>
        <v>1*</v>
      </c>
      <c r="J116" s="394" t="str">
        <f ca="1">OFFSET(Values!I248,($AO$4-1)*102,($AP$4-1)*14)</f>
        <v>0*</v>
      </c>
      <c r="K116" s="394" t="str">
        <f ca="1">OFFSET(Values!J248,($AO$4-1)*102,($AP$4-1)*14)</f>
        <v>0*</v>
      </c>
      <c r="L116" s="394" t="str">
        <f ca="1">OFFSET(Values!K248,($AO$4-1)*102,($AP$4-1)*14)</f>
        <v>0*</v>
      </c>
      <c r="M116" s="394" t="str">
        <f ca="1">OFFSET(Values!L248,($AO$4-1)*102,($AP$4-1)*14)</f>
        <v>0*</v>
      </c>
      <c r="N116" s="394" t="str">
        <f ca="1">OFFSET(Values!M248,($AO$4-1)*102,($AP$4-1)*14)</f>
        <v>0*</v>
      </c>
      <c r="O116" s="394" t="str">
        <f ca="1">OFFSET(Values!N248,($AO$4-1)*102,($AP$4-1)*14)</f>
        <v>0*</v>
      </c>
      <c r="P116" s="395" t="str">
        <f ca="1">OFFSET(Values!O248,($AO$4-1)*102,($AP$4-1)*14)</f>
        <v>0*</v>
      </c>
    </row>
    <row r="117" spans="1:16" x14ac:dyDescent="0.25">
      <c r="A117" s="1" t="s">
        <v>60</v>
      </c>
    </row>
    <row r="118" spans="1:16" x14ac:dyDescent="0.25">
      <c r="A118" s="1" t="s">
        <v>60</v>
      </c>
    </row>
    <row r="119" spans="1:16" x14ac:dyDescent="0.25">
      <c r="A119" s="1" t="s">
        <v>60</v>
      </c>
    </row>
    <row r="120" spans="1:16" x14ac:dyDescent="0.25">
      <c r="A120" s="1" t="s">
        <v>60</v>
      </c>
    </row>
    <row r="121" spans="1:16" x14ac:dyDescent="0.25">
      <c r="A121" s="1" t="s">
        <v>60</v>
      </c>
    </row>
    <row r="122" spans="1:16" x14ac:dyDescent="0.25">
      <c r="A122" s="1" t="s">
        <v>60</v>
      </c>
    </row>
    <row r="123" spans="1:16" x14ac:dyDescent="0.25">
      <c r="A123" s="1" t="s">
        <v>60</v>
      </c>
    </row>
    <row r="124" spans="1:16" x14ac:dyDescent="0.25">
      <c r="A124" s="1" t="s">
        <v>60</v>
      </c>
    </row>
    <row r="125" spans="1:16" x14ac:dyDescent="0.25">
      <c r="A125" s="1" t="s">
        <v>60</v>
      </c>
    </row>
    <row r="126" spans="1:16" x14ac:dyDescent="0.25">
      <c r="A126" s="1" t="s">
        <v>60</v>
      </c>
    </row>
    <row r="127" spans="1:16" x14ac:dyDescent="0.25">
      <c r="A127" s="1" t="s">
        <v>60</v>
      </c>
    </row>
    <row r="128" spans="1:16" x14ac:dyDescent="0.25">
      <c r="A128" s="1" t="s">
        <v>60</v>
      </c>
    </row>
    <row r="129" spans="1:1" x14ac:dyDescent="0.25">
      <c r="A129" s="1" t="s">
        <v>60</v>
      </c>
    </row>
    <row r="130" spans="1:1" x14ac:dyDescent="0.25">
      <c r="A130" s="1" t="s">
        <v>60</v>
      </c>
    </row>
    <row r="137" spans="1:1" x14ac:dyDescent="0.25">
      <c r="A137" s="1" t="s">
        <v>61</v>
      </c>
    </row>
    <row r="138" spans="1:1" x14ac:dyDescent="0.25">
      <c r="A138" s="1" t="s">
        <v>61</v>
      </c>
    </row>
    <row r="139" spans="1:1" x14ac:dyDescent="0.25">
      <c r="A139" s="1" t="s">
        <v>61</v>
      </c>
    </row>
    <row r="140" spans="1:1" x14ac:dyDescent="0.25">
      <c r="A140" s="1" t="s">
        <v>61</v>
      </c>
    </row>
    <row r="141" spans="1:1" x14ac:dyDescent="0.25">
      <c r="A141" s="1" t="s">
        <v>61</v>
      </c>
    </row>
    <row r="142" spans="1:1" x14ac:dyDescent="0.25">
      <c r="A142" s="1" t="s">
        <v>61</v>
      </c>
    </row>
    <row r="143" spans="1:1" x14ac:dyDescent="0.25">
      <c r="A143" s="1" t="s">
        <v>61</v>
      </c>
    </row>
    <row r="144" spans="1:1" x14ac:dyDescent="0.25">
      <c r="A144" s="1" t="s">
        <v>61</v>
      </c>
    </row>
    <row r="145" spans="1:1" x14ac:dyDescent="0.25">
      <c r="A145" s="1" t="s">
        <v>61</v>
      </c>
    </row>
    <row r="146" spans="1:1" x14ac:dyDescent="0.25">
      <c r="A146" s="1" t="s">
        <v>61</v>
      </c>
    </row>
    <row r="147" spans="1:1" x14ac:dyDescent="0.25">
      <c r="A147" s="1" t="s">
        <v>61</v>
      </c>
    </row>
    <row r="148" spans="1:1" x14ac:dyDescent="0.25">
      <c r="A148" s="1" t="s">
        <v>61</v>
      </c>
    </row>
    <row r="149" spans="1:1" x14ac:dyDescent="0.25">
      <c r="A149" s="1" t="s">
        <v>61</v>
      </c>
    </row>
    <row r="150" spans="1:1" x14ac:dyDescent="0.25">
      <c r="A150" s="1" t="s">
        <v>61</v>
      </c>
    </row>
    <row r="151" spans="1:1" x14ac:dyDescent="0.25">
      <c r="A151" s="1" t="s">
        <v>61</v>
      </c>
    </row>
    <row r="152" spans="1:1" x14ac:dyDescent="0.25">
      <c r="A152" s="1" t="s">
        <v>61</v>
      </c>
    </row>
    <row r="153" spans="1:1" x14ac:dyDescent="0.25">
      <c r="A153" s="1" t="s">
        <v>61</v>
      </c>
    </row>
    <row r="154" spans="1:1" x14ac:dyDescent="0.25">
      <c r="A154" s="1" t="s">
        <v>61</v>
      </c>
    </row>
    <row r="155" spans="1:1" x14ac:dyDescent="0.25">
      <c r="A155" s="1" t="s">
        <v>61</v>
      </c>
    </row>
    <row r="156" spans="1:1" x14ac:dyDescent="0.25">
      <c r="A156" s="1" t="s">
        <v>61</v>
      </c>
    </row>
    <row r="157" spans="1:1" x14ac:dyDescent="0.25">
      <c r="A157" s="1" t="s">
        <v>61</v>
      </c>
    </row>
    <row r="158" spans="1:1" x14ac:dyDescent="0.25">
      <c r="A158" s="1" t="s">
        <v>61</v>
      </c>
    </row>
    <row r="159" spans="1:1" x14ac:dyDescent="0.25">
      <c r="A159" s="1" t="s">
        <v>61</v>
      </c>
    </row>
    <row r="160" spans="1:1" x14ac:dyDescent="0.25">
      <c r="A160" s="1" t="s">
        <v>61</v>
      </c>
    </row>
    <row r="167" spans="1:1" x14ac:dyDescent="0.25">
      <c r="A167" s="1" t="s">
        <v>62</v>
      </c>
    </row>
    <row r="168" spans="1:1" x14ac:dyDescent="0.25">
      <c r="A168" s="1" t="s">
        <v>62</v>
      </c>
    </row>
    <row r="169" spans="1:1" x14ac:dyDescent="0.25">
      <c r="A169" s="1" t="s">
        <v>62</v>
      </c>
    </row>
    <row r="170" spans="1:1" x14ac:dyDescent="0.25">
      <c r="A170" s="1" t="s">
        <v>62</v>
      </c>
    </row>
    <row r="171" spans="1:1" x14ac:dyDescent="0.25">
      <c r="A171" s="1" t="s">
        <v>62</v>
      </c>
    </row>
    <row r="172" spans="1:1" x14ac:dyDescent="0.25">
      <c r="A172" s="1" t="s">
        <v>62</v>
      </c>
    </row>
    <row r="173" spans="1:1" x14ac:dyDescent="0.25">
      <c r="A173" s="1" t="s">
        <v>62</v>
      </c>
    </row>
    <row r="174" spans="1:1" x14ac:dyDescent="0.25">
      <c r="A174" s="1" t="s">
        <v>62</v>
      </c>
    </row>
    <row r="175" spans="1:1" x14ac:dyDescent="0.25">
      <c r="A175" s="1" t="s">
        <v>62</v>
      </c>
    </row>
    <row r="176" spans="1:1" x14ac:dyDescent="0.25">
      <c r="A176" s="1" t="s">
        <v>62</v>
      </c>
    </row>
    <row r="177" spans="1:1" x14ac:dyDescent="0.25">
      <c r="A177" s="1" t="s">
        <v>62</v>
      </c>
    </row>
    <row r="178" spans="1:1" x14ac:dyDescent="0.25">
      <c r="A178" s="1" t="s">
        <v>62</v>
      </c>
    </row>
    <row r="179" spans="1:1" x14ac:dyDescent="0.25">
      <c r="A179" s="1" t="s">
        <v>62</v>
      </c>
    </row>
    <row r="180" spans="1:1" x14ac:dyDescent="0.25">
      <c r="A180" s="1" t="s">
        <v>62</v>
      </c>
    </row>
    <row r="181" spans="1:1" x14ac:dyDescent="0.25">
      <c r="A181" s="1" t="s">
        <v>62</v>
      </c>
    </row>
    <row r="182" spans="1:1" x14ac:dyDescent="0.25">
      <c r="A182" s="1" t="s">
        <v>62</v>
      </c>
    </row>
    <row r="183" spans="1:1" x14ac:dyDescent="0.25">
      <c r="A183" s="1" t="s">
        <v>62</v>
      </c>
    </row>
    <row r="184" spans="1:1" x14ac:dyDescent="0.25">
      <c r="A184" s="1" t="s">
        <v>62</v>
      </c>
    </row>
    <row r="185" spans="1:1" x14ac:dyDescent="0.25">
      <c r="A185" s="1" t="s">
        <v>62</v>
      </c>
    </row>
    <row r="186" spans="1:1" x14ac:dyDescent="0.25">
      <c r="A186" s="1" t="s">
        <v>62</v>
      </c>
    </row>
    <row r="187" spans="1:1" x14ac:dyDescent="0.25">
      <c r="A187" s="1" t="s">
        <v>62</v>
      </c>
    </row>
    <row r="188" spans="1:1" x14ac:dyDescent="0.25">
      <c r="A188" s="1" t="s">
        <v>62</v>
      </c>
    </row>
    <row r="189" spans="1:1" x14ac:dyDescent="0.25">
      <c r="A189" s="1" t="s">
        <v>62</v>
      </c>
    </row>
    <row r="190" spans="1:1" x14ac:dyDescent="0.25">
      <c r="A190" s="1" t="s">
        <v>62</v>
      </c>
    </row>
    <row r="197" spans="1:1" x14ac:dyDescent="0.25">
      <c r="A197" s="1" t="s">
        <v>63</v>
      </c>
    </row>
    <row r="198" spans="1:1" x14ac:dyDescent="0.25">
      <c r="A198" s="1" t="s">
        <v>63</v>
      </c>
    </row>
    <row r="199" spans="1:1" x14ac:dyDescent="0.25">
      <c r="A199" s="1" t="s">
        <v>63</v>
      </c>
    </row>
    <row r="200" spans="1:1" x14ac:dyDescent="0.25">
      <c r="A200" s="1" t="s">
        <v>63</v>
      </c>
    </row>
    <row r="201" spans="1:1" x14ac:dyDescent="0.25">
      <c r="A201" s="1" t="s">
        <v>63</v>
      </c>
    </row>
    <row r="202" spans="1:1" x14ac:dyDescent="0.25">
      <c r="A202" s="1" t="s">
        <v>63</v>
      </c>
    </row>
    <row r="203" spans="1:1" x14ac:dyDescent="0.25">
      <c r="A203" s="1" t="s">
        <v>63</v>
      </c>
    </row>
    <row r="204" spans="1:1" x14ac:dyDescent="0.25">
      <c r="A204" s="1" t="s">
        <v>63</v>
      </c>
    </row>
    <row r="205" spans="1:1" x14ac:dyDescent="0.25">
      <c r="A205" s="1" t="s">
        <v>63</v>
      </c>
    </row>
    <row r="206" spans="1:1" x14ac:dyDescent="0.25">
      <c r="A206" s="1" t="s">
        <v>63</v>
      </c>
    </row>
    <row r="207" spans="1:1" x14ac:dyDescent="0.25">
      <c r="A207" s="1" t="s">
        <v>63</v>
      </c>
    </row>
    <row r="208" spans="1:1" x14ac:dyDescent="0.25">
      <c r="A208" s="1" t="s">
        <v>63</v>
      </c>
    </row>
    <row r="209" spans="1:1" x14ac:dyDescent="0.25">
      <c r="A209" s="1" t="s">
        <v>63</v>
      </c>
    </row>
    <row r="210" spans="1:1" x14ac:dyDescent="0.25">
      <c r="A210" s="1" t="s">
        <v>63</v>
      </c>
    </row>
    <row r="211" spans="1:1" x14ac:dyDescent="0.25">
      <c r="A211" s="1" t="s">
        <v>63</v>
      </c>
    </row>
    <row r="212" spans="1:1" x14ac:dyDescent="0.25">
      <c r="A212" s="1" t="s">
        <v>63</v>
      </c>
    </row>
    <row r="213" spans="1:1" x14ac:dyDescent="0.25">
      <c r="A213" s="1" t="s">
        <v>63</v>
      </c>
    </row>
    <row r="214" spans="1:1" x14ac:dyDescent="0.25">
      <c r="A214" s="1" t="s">
        <v>63</v>
      </c>
    </row>
    <row r="215" spans="1:1" x14ac:dyDescent="0.25">
      <c r="A215" s="1" t="s">
        <v>63</v>
      </c>
    </row>
    <row r="216" spans="1:1" x14ac:dyDescent="0.25">
      <c r="A216" s="1" t="s">
        <v>63</v>
      </c>
    </row>
    <row r="217" spans="1:1" x14ac:dyDescent="0.25">
      <c r="A217" s="1" t="s">
        <v>63</v>
      </c>
    </row>
    <row r="218" spans="1:1" x14ac:dyDescent="0.25">
      <c r="A218" s="1" t="s">
        <v>63</v>
      </c>
    </row>
    <row r="219" spans="1:1" x14ac:dyDescent="0.25">
      <c r="A219" s="1" t="s">
        <v>63</v>
      </c>
    </row>
    <row r="220" spans="1:1" x14ac:dyDescent="0.25">
      <c r="A220" s="1" t="s">
        <v>63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502" t="str">
        <f>Dashboard!$U$2</f>
        <v>Jacobs UK Ltd</v>
      </c>
      <c r="I2" s="502"/>
      <c r="J2" s="502"/>
      <c r="K2" s="502"/>
      <c r="L2" s="502"/>
      <c r="M2" s="502"/>
      <c r="N2" s="502"/>
    </row>
    <row r="3" spans="1:58" ht="13.5" customHeight="1" x14ac:dyDescent="0.25">
      <c r="G3" s="4" t="s">
        <v>2</v>
      </c>
      <c r="H3" s="502" t="str">
        <f>Dashboard!$U$3</f>
        <v>4007-MID Bath</v>
      </c>
      <c r="I3" s="502"/>
      <c r="J3" s="502"/>
      <c r="K3" s="502"/>
      <c r="L3" s="502"/>
      <c r="M3" s="502"/>
      <c r="N3" s="502"/>
      <c r="O3" s="62" t="s">
        <v>9</v>
      </c>
      <c r="P3" s="62" t="s">
        <v>55</v>
      </c>
      <c r="Q3" s="62"/>
      <c r="R3" s="57" t="s">
        <v>81</v>
      </c>
      <c r="S3" s="57" t="s">
        <v>82</v>
      </c>
      <c r="T3" s="57" t="s">
        <v>76</v>
      </c>
      <c r="U3" s="57" t="s">
        <v>77</v>
      </c>
      <c r="V3" s="57" t="s">
        <v>78</v>
      </c>
    </row>
    <row r="4" spans="1:58" ht="13.5" customHeight="1" x14ac:dyDescent="0.25">
      <c r="G4" s="4" t="s">
        <v>3</v>
      </c>
      <c r="H4" s="502" t="str">
        <f>Dashboard!$U$4</f>
        <v>11 - Brooklyn Road</v>
      </c>
      <c r="I4" s="502"/>
      <c r="J4" s="502"/>
      <c r="K4" s="502"/>
      <c r="L4" s="502"/>
      <c r="M4" s="502"/>
      <c r="N4" s="502"/>
      <c r="O4" s="62">
        <v>1</v>
      </c>
      <c r="P4" s="62">
        <v>1</v>
      </c>
      <c r="Q4" s="62"/>
      <c r="R4" s="123">
        <f ca="1">VLOOKUP($P$4&amp;$O$4,$A$57:$S$83,14,FALSE)</f>
        <v>9</v>
      </c>
      <c r="S4" s="123">
        <f ca="1">VLOOKUP($P$4&amp;$O$4,$A$57:$S$83,15,FALSE)</f>
        <v>210</v>
      </c>
      <c r="T4" s="123">
        <f ca="1">VLOOKUP($P$4&amp;$O$4,$A$57:$S$83,16,FALSE)</f>
        <v>12</v>
      </c>
      <c r="U4" s="123">
        <f ca="1">VLOOKUP($P$4&amp;$O$4,$A$57:$S$83,17,FALSE)</f>
        <v>1</v>
      </c>
      <c r="V4" s="123">
        <f ca="1">VLOOKUP($P$4&amp;$O$4,$A$57:$S$83,18,FALSE)</f>
        <v>0</v>
      </c>
    </row>
    <row r="5" spans="1:58" ht="13.5" customHeight="1" x14ac:dyDescent="0.25">
      <c r="G5" s="4" t="s">
        <v>42</v>
      </c>
      <c r="H5" s="501">
        <f>Dashboard!$T$5</f>
        <v>43743</v>
      </c>
      <c r="I5" s="501"/>
      <c r="J5" s="501"/>
      <c r="K5" s="501"/>
      <c r="L5" s="501"/>
      <c r="M5" s="501"/>
      <c r="N5" s="501"/>
      <c r="O5" s="57">
        <f>O4</f>
        <v>1</v>
      </c>
      <c r="P5" s="57">
        <v>2</v>
      </c>
      <c r="Q5" s="57"/>
      <c r="R5" s="123">
        <f ca="1">VLOOKUP($P$5&amp;$O$5,$A$57:$S$83,14,FALSE)</f>
        <v>7</v>
      </c>
      <c r="S5" s="123">
        <f ca="1">VLOOKUP($P$5&amp;$O$5,$A$57:$S$83,15,FALSE)</f>
        <v>683</v>
      </c>
      <c r="T5" s="123">
        <f ca="1">VLOOKUP($P$5&amp;$O$5,$A$57:$S$83,16,FALSE)</f>
        <v>58</v>
      </c>
      <c r="U5" s="123">
        <f ca="1">VLOOKUP($P$5&amp;$O$5,$A$57:$S$83,17,FALSE)</f>
        <v>0</v>
      </c>
      <c r="V5" s="123">
        <f ca="1">VLOOKUP($P$5&amp;$O$5,$A$57:$S$83,18,FALSE)</f>
        <v>0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503" t="str">
        <f>Dashboard!G10</f>
        <v>Eastbound</v>
      </c>
      <c r="C9" s="504"/>
      <c r="D9" s="504"/>
      <c r="E9" s="504"/>
      <c r="F9" s="504"/>
      <c r="G9" s="504"/>
      <c r="H9" s="505"/>
      <c r="I9" s="57"/>
      <c r="J9" s="503" t="str">
        <f>Dashboard!G11</f>
        <v>Westbound</v>
      </c>
      <c r="K9" s="504"/>
      <c r="L9" s="504"/>
      <c r="M9" s="504"/>
      <c r="N9" s="504"/>
      <c r="O9" s="504"/>
      <c r="P9" s="505"/>
      <c r="Q9" s="57"/>
      <c r="R9" s="503" t="s">
        <v>85</v>
      </c>
      <c r="S9" s="504"/>
      <c r="T9" s="504"/>
      <c r="U9" s="504"/>
      <c r="V9" s="504"/>
      <c r="W9" s="504"/>
      <c r="X9" s="505"/>
    </row>
    <row r="10" spans="1:58" ht="27.75" customHeight="1" x14ac:dyDescent="0.25">
      <c r="B10" s="74" t="s">
        <v>39</v>
      </c>
      <c r="C10" s="304" t="s">
        <v>79</v>
      </c>
      <c r="D10" s="305" t="s">
        <v>101</v>
      </c>
      <c r="E10" s="75" t="s">
        <v>102</v>
      </c>
      <c r="F10" s="76" t="s">
        <v>84</v>
      </c>
      <c r="G10" s="77" t="s">
        <v>78</v>
      </c>
      <c r="H10" s="78" t="s">
        <v>4</v>
      </c>
      <c r="I10" s="80"/>
      <c r="J10" s="74" t="s">
        <v>39</v>
      </c>
      <c r="K10" s="304" t="s">
        <v>79</v>
      </c>
      <c r="L10" s="305" t="s">
        <v>101</v>
      </c>
      <c r="M10" s="75" t="s">
        <v>102</v>
      </c>
      <c r="N10" s="76" t="s">
        <v>84</v>
      </c>
      <c r="O10" s="77" t="s">
        <v>78</v>
      </c>
      <c r="P10" s="79" t="s">
        <v>4</v>
      </c>
      <c r="Q10" s="420"/>
      <c r="R10" s="74" t="s">
        <v>39</v>
      </c>
      <c r="S10" s="304" t="s">
        <v>79</v>
      </c>
      <c r="T10" s="305" t="s">
        <v>101</v>
      </c>
      <c r="U10" s="75" t="s">
        <v>102</v>
      </c>
      <c r="V10" s="76" t="s">
        <v>84</v>
      </c>
      <c r="W10" s="77" t="s">
        <v>78</v>
      </c>
      <c r="X10" s="79" t="s">
        <v>4</v>
      </c>
    </row>
    <row r="11" spans="1:58" x14ac:dyDescent="0.25">
      <c r="B11" s="65" t="s">
        <v>8</v>
      </c>
      <c r="C11" s="405" t="str">
        <f ca="1">E57</f>
        <v>9*</v>
      </c>
      <c r="D11" s="406" t="str">
        <f t="shared" ref="D11:H11" ca="1" si="0">F57</f>
        <v>210*</v>
      </c>
      <c r="E11" s="406" t="str">
        <f t="shared" ca="1" si="0"/>
        <v>12*</v>
      </c>
      <c r="F11" s="406" t="str">
        <f t="shared" ca="1" si="0"/>
        <v>1*</v>
      </c>
      <c r="G11" s="407" t="str">
        <f t="shared" ca="1" si="0"/>
        <v>0*</v>
      </c>
      <c r="H11" s="408" t="str">
        <f t="shared" ca="1" si="0"/>
        <v>232*</v>
      </c>
      <c r="I11" s="176"/>
      <c r="J11" s="175" t="s">
        <v>8</v>
      </c>
      <c r="K11" s="405" t="str">
        <f ca="1">E66</f>
        <v>7*</v>
      </c>
      <c r="L11" s="406" t="str">
        <f t="shared" ref="L11:P11" ca="1" si="1">F66</f>
        <v>683*</v>
      </c>
      <c r="M11" s="406" t="str">
        <f t="shared" ca="1" si="1"/>
        <v>58*</v>
      </c>
      <c r="N11" s="406" t="str">
        <f t="shared" ca="1" si="1"/>
        <v>0*</v>
      </c>
      <c r="O11" s="407" t="str">
        <f t="shared" ca="1" si="1"/>
        <v>0*</v>
      </c>
      <c r="P11" s="408" t="str">
        <f t="shared" ca="1" si="1"/>
        <v>748*</v>
      </c>
      <c r="Q11" s="176"/>
      <c r="R11" s="175" t="s">
        <v>8</v>
      </c>
      <c r="S11" s="405" t="str">
        <f ca="1">E75</f>
        <v>16*</v>
      </c>
      <c r="T11" s="406" t="str">
        <f t="shared" ref="T11:X11" ca="1" si="2">F75</f>
        <v>893*</v>
      </c>
      <c r="U11" s="406" t="str">
        <f t="shared" ca="1" si="2"/>
        <v>70*</v>
      </c>
      <c r="V11" s="406" t="str">
        <f t="shared" ca="1" si="2"/>
        <v>1*</v>
      </c>
      <c r="W11" s="407" t="str">
        <f t="shared" ca="1" si="2"/>
        <v>0*</v>
      </c>
      <c r="X11" s="408" t="str">
        <f t="shared" ca="1" si="2"/>
        <v>980*</v>
      </c>
    </row>
    <row r="12" spans="1:58" x14ac:dyDescent="0.25">
      <c r="B12" s="65" t="s">
        <v>9</v>
      </c>
      <c r="C12" s="409">
        <f t="shared" ref="C12:C19" ca="1" si="3">E58</f>
        <v>12</v>
      </c>
      <c r="D12" s="410">
        <f t="shared" ref="D12:D19" ca="1" si="4">F58</f>
        <v>273</v>
      </c>
      <c r="E12" s="410">
        <f t="shared" ref="E12:E19" ca="1" si="5">G58</f>
        <v>26</v>
      </c>
      <c r="F12" s="410">
        <f t="shared" ref="F12:F19" ca="1" si="6">H58</f>
        <v>0</v>
      </c>
      <c r="G12" s="411">
        <f t="shared" ref="G12:G19" ca="1" si="7">I58</f>
        <v>0</v>
      </c>
      <c r="H12" s="408">
        <f t="shared" ref="H12:H19" ca="1" si="8">J58</f>
        <v>311</v>
      </c>
      <c r="I12" s="176"/>
      <c r="J12" s="175" t="s">
        <v>9</v>
      </c>
      <c r="K12" s="409">
        <f t="shared" ref="K12:K19" ca="1" si="9">E67</f>
        <v>13</v>
      </c>
      <c r="L12" s="410">
        <f t="shared" ref="L12:L19" ca="1" si="10">F67</f>
        <v>1796</v>
      </c>
      <c r="M12" s="410">
        <f t="shared" ref="M12:M19" ca="1" si="11">G67</f>
        <v>128</v>
      </c>
      <c r="N12" s="410">
        <f t="shared" ref="N12:N19" ca="1" si="12">H67</f>
        <v>0</v>
      </c>
      <c r="O12" s="411">
        <f t="shared" ref="O12:O19" ca="1" si="13">I67</f>
        <v>0</v>
      </c>
      <c r="P12" s="408">
        <f t="shared" ref="P12:P19" ca="1" si="14">J67</f>
        <v>1937</v>
      </c>
      <c r="Q12" s="176"/>
      <c r="R12" s="175" t="s">
        <v>9</v>
      </c>
      <c r="S12" s="409">
        <f t="shared" ref="S12:S19" ca="1" si="15">E76</f>
        <v>25</v>
      </c>
      <c r="T12" s="410">
        <f t="shared" ref="T12:T19" ca="1" si="16">F76</f>
        <v>2069</v>
      </c>
      <c r="U12" s="410">
        <f t="shared" ref="U12:U19" ca="1" si="17">G76</f>
        <v>154</v>
      </c>
      <c r="V12" s="410">
        <f t="shared" ref="V12:V19" ca="1" si="18">H76</f>
        <v>0</v>
      </c>
      <c r="W12" s="411">
        <f t="shared" ref="W12:W19" ca="1" si="19">I76</f>
        <v>0</v>
      </c>
      <c r="X12" s="408">
        <f t="shared" ref="X12:X19" ca="1" si="20">J76</f>
        <v>2248</v>
      </c>
    </row>
    <row r="13" spans="1:58" x14ac:dyDescent="0.25">
      <c r="B13" s="65" t="s">
        <v>10</v>
      </c>
      <c r="C13" s="409">
        <f t="shared" ca="1" si="3"/>
        <v>9</v>
      </c>
      <c r="D13" s="410">
        <f t="shared" ca="1" si="4"/>
        <v>282</v>
      </c>
      <c r="E13" s="410">
        <f t="shared" ca="1" si="5"/>
        <v>16</v>
      </c>
      <c r="F13" s="410">
        <f t="shared" ca="1" si="6"/>
        <v>0</v>
      </c>
      <c r="G13" s="411">
        <f t="shared" ca="1" si="7"/>
        <v>0</v>
      </c>
      <c r="H13" s="408">
        <f t="shared" ca="1" si="8"/>
        <v>307</v>
      </c>
      <c r="I13" s="176"/>
      <c r="J13" s="175" t="s">
        <v>10</v>
      </c>
      <c r="K13" s="409">
        <f t="shared" ca="1" si="9"/>
        <v>14</v>
      </c>
      <c r="L13" s="410">
        <f t="shared" ca="1" si="10"/>
        <v>1796</v>
      </c>
      <c r="M13" s="410">
        <f t="shared" ca="1" si="11"/>
        <v>125</v>
      </c>
      <c r="N13" s="410">
        <f t="shared" ca="1" si="12"/>
        <v>0</v>
      </c>
      <c r="O13" s="411">
        <f t="shared" ca="1" si="13"/>
        <v>0</v>
      </c>
      <c r="P13" s="408">
        <f t="shared" ca="1" si="14"/>
        <v>1935</v>
      </c>
      <c r="Q13" s="176"/>
      <c r="R13" s="175" t="s">
        <v>10</v>
      </c>
      <c r="S13" s="409">
        <f t="shared" ca="1" si="15"/>
        <v>23</v>
      </c>
      <c r="T13" s="410">
        <f t="shared" ca="1" si="16"/>
        <v>2078</v>
      </c>
      <c r="U13" s="410">
        <f t="shared" ca="1" si="17"/>
        <v>141</v>
      </c>
      <c r="V13" s="410">
        <f t="shared" ca="1" si="18"/>
        <v>0</v>
      </c>
      <c r="W13" s="411">
        <f t="shared" ca="1" si="19"/>
        <v>0</v>
      </c>
      <c r="X13" s="408">
        <f t="shared" ca="1" si="20"/>
        <v>2242</v>
      </c>
    </row>
    <row r="14" spans="1:58" x14ac:dyDescent="0.25">
      <c r="B14" s="65" t="s">
        <v>11</v>
      </c>
      <c r="C14" s="409" t="str">
        <f t="shared" ca="1" si="3"/>
        <v>1*</v>
      </c>
      <c r="D14" s="410" t="str">
        <f t="shared" ca="1" si="4"/>
        <v>28*</v>
      </c>
      <c r="E14" s="410" t="str">
        <f t="shared" ca="1" si="5"/>
        <v>3*</v>
      </c>
      <c r="F14" s="410" t="str">
        <f t="shared" ca="1" si="6"/>
        <v>0*</v>
      </c>
      <c r="G14" s="411" t="str">
        <f t="shared" ca="1" si="7"/>
        <v>0*</v>
      </c>
      <c r="H14" s="408" t="str">
        <f t="shared" ca="1" si="8"/>
        <v>32*</v>
      </c>
      <c r="I14" s="176"/>
      <c r="J14" s="175" t="s">
        <v>11</v>
      </c>
      <c r="K14" s="409" t="str">
        <f t="shared" ca="1" si="9"/>
        <v>1*</v>
      </c>
      <c r="L14" s="410" t="str">
        <f t="shared" ca="1" si="10"/>
        <v>79*</v>
      </c>
      <c r="M14" s="410" t="str">
        <f t="shared" ca="1" si="11"/>
        <v>4*</v>
      </c>
      <c r="N14" s="410" t="str">
        <f t="shared" ca="1" si="12"/>
        <v>0*</v>
      </c>
      <c r="O14" s="411" t="str">
        <f t="shared" ca="1" si="13"/>
        <v>1*</v>
      </c>
      <c r="P14" s="408" t="str">
        <f t="shared" ca="1" si="14"/>
        <v>85*</v>
      </c>
      <c r="Q14" s="176"/>
      <c r="R14" s="175" t="s">
        <v>11</v>
      </c>
      <c r="S14" s="409" t="str">
        <f t="shared" ca="1" si="15"/>
        <v>2*</v>
      </c>
      <c r="T14" s="410" t="str">
        <f t="shared" ca="1" si="16"/>
        <v>107*</v>
      </c>
      <c r="U14" s="410" t="str">
        <f t="shared" ca="1" si="17"/>
        <v>7*</v>
      </c>
      <c r="V14" s="410" t="str">
        <f t="shared" ca="1" si="18"/>
        <v>0*</v>
      </c>
      <c r="W14" s="411" t="str">
        <f t="shared" ca="1" si="19"/>
        <v>1*</v>
      </c>
      <c r="X14" s="408" t="str">
        <f t="shared" ca="1" si="20"/>
        <v>117*</v>
      </c>
    </row>
    <row r="15" spans="1:58" x14ac:dyDescent="0.25">
      <c r="B15" s="65" t="s">
        <v>5</v>
      </c>
      <c r="C15" s="409">
        <f t="shared" ca="1" si="3"/>
        <v>8</v>
      </c>
      <c r="D15" s="410">
        <f t="shared" ca="1" si="4"/>
        <v>299</v>
      </c>
      <c r="E15" s="410">
        <f t="shared" ca="1" si="5"/>
        <v>15</v>
      </c>
      <c r="F15" s="410">
        <f t="shared" ca="1" si="6"/>
        <v>0</v>
      </c>
      <c r="G15" s="411">
        <f t="shared" ca="1" si="7"/>
        <v>0</v>
      </c>
      <c r="H15" s="408">
        <f t="shared" ca="1" si="8"/>
        <v>322</v>
      </c>
      <c r="I15" s="176"/>
      <c r="J15" s="175" t="s">
        <v>5</v>
      </c>
      <c r="K15" s="409">
        <f t="shared" ca="1" si="9"/>
        <v>15</v>
      </c>
      <c r="L15" s="410">
        <f t="shared" ca="1" si="10"/>
        <v>1683</v>
      </c>
      <c r="M15" s="410">
        <f t="shared" ca="1" si="11"/>
        <v>126</v>
      </c>
      <c r="N15" s="410">
        <f t="shared" ca="1" si="12"/>
        <v>0</v>
      </c>
      <c r="O15" s="411">
        <f t="shared" ca="1" si="13"/>
        <v>1</v>
      </c>
      <c r="P15" s="408">
        <f t="shared" ca="1" si="14"/>
        <v>1825</v>
      </c>
      <c r="Q15" s="176"/>
      <c r="R15" s="175" t="s">
        <v>5</v>
      </c>
      <c r="S15" s="409">
        <f t="shared" ca="1" si="15"/>
        <v>23</v>
      </c>
      <c r="T15" s="410">
        <f t="shared" ca="1" si="16"/>
        <v>1982</v>
      </c>
      <c r="U15" s="410">
        <f t="shared" ca="1" si="17"/>
        <v>141</v>
      </c>
      <c r="V15" s="410">
        <f t="shared" ca="1" si="18"/>
        <v>0</v>
      </c>
      <c r="W15" s="411">
        <f t="shared" ca="1" si="19"/>
        <v>1</v>
      </c>
      <c r="X15" s="408">
        <f t="shared" ca="1" si="20"/>
        <v>2147</v>
      </c>
    </row>
    <row r="16" spans="1:58" x14ac:dyDescent="0.25">
      <c r="B16" s="65" t="s">
        <v>6</v>
      </c>
      <c r="C16" s="409" t="str">
        <f t="shared" ca="1" si="3"/>
        <v>4*</v>
      </c>
      <c r="D16" s="410" t="str">
        <f t="shared" ca="1" si="4"/>
        <v>201*</v>
      </c>
      <c r="E16" s="410" t="str">
        <f t="shared" ca="1" si="5"/>
        <v>5*</v>
      </c>
      <c r="F16" s="410" t="str">
        <f t="shared" ca="1" si="6"/>
        <v>0*</v>
      </c>
      <c r="G16" s="411" t="str">
        <f t="shared" ca="1" si="7"/>
        <v>0*</v>
      </c>
      <c r="H16" s="408" t="str">
        <f t="shared" ca="1" si="8"/>
        <v>210*</v>
      </c>
      <c r="I16" s="176"/>
      <c r="J16" s="175" t="s">
        <v>6</v>
      </c>
      <c r="K16" s="409" t="str">
        <f t="shared" ca="1" si="9"/>
        <v>8*</v>
      </c>
      <c r="L16" s="410" t="str">
        <f t="shared" ca="1" si="10"/>
        <v>1002*</v>
      </c>
      <c r="M16" s="410" t="str">
        <f t="shared" ca="1" si="11"/>
        <v>50*</v>
      </c>
      <c r="N16" s="410" t="str">
        <f t="shared" ca="1" si="12"/>
        <v>0*</v>
      </c>
      <c r="O16" s="411" t="str">
        <f t="shared" ca="1" si="13"/>
        <v>1*</v>
      </c>
      <c r="P16" s="408" t="str">
        <f t="shared" ca="1" si="14"/>
        <v>1061*</v>
      </c>
      <c r="Q16" s="176"/>
      <c r="R16" s="175" t="s">
        <v>6</v>
      </c>
      <c r="S16" s="409" t="str">
        <f t="shared" ca="1" si="15"/>
        <v>12*</v>
      </c>
      <c r="T16" s="410" t="str">
        <f t="shared" ca="1" si="16"/>
        <v>1203*</v>
      </c>
      <c r="U16" s="410" t="str">
        <f t="shared" ca="1" si="17"/>
        <v>55*</v>
      </c>
      <c r="V16" s="410" t="str">
        <f t="shared" ca="1" si="18"/>
        <v>0*</v>
      </c>
      <c r="W16" s="411" t="str">
        <f t="shared" ca="1" si="19"/>
        <v>1*</v>
      </c>
      <c r="X16" s="408" t="str">
        <f t="shared" ca="1" si="20"/>
        <v>1271*</v>
      </c>
    </row>
    <row r="17" spans="2:24" x14ac:dyDescent="0.25">
      <c r="B17" s="65" t="s">
        <v>7</v>
      </c>
      <c r="C17" s="412" t="str">
        <f t="shared" ca="1" si="3"/>
        <v>7*</v>
      </c>
      <c r="D17" s="413" t="str">
        <f t="shared" ca="1" si="4"/>
        <v>146*</v>
      </c>
      <c r="E17" s="413" t="str">
        <f t="shared" ca="1" si="5"/>
        <v>6*</v>
      </c>
      <c r="F17" s="413" t="str">
        <f t="shared" ca="1" si="6"/>
        <v>1*</v>
      </c>
      <c r="G17" s="414" t="str">
        <f t="shared" ca="1" si="7"/>
        <v>0*</v>
      </c>
      <c r="H17" s="408" t="str">
        <f t="shared" ca="1" si="8"/>
        <v>160*</v>
      </c>
      <c r="I17" s="176"/>
      <c r="J17" s="175" t="s">
        <v>7</v>
      </c>
      <c r="K17" s="412" t="str">
        <f t="shared" ca="1" si="9"/>
        <v>8*</v>
      </c>
      <c r="L17" s="413" t="str">
        <f t="shared" ca="1" si="10"/>
        <v>711*</v>
      </c>
      <c r="M17" s="413" t="str">
        <f t="shared" ca="1" si="11"/>
        <v>23*</v>
      </c>
      <c r="N17" s="413" t="str">
        <f t="shared" ca="1" si="12"/>
        <v>0*</v>
      </c>
      <c r="O17" s="414" t="str">
        <f t="shared" ca="1" si="13"/>
        <v>0*</v>
      </c>
      <c r="P17" s="408" t="str">
        <f t="shared" ca="1" si="14"/>
        <v>742*</v>
      </c>
      <c r="Q17" s="176"/>
      <c r="R17" s="175" t="s">
        <v>7</v>
      </c>
      <c r="S17" s="412" t="str">
        <f t="shared" ca="1" si="15"/>
        <v>15*</v>
      </c>
      <c r="T17" s="413" t="str">
        <f t="shared" ca="1" si="16"/>
        <v>857*</v>
      </c>
      <c r="U17" s="413" t="str">
        <f t="shared" ca="1" si="17"/>
        <v>29*</v>
      </c>
      <c r="V17" s="413" t="str">
        <f t="shared" ca="1" si="18"/>
        <v>1*</v>
      </c>
      <c r="W17" s="414" t="str">
        <f t="shared" ca="1" si="19"/>
        <v>0*</v>
      </c>
      <c r="X17" s="408" t="str">
        <f t="shared" ca="1" si="20"/>
        <v>902*</v>
      </c>
    </row>
    <row r="18" spans="2:24" x14ac:dyDescent="0.25">
      <c r="B18" s="66" t="s">
        <v>71</v>
      </c>
      <c r="C18" s="415">
        <f t="shared" ca="1" si="3"/>
        <v>10.083333333333332</v>
      </c>
      <c r="D18" s="416">
        <f t="shared" ca="1" si="4"/>
        <v>285.58333333333331</v>
      </c>
      <c r="E18" s="416">
        <f t="shared" ca="1" si="5"/>
        <v>19.083333333333336</v>
      </c>
      <c r="F18" s="417">
        <f t="shared" ca="1" si="6"/>
        <v>0.25</v>
      </c>
      <c r="G18" s="418">
        <f t="shared" ca="1" si="7"/>
        <v>0</v>
      </c>
      <c r="H18" s="419">
        <f t="shared" ca="1" si="8"/>
        <v>315</v>
      </c>
      <c r="I18" s="82"/>
      <c r="J18" s="66" t="s">
        <v>71</v>
      </c>
      <c r="K18" s="415">
        <f t="shared" ca="1" si="9"/>
        <v>13.833333333333332</v>
      </c>
      <c r="L18" s="416">
        <f t="shared" ca="1" si="10"/>
        <v>1722.4166666666667</v>
      </c>
      <c r="M18" s="416">
        <f t="shared" ca="1" si="11"/>
        <v>126.66666666666667</v>
      </c>
      <c r="N18" s="417">
        <f t="shared" ca="1" si="12"/>
        <v>0</v>
      </c>
      <c r="O18" s="418">
        <f t="shared" ca="1" si="13"/>
        <v>0.58333333333333326</v>
      </c>
      <c r="P18" s="419">
        <f t="shared" ca="1" si="14"/>
        <v>1863.5</v>
      </c>
      <c r="Q18" s="82"/>
      <c r="R18" s="66" t="s">
        <v>71</v>
      </c>
      <c r="S18" s="415">
        <f t="shared" ca="1" si="15"/>
        <v>23.916666666666664</v>
      </c>
      <c r="T18" s="416">
        <f t="shared" ca="1" si="16"/>
        <v>2007.9999999999998</v>
      </c>
      <c r="U18" s="416">
        <f t="shared" ca="1" si="17"/>
        <v>145.75</v>
      </c>
      <c r="V18" s="417">
        <f t="shared" ca="1" si="18"/>
        <v>0.25</v>
      </c>
      <c r="W18" s="418">
        <f t="shared" ca="1" si="19"/>
        <v>0.58333333333333326</v>
      </c>
      <c r="X18" s="419">
        <f t="shared" ca="1" si="20"/>
        <v>2178.5</v>
      </c>
    </row>
    <row r="19" spans="2:24" x14ac:dyDescent="0.25">
      <c r="B19" s="67" t="s">
        <v>72</v>
      </c>
      <c r="C19" s="415">
        <f t="shared" ca="1" si="3"/>
        <v>8.9666666666666668</v>
      </c>
      <c r="D19" s="416">
        <f t="shared" ca="1" si="4"/>
        <v>259.33333333333337</v>
      </c>
      <c r="E19" s="416">
        <f t="shared" ca="1" si="5"/>
        <v>15.299999999999997</v>
      </c>
      <c r="F19" s="417">
        <f t="shared" ca="1" si="6"/>
        <v>0.3666666666666667</v>
      </c>
      <c r="G19" s="418">
        <f t="shared" ca="1" si="7"/>
        <v>0</v>
      </c>
      <c r="H19" s="419">
        <f t="shared" ca="1" si="8"/>
        <v>283.96666666666658</v>
      </c>
      <c r="I19" s="82"/>
      <c r="J19" s="67" t="s">
        <v>72</v>
      </c>
      <c r="K19" s="415">
        <f t="shared" ca="1" si="9"/>
        <v>12.18333333333333</v>
      </c>
      <c r="L19" s="416">
        <f t="shared" ca="1" si="10"/>
        <v>1434.4166666666667</v>
      </c>
      <c r="M19" s="416">
        <f t="shared" ca="1" si="11"/>
        <v>95.916666666666657</v>
      </c>
      <c r="N19" s="417">
        <f t="shared" ca="1" si="12"/>
        <v>0</v>
      </c>
      <c r="O19" s="418">
        <f t="shared" ca="1" si="13"/>
        <v>0.53333333333333333</v>
      </c>
      <c r="P19" s="419">
        <f t="shared" ca="1" si="14"/>
        <v>1543.0499999999995</v>
      </c>
      <c r="Q19" s="82"/>
      <c r="R19" s="67" t="s">
        <v>72</v>
      </c>
      <c r="S19" s="415">
        <f t="shared" ca="1" si="15"/>
        <v>21.15</v>
      </c>
      <c r="T19" s="416">
        <f t="shared" ca="1" si="16"/>
        <v>1693.7500000000002</v>
      </c>
      <c r="U19" s="416">
        <f t="shared" ca="1" si="17"/>
        <v>111.2166666666667</v>
      </c>
      <c r="V19" s="417">
        <f t="shared" ca="1" si="18"/>
        <v>0.3666666666666667</v>
      </c>
      <c r="W19" s="418">
        <f t="shared" ca="1" si="19"/>
        <v>0.53333333333333333</v>
      </c>
      <c r="X19" s="419">
        <f t="shared" ca="1" si="20"/>
        <v>1827.0166666666662</v>
      </c>
    </row>
    <row r="21" spans="2:24" x14ac:dyDescent="0.25">
      <c r="B21" s="529"/>
      <c r="C21" s="529"/>
      <c r="D21" s="529"/>
      <c r="E21" s="529"/>
      <c r="F21" s="529"/>
      <c r="G21" s="529"/>
      <c r="H21" s="529"/>
      <c r="S21" s="57">
        <f ca="1">SUMPRODUCT(VALUE(0&amp;SUBSTITUTE(SUBSTITUTE(S11:S17,"*",""),"-","")))</f>
        <v>116</v>
      </c>
      <c r="T21" s="57">
        <f t="shared" ref="T21:W21" ca="1" si="21">SUMPRODUCT(VALUE(0&amp;SUBSTITUTE(SUBSTITUTE(T11:T17,"*",""),"-","")))</f>
        <v>9189</v>
      </c>
      <c r="U21" s="57">
        <f t="shared" ca="1" si="21"/>
        <v>597</v>
      </c>
      <c r="V21" s="57">
        <f t="shared" ca="1" si="21"/>
        <v>2</v>
      </c>
      <c r="W21" s="57">
        <f t="shared" ca="1" si="21"/>
        <v>3</v>
      </c>
      <c r="X21" s="57">
        <f ca="1">SUMPRODUCT(VALUE(0&amp;SUBSTITUTE(SUBSTITUTE(X11:X17,"*",""),"-","")))</f>
        <v>9907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9"/>
      <c r="C33" s="529"/>
      <c r="D33" s="529"/>
      <c r="E33" s="529"/>
      <c r="F33" s="529"/>
      <c r="G33" s="529"/>
      <c r="H33" s="529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79</v>
      </c>
      <c r="F56" s="60" t="s">
        <v>80</v>
      </c>
      <c r="G56" s="60" t="s">
        <v>83</v>
      </c>
      <c r="H56" s="60" t="s">
        <v>84</v>
      </c>
      <c r="I56" s="60" t="s">
        <v>78</v>
      </c>
      <c r="J56" s="60" t="s">
        <v>4</v>
      </c>
      <c r="N56" s="60" t="s">
        <v>79</v>
      </c>
      <c r="O56" s="60" t="s">
        <v>80</v>
      </c>
      <c r="P56" s="60" t="s">
        <v>83</v>
      </c>
      <c r="Q56" s="60" t="s">
        <v>84</v>
      </c>
      <c r="R56" s="60" t="s">
        <v>78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 t="str">
        <f ca="1">OFFSET(Values!$D$248,$K57*102,($B57-1)*14)</f>
        <v>9*</v>
      </c>
      <c r="F57" s="460" t="str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210*</v>
      </c>
      <c r="G57" s="460" t="str">
        <f ca="1">OFFSET(Values!$G$248,$K57*102,($B57-1)*14)</f>
        <v>12*</v>
      </c>
      <c r="H57" s="460" t="str">
        <f ca="1">OFFSET(Values!$H$248,$K57*102,($B57-1)*14)</f>
        <v>1*</v>
      </c>
      <c r="I57" s="461" t="str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0*</v>
      </c>
      <c r="J57" s="460" t="str">
        <f ca="1">OFFSET(Values!$C$248,$K57*102,($B57-1)*14)</f>
        <v>232*</v>
      </c>
      <c r="K57" s="462">
        <v>0</v>
      </c>
      <c r="M57" s="60" t="s">
        <v>8</v>
      </c>
      <c r="N57" s="460">
        <f ca="1">IFERROR(VALUE(0&amp;SUBSTITUTE(E57,"*","")),"-")</f>
        <v>9</v>
      </c>
      <c r="O57" s="460">
        <f t="shared" ref="O57:S72" ca="1" si="22">IFERROR(VALUE(0&amp;SUBSTITUTE(F57,"*","")),"-")</f>
        <v>210</v>
      </c>
      <c r="P57" s="460">
        <f t="shared" ca="1" si="22"/>
        <v>12</v>
      </c>
      <c r="Q57" s="460">
        <f t="shared" ca="1" si="22"/>
        <v>1</v>
      </c>
      <c r="R57" s="460">
        <f t="shared" ca="1" si="22"/>
        <v>0</v>
      </c>
      <c r="S57" s="460">
        <f t="shared" ca="1" si="22"/>
        <v>232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>
        <f ca="1">OFFSET(Values!$D$248,$K58*102,($B58-1)*14)</f>
        <v>12</v>
      </c>
      <c r="F58" s="4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273</v>
      </c>
      <c r="G58" s="460">
        <f ca="1">OFFSET(Values!$G$248,$K58*102,($B58-1)*14)</f>
        <v>26</v>
      </c>
      <c r="H58" s="460">
        <f ca="1">OFFSET(Values!$H$248,$K58*102,($B58-1)*14)</f>
        <v>0</v>
      </c>
      <c r="I58" s="4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0</v>
      </c>
      <c r="J58" s="460">
        <f ca="1">OFFSET(Values!$C$248,$K58*102,($B58-1)*14)</f>
        <v>311</v>
      </c>
      <c r="K58" s="462">
        <v>1</v>
      </c>
      <c r="M58" s="60" t="s">
        <v>9</v>
      </c>
      <c r="N58" s="460">
        <f t="shared" ref="N58:S83" ca="1" si="24">IFERROR(VALUE(0&amp;SUBSTITUTE(E58,"*","")),"-")</f>
        <v>12</v>
      </c>
      <c r="O58" s="460">
        <f t="shared" ca="1" si="22"/>
        <v>273</v>
      </c>
      <c r="P58" s="460">
        <f t="shared" ca="1" si="22"/>
        <v>26</v>
      </c>
      <c r="Q58" s="460">
        <f t="shared" ca="1" si="22"/>
        <v>0</v>
      </c>
      <c r="R58" s="460">
        <f t="shared" ca="1" si="22"/>
        <v>0</v>
      </c>
      <c r="S58" s="460">
        <f t="shared" ca="1" si="22"/>
        <v>311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>
        <f ca="1">OFFSET(Values!$D$248,$K59*102,($B59-1)*14)</f>
        <v>9</v>
      </c>
      <c r="F59" s="4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282</v>
      </c>
      <c r="G59" s="460">
        <f ca="1">OFFSET(Values!$G$248,$K59*102,($B59-1)*14)</f>
        <v>16</v>
      </c>
      <c r="H59" s="460">
        <f ca="1">OFFSET(Values!$H$248,$K59*102,($B59-1)*14)</f>
        <v>0</v>
      </c>
      <c r="I59" s="4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0</v>
      </c>
      <c r="J59" s="460">
        <f ca="1">OFFSET(Values!$C$248,$K59*102,($B59-1)*14)</f>
        <v>307</v>
      </c>
      <c r="K59" s="462">
        <v>2</v>
      </c>
      <c r="M59" s="60" t="s">
        <v>10</v>
      </c>
      <c r="N59" s="460">
        <f t="shared" ca="1" si="24"/>
        <v>9</v>
      </c>
      <c r="O59" s="460">
        <f t="shared" ca="1" si="22"/>
        <v>282</v>
      </c>
      <c r="P59" s="460">
        <f t="shared" ca="1" si="22"/>
        <v>16</v>
      </c>
      <c r="Q59" s="460">
        <f t="shared" ca="1" si="22"/>
        <v>0</v>
      </c>
      <c r="R59" s="460">
        <f t="shared" ca="1" si="22"/>
        <v>0</v>
      </c>
      <c r="S59" s="460">
        <f t="shared" ca="1" si="22"/>
        <v>307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 t="str">
        <f ca="1">OFFSET(Values!$D$248,$K60*102,($B60-1)*14)</f>
        <v>1*</v>
      </c>
      <c r="F60" s="460" t="str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28*</v>
      </c>
      <c r="G60" s="460" t="str">
        <f ca="1">OFFSET(Values!$G$248,$K60*102,($B60-1)*14)</f>
        <v>3*</v>
      </c>
      <c r="H60" s="460" t="str">
        <f ca="1">OFFSET(Values!$H$248,$K60*102,($B60-1)*14)</f>
        <v>0*</v>
      </c>
      <c r="I60" s="461" t="str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0*</v>
      </c>
      <c r="J60" s="460" t="str">
        <f ca="1">OFFSET(Values!$C$248,$K60*102,($B60-1)*14)</f>
        <v>32*</v>
      </c>
      <c r="K60" s="462">
        <v>3</v>
      </c>
      <c r="M60" s="60" t="s">
        <v>11</v>
      </c>
      <c r="N60" s="460">
        <f t="shared" ca="1" si="24"/>
        <v>1</v>
      </c>
      <c r="O60" s="460">
        <f t="shared" ca="1" si="22"/>
        <v>28</v>
      </c>
      <c r="P60" s="460">
        <f t="shared" ca="1" si="22"/>
        <v>3</v>
      </c>
      <c r="Q60" s="460">
        <f t="shared" ca="1" si="22"/>
        <v>0</v>
      </c>
      <c r="R60" s="460">
        <f t="shared" ca="1" si="22"/>
        <v>0</v>
      </c>
      <c r="S60" s="460">
        <f t="shared" ca="1" si="22"/>
        <v>32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8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299</v>
      </c>
      <c r="G61" s="460">
        <f ca="1">OFFSET(Values!$G$248,$K61*102,($B61-1)*14)</f>
        <v>15</v>
      </c>
      <c r="H61" s="460">
        <f ca="1">OFFSET(Values!$H$248,$K61*102,($B61-1)*14)</f>
        <v>0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0</v>
      </c>
      <c r="J61" s="460">
        <f ca="1">OFFSET(Values!$C$248,$K61*102,($B61-1)*14)</f>
        <v>322</v>
      </c>
      <c r="K61" s="462">
        <v>4</v>
      </c>
      <c r="M61" s="60" t="s">
        <v>5</v>
      </c>
      <c r="N61" s="460">
        <f t="shared" ca="1" si="24"/>
        <v>8</v>
      </c>
      <c r="O61" s="460">
        <f t="shared" ca="1" si="22"/>
        <v>299</v>
      </c>
      <c r="P61" s="460">
        <f t="shared" ca="1" si="22"/>
        <v>15</v>
      </c>
      <c r="Q61" s="460">
        <f t="shared" ca="1" si="22"/>
        <v>0</v>
      </c>
      <c r="R61" s="460">
        <f t="shared" ca="1" si="22"/>
        <v>0</v>
      </c>
      <c r="S61" s="460">
        <f t="shared" ca="1" si="22"/>
        <v>322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 t="str">
        <f ca="1">OFFSET(Values!$D$248,$K62*102,($B62-1)*14)</f>
        <v>4*</v>
      </c>
      <c r="F62" s="460" t="str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201*</v>
      </c>
      <c r="G62" s="460" t="str">
        <f ca="1">OFFSET(Values!$G$248,$K62*102,($B62-1)*14)</f>
        <v>5*</v>
      </c>
      <c r="H62" s="460" t="str">
        <f ca="1">OFFSET(Values!$H$248,$K62*102,($B62-1)*14)</f>
        <v>0*</v>
      </c>
      <c r="I62" s="461" t="str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0*</v>
      </c>
      <c r="J62" s="460" t="str">
        <f ca="1">OFFSET(Values!$C$248,$K62*102,($B62-1)*14)</f>
        <v>210*</v>
      </c>
      <c r="K62" s="462">
        <v>5</v>
      </c>
      <c r="M62" s="60" t="s">
        <v>6</v>
      </c>
      <c r="N62" s="460">
        <f t="shared" ca="1" si="24"/>
        <v>4</v>
      </c>
      <c r="O62" s="460">
        <f t="shared" ca="1" si="22"/>
        <v>201</v>
      </c>
      <c r="P62" s="460">
        <f t="shared" ca="1" si="22"/>
        <v>5</v>
      </c>
      <c r="Q62" s="460">
        <f t="shared" ca="1" si="22"/>
        <v>0</v>
      </c>
      <c r="R62" s="460">
        <f t="shared" ca="1" si="22"/>
        <v>0</v>
      </c>
      <c r="S62" s="460">
        <f t="shared" ca="1" si="22"/>
        <v>210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 t="str">
        <f ca="1">OFFSET(Values!$D$248,$K63*102,($B63-1)*14)</f>
        <v>7*</v>
      </c>
      <c r="F63" s="460" t="str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146*</v>
      </c>
      <c r="G63" s="460" t="str">
        <f ca="1">OFFSET(Values!$G$248,$K63*102,($B63-1)*14)</f>
        <v>6*</v>
      </c>
      <c r="H63" s="460" t="str">
        <f ca="1">OFFSET(Values!$H$248,$K63*102,($B63-1)*14)</f>
        <v>1*</v>
      </c>
      <c r="I63" s="461" t="str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0*</v>
      </c>
      <c r="J63" s="460" t="str">
        <f ca="1">OFFSET(Values!$C$248,$K63*102,($B63-1)*14)</f>
        <v>160*</v>
      </c>
      <c r="K63" s="462">
        <v>6</v>
      </c>
      <c r="M63" s="60" t="s">
        <v>7</v>
      </c>
      <c r="N63" s="460">
        <f t="shared" ca="1" si="24"/>
        <v>7</v>
      </c>
      <c r="O63" s="460">
        <f t="shared" ca="1" si="22"/>
        <v>146</v>
      </c>
      <c r="P63" s="460">
        <f t="shared" ca="1" si="22"/>
        <v>6</v>
      </c>
      <c r="Q63" s="460">
        <f t="shared" ca="1" si="22"/>
        <v>1</v>
      </c>
      <c r="R63" s="460">
        <f t="shared" ca="1" si="22"/>
        <v>0</v>
      </c>
      <c r="S63" s="460">
        <f t="shared" ca="1" si="22"/>
        <v>160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71</v>
      </c>
      <c r="E64" s="460">
        <f ca="1">OFFSET(Values!$D$248,$K64*102,($B64-1)*14)</f>
        <v>10.083333333333332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285.58333333333331</v>
      </c>
      <c r="G64" s="460">
        <f ca="1">OFFSET(Values!$G$248,$K64*102,($B64-1)*14)</f>
        <v>19.083333333333336</v>
      </c>
      <c r="H64" s="460">
        <f ca="1">OFFSET(Values!$H$248,$K64*102,($B64-1)*14)</f>
        <v>0.25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0</v>
      </c>
      <c r="J64" s="460">
        <f ca="1">OFFSET(Values!$C$248,$K64*102,($B64-1)*14)</f>
        <v>315</v>
      </c>
      <c r="K64" s="462">
        <v>7</v>
      </c>
      <c r="M64" s="60" t="s">
        <v>71</v>
      </c>
      <c r="N64" s="460">
        <f t="shared" ca="1" si="24"/>
        <v>10.0833333333333</v>
      </c>
      <c r="O64" s="460">
        <f t="shared" ca="1" si="22"/>
        <v>285.58333333333297</v>
      </c>
      <c r="P64" s="460">
        <f t="shared" ca="1" si="22"/>
        <v>19.0833333333333</v>
      </c>
      <c r="Q64" s="460">
        <f t="shared" ca="1" si="22"/>
        <v>0.25</v>
      </c>
      <c r="R64" s="460">
        <f t="shared" ca="1" si="22"/>
        <v>0</v>
      </c>
      <c r="S64" s="460">
        <f t="shared" ca="1" si="22"/>
        <v>315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72</v>
      </c>
      <c r="E65" s="460">
        <f ca="1">OFFSET(Values!$D$248,$K65*102,($B65-1)*14)</f>
        <v>8.9666666666666668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259.33333333333337</v>
      </c>
      <c r="G65" s="460">
        <f ca="1">OFFSET(Values!$G$248,$K65*102,($B65-1)*14)</f>
        <v>15.299999999999997</v>
      </c>
      <c r="H65" s="460">
        <f ca="1">OFFSET(Values!$H$248,$K65*102,($B65-1)*14)</f>
        <v>0.3666666666666667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0</v>
      </c>
      <c r="J65" s="460">
        <f ca="1">OFFSET(Values!$C$248,$K65*102,($B65-1)*14)</f>
        <v>283.96666666666658</v>
      </c>
      <c r="K65" s="462">
        <v>8</v>
      </c>
      <c r="M65" s="60" t="s">
        <v>72</v>
      </c>
      <c r="N65" s="460">
        <f t="shared" ca="1" si="24"/>
        <v>8.9666666666666703</v>
      </c>
      <c r="O65" s="460">
        <f t="shared" ca="1" si="22"/>
        <v>259.33333333333297</v>
      </c>
      <c r="P65" s="460">
        <f t="shared" ca="1" si="22"/>
        <v>15.3</v>
      </c>
      <c r="Q65" s="460">
        <f t="shared" ca="1" si="22"/>
        <v>0.36666666666666697</v>
      </c>
      <c r="R65" s="460">
        <f t="shared" ca="1" si="22"/>
        <v>0</v>
      </c>
      <c r="S65" s="460">
        <f t="shared" ca="1" si="22"/>
        <v>283.96666666666698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 t="str">
        <f ca="1">OFFSET(Values!$D$248,$K66*102,($B66-1)*14)</f>
        <v>7*</v>
      </c>
      <c r="F66" s="460" t="str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683*</v>
      </c>
      <c r="G66" s="460" t="str">
        <f ca="1">OFFSET(Values!$G$248,$K66*102,($B66-1)*14)</f>
        <v>58*</v>
      </c>
      <c r="H66" s="460" t="str">
        <f ca="1">OFFSET(Values!$H$248,$K66*102,($B66-1)*14)</f>
        <v>0*</v>
      </c>
      <c r="I66" s="461" t="str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0*</v>
      </c>
      <c r="J66" s="460" t="str">
        <f ca="1">OFFSET(Values!$C$248,$K66*102,($B66-1)*14)</f>
        <v>748*</v>
      </c>
      <c r="K66" s="462">
        <v>0</v>
      </c>
      <c r="M66" s="60" t="s">
        <v>8</v>
      </c>
      <c r="N66" s="460">
        <f t="shared" ca="1" si="24"/>
        <v>7</v>
      </c>
      <c r="O66" s="460">
        <f t="shared" ca="1" si="22"/>
        <v>683</v>
      </c>
      <c r="P66" s="460">
        <f t="shared" ca="1" si="22"/>
        <v>58</v>
      </c>
      <c r="Q66" s="460">
        <f t="shared" ca="1" si="22"/>
        <v>0</v>
      </c>
      <c r="R66" s="460">
        <f t="shared" ca="1" si="22"/>
        <v>0</v>
      </c>
      <c r="S66" s="460">
        <f t="shared" ca="1" si="22"/>
        <v>748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>
        <f ca="1">OFFSET(Values!$D$248,$K67*102,($B67-1)*14)</f>
        <v>13</v>
      </c>
      <c r="F67" s="4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1796</v>
      </c>
      <c r="G67" s="460">
        <f ca="1">OFFSET(Values!$G$248,$K67*102,($B67-1)*14)</f>
        <v>128</v>
      </c>
      <c r="H67" s="460">
        <f ca="1">OFFSET(Values!$H$248,$K67*102,($B67-1)*14)</f>
        <v>0</v>
      </c>
      <c r="I67" s="4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0</v>
      </c>
      <c r="J67" s="460">
        <f ca="1">OFFSET(Values!$C$248,$K67*102,($B67-1)*14)</f>
        <v>1937</v>
      </c>
      <c r="K67" s="462">
        <v>1</v>
      </c>
      <c r="M67" s="60" t="s">
        <v>9</v>
      </c>
      <c r="N67" s="460">
        <f t="shared" ca="1" si="24"/>
        <v>13</v>
      </c>
      <c r="O67" s="460">
        <f t="shared" ca="1" si="22"/>
        <v>1796</v>
      </c>
      <c r="P67" s="460">
        <f t="shared" ca="1" si="22"/>
        <v>128</v>
      </c>
      <c r="Q67" s="460">
        <f t="shared" ca="1" si="22"/>
        <v>0</v>
      </c>
      <c r="R67" s="460">
        <f t="shared" ca="1" si="22"/>
        <v>0</v>
      </c>
      <c r="S67" s="460">
        <f t="shared" ca="1" si="22"/>
        <v>1937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>
        <f ca="1">OFFSET(Values!$D$248,$K68*102,($B68-1)*14)</f>
        <v>14</v>
      </c>
      <c r="F68" s="4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1796</v>
      </c>
      <c r="G68" s="460">
        <f ca="1">OFFSET(Values!$G$248,$K68*102,($B68-1)*14)</f>
        <v>125</v>
      </c>
      <c r="H68" s="460">
        <f ca="1">OFFSET(Values!$H$248,$K68*102,($B68-1)*14)</f>
        <v>0</v>
      </c>
      <c r="I68" s="4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0</v>
      </c>
      <c r="J68" s="460">
        <f ca="1">OFFSET(Values!$C$248,$K68*102,($B68-1)*14)</f>
        <v>1935</v>
      </c>
      <c r="K68" s="462">
        <v>2</v>
      </c>
      <c r="M68" s="60" t="s">
        <v>10</v>
      </c>
      <c r="N68" s="460">
        <f t="shared" ca="1" si="24"/>
        <v>14</v>
      </c>
      <c r="O68" s="460">
        <f t="shared" ca="1" si="22"/>
        <v>1796</v>
      </c>
      <c r="P68" s="460">
        <f t="shared" ca="1" si="22"/>
        <v>125</v>
      </c>
      <c r="Q68" s="460">
        <f t="shared" ca="1" si="22"/>
        <v>0</v>
      </c>
      <c r="R68" s="460">
        <f t="shared" ca="1" si="22"/>
        <v>0</v>
      </c>
      <c r="S68" s="460">
        <f t="shared" ca="1" si="22"/>
        <v>1935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 t="str">
        <f ca="1">OFFSET(Values!$D$248,$K69*102,($B69-1)*14)</f>
        <v>1*</v>
      </c>
      <c r="F69" s="460" t="str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79*</v>
      </c>
      <c r="G69" s="460" t="str">
        <f ca="1">OFFSET(Values!$G$248,$K69*102,($B69-1)*14)</f>
        <v>4*</v>
      </c>
      <c r="H69" s="460" t="str">
        <f ca="1">OFFSET(Values!$H$248,$K69*102,($B69-1)*14)</f>
        <v>0*</v>
      </c>
      <c r="I69" s="461" t="str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1*</v>
      </c>
      <c r="J69" s="460" t="str">
        <f ca="1">OFFSET(Values!$C$248,$K69*102,($B69-1)*14)</f>
        <v>85*</v>
      </c>
      <c r="K69" s="462">
        <v>3</v>
      </c>
      <c r="M69" s="60" t="s">
        <v>11</v>
      </c>
      <c r="N69" s="460">
        <f t="shared" ca="1" si="24"/>
        <v>1</v>
      </c>
      <c r="O69" s="460">
        <f t="shared" ca="1" si="22"/>
        <v>79</v>
      </c>
      <c r="P69" s="460">
        <f t="shared" ca="1" si="22"/>
        <v>4</v>
      </c>
      <c r="Q69" s="460">
        <f t="shared" ca="1" si="22"/>
        <v>0</v>
      </c>
      <c r="R69" s="460">
        <f t="shared" ca="1" si="22"/>
        <v>1</v>
      </c>
      <c r="S69" s="460">
        <f t="shared" ca="1" si="22"/>
        <v>85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15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1683</v>
      </c>
      <c r="G70" s="460">
        <f ca="1">OFFSET(Values!$G$248,$K70*102,($B70-1)*14)</f>
        <v>126</v>
      </c>
      <c r="H70" s="460">
        <f ca="1">OFFSET(Values!$H$248,$K70*102,($B70-1)*14)</f>
        <v>0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1</v>
      </c>
      <c r="J70" s="460">
        <f ca="1">OFFSET(Values!$C$248,$K70*102,($B70-1)*14)</f>
        <v>1825</v>
      </c>
      <c r="K70" s="462">
        <v>4</v>
      </c>
      <c r="M70" s="60" t="s">
        <v>5</v>
      </c>
      <c r="N70" s="460">
        <f t="shared" ca="1" si="24"/>
        <v>15</v>
      </c>
      <c r="O70" s="460">
        <f t="shared" ca="1" si="22"/>
        <v>1683</v>
      </c>
      <c r="P70" s="460">
        <f t="shared" ca="1" si="22"/>
        <v>126</v>
      </c>
      <c r="Q70" s="460">
        <f t="shared" ca="1" si="22"/>
        <v>0</v>
      </c>
      <c r="R70" s="460">
        <f t="shared" ca="1" si="22"/>
        <v>1</v>
      </c>
      <c r="S70" s="460">
        <f t="shared" ca="1" si="22"/>
        <v>1825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 t="str">
        <f ca="1">OFFSET(Values!$D$248,$K71*102,($B71-1)*14)</f>
        <v>8*</v>
      </c>
      <c r="F71" s="460" t="str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1002*</v>
      </c>
      <c r="G71" s="460" t="str">
        <f ca="1">OFFSET(Values!$G$248,$K71*102,($B71-1)*14)</f>
        <v>50*</v>
      </c>
      <c r="H71" s="460" t="str">
        <f ca="1">OFFSET(Values!$H$248,$K71*102,($B71-1)*14)</f>
        <v>0*</v>
      </c>
      <c r="I71" s="461" t="str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1*</v>
      </c>
      <c r="J71" s="460" t="str">
        <f ca="1">OFFSET(Values!$C$248,$K71*102,($B71-1)*14)</f>
        <v>1061*</v>
      </c>
      <c r="K71" s="462">
        <v>5</v>
      </c>
      <c r="M71" s="60" t="s">
        <v>6</v>
      </c>
      <c r="N71" s="460">
        <f t="shared" ca="1" si="24"/>
        <v>8</v>
      </c>
      <c r="O71" s="460">
        <f t="shared" ca="1" si="22"/>
        <v>1002</v>
      </c>
      <c r="P71" s="460">
        <f t="shared" ca="1" si="22"/>
        <v>50</v>
      </c>
      <c r="Q71" s="460">
        <f t="shared" ca="1" si="22"/>
        <v>0</v>
      </c>
      <c r="R71" s="460">
        <f t="shared" ca="1" si="22"/>
        <v>1</v>
      </c>
      <c r="S71" s="460">
        <f t="shared" ca="1" si="22"/>
        <v>1061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 t="str">
        <f ca="1">OFFSET(Values!$D$248,$K72*102,($B72-1)*14)</f>
        <v>8*</v>
      </c>
      <c r="F72" s="460" t="str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711*</v>
      </c>
      <c r="G72" s="460" t="str">
        <f ca="1">OFFSET(Values!$G$248,$K72*102,($B72-1)*14)</f>
        <v>23*</v>
      </c>
      <c r="H72" s="460" t="str">
        <f ca="1">OFFSET(Values!$H$248,$K72*102,($B72-1)*14)</f>
        <v>0*</v>
      </c>
      <c r="I72" s="461" t="str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0*</v>
      </c>
      <c r="J72" s="460" t="str">
        <f ca="1">OFFSET(Values!$C$248,$K72*102,($B72-1)*14)</f>
        <v>742*</v>
      </c>
      <c r="K72" s="462">
        <v>6</v>
      </c>
      <c r="M72" s="60" t="s">
        <v>7</v>
      </c>
      <c r="N72" s="460">
        <f t="shared" ca="1" si="24"/>
        <v>8</v>
      </c>
      <c r="O72" s="460">
        <f t="shared" ca="1" si="22"/>
        <v>711</v>
      </c>
      <c r="P72" s="460">
        <f t="shared" ca="1" si="22"/>
        <v>23</v>
      </c>
      <c r="Q72" s="460">
        <f t="shared" ca="1" si="22"/>
        <v>0</v>
      </c>
      <c r="R72" s="460">
        <f t="shared" ca="1" si="22"/>
        <v>0</v>
      </c>
      <c r="S72" s="460">
        <f t="shared" ca="1" si="22"/>
        <v>742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71</v>
      </c>
      <c r="E73" s="460">
        <f ca="1">OFFSET(Values!$D$248,$K73*102,($B73-1)*14)</f>
        <v>13.833333333333332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1722.4166666666667</v>
      </c>
      <c r="G73" s="460">
        <f ca="1">OFFSET(Values!$G$248,$K73*102,($B73-1)*14)</f>
        <v>126.66666666666667</v>
      </c>
      <c r="H73" s="460">
        <f ca="1">OFFSET(Values!$H$248,$K73*102,($B73-1)*14)</f>
        <v>0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0.58333333333333326</v>
      </c>
      <c r="J73" s="460">
        <f ca="1">OFFSET(Values!$C$248,$K73*102,($B73-1)*14)</f>
        <v>1863.5</v>
      </c>
      <c r="K73" s="462">
        <v>7</v>
      </c>
      <c r="M73" s="60" t="s">
        <v>71</v>
      </c>
      <c r="N73" s="460">
        <f t="shared" ca="1" si="24"/>
        <v>13.8333333333333</v>
      </c>
      <c r="O73" s="460">
        <f t="shared" ca="1" si="24"/>
        <v>1722.4166666666699</v>
      </c>
      <c r="P73" s="460">
        <f t="shared" ca="1" si="24"/>
        <v>126.666666666667</v>
      </c>
      <c r="Q73" s="460">
        <f t="shared" ca="1" si="24"/>
        <v>0</v>
      </c>
      <c r="R73" s="460">
        <f t="shared" ca="1" si="24"/>
        <v>0.58333333333333304</v>
      </c>
      <c r="S73" s="460">
        <f t="shared" ca="1" si="24"/>
        <v>1863.5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72</v>
      </c>
      <c r="E74" s="460">
        <f ca="1">OFFSET(Values!$D$248,$K74*102,($B74-1)*14)</f>
        <v>12.18333333333333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1434.4166666666667</v>
      </c>
      <c r="G74" s="460">
        <f ca="1">OFFSET(Values!$G$248,$K74*102,($B74-1)*14)</f>
        <v>95.916666666666657</v>
      </c>
      <c r="H74" s="460">
        <f ca="1">OFFSET(Values!$H$248,$K74*102,($B74-1)*14)</f>
        <v>0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0.53333333333333333</v>
      </c>
      <c r="J74" s="460">
        <f ca="1">OFFSET(Values!$C$248,$K74*102,($B74-1)*14)</f>
        <v>1543.0499999999995</v>
      </c>
      <c r="K74" s="462">
        <v>8</v>
      </c>
      <c r="M74" s="60" t="s">
        <v>72</v>
      </c>
      <c r="N74" s="460">
        <f t="shared" ca="1" si="24"/>
        <v>12.1833333333333</v>
      </c>
      <c r="O74" s="460">
        <f t="shared" ca="1" si="24"/>
        <v>1434.4166666666699</v>
      </c>
      <c r="P74" s="460">
        <f t="shared" ca="1" si="24"/>
        <v>95.9166666666667</v>
      </c>
      <c r="Q74" s="460">
        <f t="shared" ca="1" si="24"/>
        <v>0</v>
      </c>
      <c r="R74" s="460">
        <f t="shared" ca="1" si="24"/>
        <v>0.53333333333333299</v>
      </c>
      <c r="S74" s="460">
        <f t="shared" ca="1" si="24"/>
        <v>1543.05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 t="str">
        <f ca="1">OFFSET(Values!$D$248,$K75*102,($B75-1)*14)</f>
        <v>16*</v>
      </c>
      <c r="F75" s="460" t="str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893*</v>
      </c>
      <c r="G75" s="460" t="str">
        <f ca="1">OFFSET(Values!$G$248,$K75*102,($B75-1)*14)</f>
        <v>70*</v>
      </c>
      <c r="H75" s="460" t="str">
        <f ca="1">OFFSET(Values!$H$248,$K75*102,($B75-1)*14)</f>
        <v>1*</v>
      </c>
      <c r="I75" s="461" t="str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0*</v>
      </c>
      <c r="J75" s="460" t="str">
        <f ca="1">OFFSET(Values!$C$248,$K75*102,($B75-1)*14)</f>
        <v>980*</v>
      </c>
      <c r="K75" s="462">
        <v>0</v>
      </c>
      <c r="M75" s="60" t="s">
        <v>8</v>
      </c>
      <c r="N75" s="460">
        <f t="shared" ca="1" si="24"/>
        <v>16</v>
      </c>
      <c r="O75" s="460">
        <f t="shared" ca="1" si="24"/>
        <v>893</v>
      </c>
      <c r="P75" s="460">
        <f t="shared" ca="1" si="24"/>
        <v>70</v>
      </c>
      <c r="Q75" s="460">
        <f t="shared" ca="1" si="24"/>
        <v>1</v>
      </c>
      <c r="R75" s="460">
        <f t="shared" ca="1" si="24"/>
        <v>0</v>
      </c>
      <c r="S75" s="460">
        <f t="shared" ca="1" si="24"/>
        <v>980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>
        <f ca="1">OFFSET(Values!$D$248,$K76*102,($B76-1)*14)</f>
        <v>25</v>
      </c>
      <c r="F76" s="4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2069</v>
      </c>
      <c r="G76" s="460">
        <f ca="1">OFFSET(Values!$G$248,$K76*102,($B76-1)*14)</f>
        <v>154</v>
      </c>
      <c r="H76" s="460">
        <f ca="1">OFFSET(Values!$H$248,$K76*102,($B76-1)*14)</f>
        <v>0</v>
      </c>
      <c r="I76" s="4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0</v>
      </c>
      <c r="J76" s="460">
        <f ca="1">OFFSET(Values!$C$248,$K76*102,($B76-1)*14)</f>
        <v>2248</v>
      </c>
      <c r="K76" s="462">
        <v>1</v>
      </c>
      <c r="M76" s="60" t="s">
        <v>9</v>
      </c>
      <c r="N76" s="460">
        <f t="shared" ca="1" si="24"/>
        <v>25</v>
      </c>
      <c r="O76" s="460">
        <f t="shared" ca="1" si="24"/>
        <v>2069</v>
      </c>
      <c r="P76" s="460">
        <f t="shared" ca="1" si="24"/>
        <v>154</v>
      </c>
      <c r="Q76" s="460">
        <f t="shared" ca="1" si="24"/>
        <v>0</v>
      </c>
      <c r="R76" s="460">
        <f t="shared" ca="1" si="24"/>
        <v>0</v>
      </c>
      <c r="S76" s="460">
        <f t="shared" ca="1" si="24"/>
        <v>2248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>
        <f ca="1">OFFSET(Values!$D$248,$K77*102,($B77-1)*14)</f>
        <v>23</v>
      </c>
      <c r="F77" s="4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2078</v>
      </c>
      <c r="G77" s="460">
        <f ca="1">OFFSET(Values!$G$248,$K77*102,($B77-1)*14)</f>
        <v>141</v>
      </c>
      <c r="H77" s="460">
        <f ca="1">OFFSET(Values!$H$248,$K77*102,($B77-1)*14)</f>
        <v>0</v>
      </c>
      <c r="I77" s="4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0</v>
      </c>
      <c r="J77" s="460">
        <f ca="1">OFFSET(Values!$C$248,$K77*102,($B77-1)*14)</f>
        <v>2242</v>
      </c>
      <c r="K77" s="462">
        <v>2</v>
      </c>
      <c r="M77" s="60" t="s">
        <v>10</v>
      </c>
      <c r="N77" s="460">
        <f t="shared" ca="1" si="24"/>
        <v>23</v>
      </c>
      <c r="O77" s="460">
        <f t="shared" ca="1" si="24"/>
        <v>2078</v>
      </c>
      <c r="P77" s="460">
        <f t="shared" ca="1" si="24"/>
        <v>141</v>
      </c>
      <c r="Q77" s="460">
        <f t="shared" ca="1" si="24"/>
        <v>0</v>
      </c>
      <c r="R77" s="460">
        <f t="shared" ca="1" si="24"/>
        <v>0</v>
      </c>
      <c r="S77" s="460">
        <f t="shared" ca="1" si="24"/>
        <v>2242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 t="str">
        <f ca="1">OFFSET(Values!$D$248,$K78*102,($B78-1)*14)</f>
        <v>2*</v>
      </c>
      <c r="F78" s="460" t="str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107*</v>
      </c>
      <c r="G78" s="460" t="str">
        <f ca="1">OFFSET(Values!$G$248,$K78*102,($B78-1)*14)</f>
        <v>7*</v>
      </c>
      <c r="H78" s="460" t="str">
        <f ca="1">OFFSET(Values!$H$248,$K78*102,($B78-1)*14)</f>
        <v>0*</v>
      </c>
      <c r="I78" s="461" t="str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1*</v>
      </c>
      <c r="J78" s="460" t="str">
        <f ca="1">OFFSET(Values!$C$248,$K78*102,($B78-1)*14)</f>
        <v>117*</v>
      </c>
      <c r="K78" s="462">
        <v>3</v>
      </c>
      <c r="M78" s="60" t="s">
        <v>11</v>
      </c>
      <c r="N78" s="460">
        <f t="shared" ca="1" si="24"/>
        <v>2</v>
      </c>
      <c r="O78" s="460">
        <f t="shared" ca="1" si="24"/>
        <v>107</v>
      </c>
      <c r="P78" s="460">
        <f t="shared" ca="1" si="24"/>
        <v>7</v>
      </c>
      <c r="Q78" s="460">
        <f t="shared" ca="1" si="24"/>
        <v>0</v>
      </c>
      <c r="R78" s="460">
        <f t="shared" ca="1" si="24"/>
        <v>1</v>
      </c>
      <c r="S78" s="460">
        <f t="shared" ca="1" si="24"/>
        <v>117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23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1982</v>
      </c>
      <c r="G79" s="460">
        <f ca="1">OFFSET(Values!$G$248,$K79*102,($B79-1)*14)</f>
        <v>141</v>
      </c>
      <c r="H79" s="460">
        <f ca="1">OFFSET(Values!$H$248,$K79*102,($B79-1)*14)</f>
        <v>0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1</v>
      </c>
      <c r="J79" s="460">
        <f ca="1">OFFSET(Values!$C$248,$K79*102,($B79-1)*14)</f>
        <v>2147</v>
      </c>
      <c r="K79" s="462">
        <v>4</v>
      </c>
      <c r="M79" s="60" t="s">
        <v>5</v>
      </c>
      <c r="N79" s="460">
        <f t="shared" ca="1" si="24"/>
        <v>23</v>
      </c>
      <c r="O79" s="460">
        <f t="shared" ca="1" si="24"/>
        <v>1982</v>
      </c>
      <c r="P79" s="460">
        <f t="shared" ca="1" si="24"/>
        <v>141</v>
      </c>
      <c r="Q79" s="460">
        <f t="shared" ca="1" si="24"/>
        <v>0</v>
      </c>
      <c r="R79" s="460">
        <f t="shared" ca="1" si="24"/>
        <v>1</v>
      </c>
      <c r="S79" s="460">
        <f t="shared" ca="1" si="24"/>
        <v>2147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 t="str">
        <f ca="1">OFFSET(Values!$D$248,$K80*102,($B80-1)*14)</f>
        <v>12*</v>
      </c>
      <c r="F80" s="460" t="str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1203*</v>
      </c>
      <c r="G80" s="460" t="str">
        <f ca="1">OFFSET(Values!$G$248,$K80*102,($B80-1)*14)</f>
        <v>55*</v>
      </c>
      <c r="H80" s="460" t="str">
        <f ca="1">OFFSET(Values!$H$248,$K80*102,($B80-1)*14)</f>
        <v>0*</v>
      </c>
      <c r="I80" s="461" t="str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1*</v>
      </c>
      <c r="J80" s="460" t="str">
        <f ca="1">OFFSET(Values!$C$248,$K80*102,($B80-1)*14)</f>
        <v>1271*</v>
      </c>
      <c r="K80" s="462">
        <v>5</v>
      </c>
      <c r="M80" s="60" t="s">
        <v>6</v>
      </c>
      <c r="N80" s="460">
        <f t="shared" ca="1" si="24"/>
        <v>12</v>
      </c>
      <c r="O80" s="460">
        <f t="shared" ca="1" si="24"/>
        <v>1203</v>
      </c>
      <c r="P80" s="460">
        <f t="shared" ca="1" si="24"/>
        <v>55</v>
      </c>
      <c r="Q80" s="460">
        <f t="shared" ca="1" si="24"/>
        <v>0</v>
      </c>
      <c r="R80" s="460">
        <f t="shared" ca="1" si="24"/>
        <v>1</v>
      </c>
      <c r="S80" s="460">
        <f t="shared" ca="1" si="24"/>
        <v>1271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 t="str">
        <f ca="1">OFFSET(Values!$D$248,$K81*102,($B81-1)*14)</f>
        <v>15*</v>
      </c>
      <c r="F81" s="460" t="str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857*</v>
      </c>
      <c r="G81" s="460" t="str">
        <f ca="1">OFFSET(Values!$G$248,$K81*102,($B81-1)*14)</f>
        <v>29*</v>
      </c>
      <c r="H81" s="460" t="str">
        <f ca="1">OFFSET(Values!$H$248,$K81*102,($B81-1)*14)</f>
        <v>1*</v>
      </c>
      <c r="I81" s="461" t="str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0*</v>
      </c>
      <c r="J81" s="460" t="str">
        <f ca="1">OFFSET(Values!$C$248,$K81*102,($B81-1)*14)</f>
        <v>902*</v>
      </c>
      <c r="K81" s="462">
        <v>6</v>
      </c>
      <c r="M81" s="60" t="s">
        <v>7</v>
      </c>
      <c r="N81" s="460">
        <f t="shared" ca="1" si="24"/>
        <v>15</v>
      </c>
      <c r="O81" s="460">
        <f t="shared" ca="1" si="24"/>
        <v>857</v>
      </c>
      <c r="P81" s="460">
        <f t="shared" ca="1" si="24"/>
        <v>29</v>
      </c>
      <c r="Q81" s="460">
        <f t="shared" ca="1" si="24"/>
        <v>1</v>
      </c>
      <c r="R81" s="460">
        <f t="shared" ca="1" si="24"/>
        <v>0</v>
      </c>
      <c r="S81" s="460">
        <f t="shared" ca="1" si="24"/>
        <v>902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71</v>
      </c>
      <c r="E82" s="460">
        <f ca="1">OFFSET(Values!$D$248,$K82*102,($B82-1)*14)</f>
        <v>23.916666666666664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2007.9999999999998</v>
      </c>
      <c r="G82" s="460">
        <f ca="1">OFFSET(Values!$G$248,$K82*102,($B82-1)*14)</f>
        <v>145.75</v>
      </c>
      <c r="H82" s="460">
        <f ca="1">OFFSET(Values!$H$248,$K82*102,($B82-1)*14)</f>
        <v>0.25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0.58333333333333326</v>
      </c>
      <c r="J82" s="460">
        <f ca="1">OFFSET(Values!$C$248,$K82*102,($B82-1)*14)</f>
        <v>2178.5</v>
      </c>
      <c r="K82" s="462">
        <v>7</v>
      </c>
      <c r="M82" s="60" t="s">
        <v>71</v>
      </c>
      <c r="N82" s="460">
        <f t="shared" ca="1" si="24"/>
        <v>23.9166666666667</v>
      </c>
      <c r="O82" s="460">
        <f t="shared" ca="1" si="24"/>
        <v>2008</v>
      </c>
      <c r="P82" s="460">
        <f t="shared" ca="1" si="24"/>
        <v>145.75</v>
      </c>
      <c r="Q82" s="460">
        <f t="shared" ca="1" si="24"/>
        <v>0.25</v>
      </c>
      <c r="R82" s="460">
        <f t="shared" ca="1" si="24"/>
        <v>0.58333333333333304</v>
      </c>
      <c r="S82" s="460">
        <f t="shared" ca="1" si="24"/>
        <v>2178.5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72</v>
      </c>
      <c r="E83" s="460">
        <f ca="1">OFFSET(Values!$D$248,$K83*102,($B83-1)*14)</f>
        <v>21.15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1693.7500000000002</v>
      </c>
      <c r="G83" s="460">
        <f ca="1">OFFSET(Values!$G$248,$K83*102,($B83-1)*14)</f>
        <v>111.2166666666667</v>
      </c>
      <c r="H83" s="460">
        <f ca="1">OFFSET(Values!$H$248,$K83*102,($B83-1)*14)</f>
        <v>0.3666666666666667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0.53333333333333333</v>
      </c>
      <c r="J83" s="460">
        <f ca="1">OFFSET(Values!$C$248,$K83*102,($B83-1)*14)</f>
        <v>1827.0166666666662</v>
      </c>
      <c r="K83" s="462">
        <v>8</v>
      </c>
      <c r="M83" s="60" t="s">
        <v>72</v>
      </c>
      <c r="N83" s="460">
        <f t="shared" ca="1" si="24"/>
        <v>21.15</v>
      </c>
      <c r="O83" s="460">
        <f t="shared" ca="1" si="24"/>
        <v>1693.75</v>
      </c>
      <c r="P83" s="460">
        <f t="shared" ca="1" si="24"/>
        <v>111.216666666667</v>
      </c>
      <c r="Q83" s="460">
        <f t="shared" ca="1" si="24"/>
        <v>0.36666666666666697</v>
      </c>
      <c r="R83" s="460">
        <f t="shared" ca="1" si="24"/>
        <v>0.53333333333333299</v>
      </c>
      <c r="S83" s="460">
        <f t="shared" ca="1" si="24"/>
        <v>1827.0166666666701</v>
      </c>
    </row>
    <row r="84" spans="1:19" x14ac:dyDescent="0.25">
      <c r="A84" s="404"/>
      <c r="B84" s="404"/>
    </row>
  </sheetData>
  <mergeCells count="9">
    <mergeCell ref="B33:H33"/>
    <mergeCell ref="B9:H9"/>
    <mergeCell ref="J9:P9"/>
    <mergeCell ref="R9:X9"/>
    <mergeCell ref="B21:H21"/>
    <mergeCell ref="H4:N4"/>
    <mergeCell ref="H3:N3"/>
    <mergeCell ref="H2:N2"/>
    <mergeCell ref="H5:N5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Eastbound</v>
      </c>
      <c r="AK1" s="52"/>
      <c r="AL1" s="52"/>
      <c r="AM1" s="52"/>
    </row>
    <row r="2" spans="2:73" ht="13.5" customHeight="1" x14ac:dyDescent="0.25">
      <c r="L2" s="4" t="s">
        <v>1</v>
      </c>
      <c r="M2" s="502" t="str">
        <f>Dashboard!$U$2</f>
        <v>Jacobs UK Ltd</v>
      </c>
      <c r="N2" s="502"/>
      <c r="O2" s="502"/>
      <c r="P2" s="502"/>
      <c r="Q2" s="502"/>
      <c r="R2" s="502"/>
      <c r="S2" s="502"/>
      <c r="T2" s="502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Westbound</v>
      </c>
      <c r="AK2" s="52"/>
      <c r="AL2" s="52"/>
      <c r="AM2" s="52"/>
    </row>
    <row r="3" spans="2:73" ht="13.5" customHeight="1" x14ac:dyDescent="0.25">
      <c r="L3" s="4" t="s">
        <v>2</v>
      </c>
      <c r="M3" s="502" t="str">
        <f>Dashboard!$U$3</f>
        <v>4007-MID Bath</v>
      </c>
      <c r="N3" s="502"/>
      <c r="O3" s="502"/>
      <c r="P3" s="502"/>
      <c r="Q3" s="502"/>
      <c r="R3" s="502"/>
      <c r="S3" s="502"/>
      <c r="T3" s="502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85</v>
      </c>
      <c r="AK3" s="52"/>
      <c r="AL3" s="52"/>
      <c r="AM3" s="52"/>
    </row>
    <row r="4" spans="2:73" ht="13.5" customHeight="1" x14ac:dyDescent="0.25">
      <c r="L4" s="4" t="s">
        <v>3</v>
      </c>
      <c r="M4" s="502" t="str">
        <f>Dashboard!$U$4</f>
        <v>11 - Brooklyn Road</v>
      </c>
      <c r="N4" s="502"/>
      <c r="O4" s="502"/>
      <c r="P4" s="502"/>
      <c r="Q4" s="502"/>
      <c r="R4" s="502"/>
      <c r="S4" s="502"/>
      <c r="T4" s="502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501">
        <f>Dashboard!$T$5</f>
        <v>43743</v>
      </c>
      <c r="N5" s="501"/>
      <c r="O5" s="501"/>
      <c r="P5" s="501"/>
      <c r="Q5" s="501"/>
      <c r="R5" s="501"/>
      <c r="S5" s="501"/>
      <c r="T5" s="501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50">
        <f>Dashboard!$U$6</f>
        <v>20</v>
      </c>
      <c r="Z10" s="551"/>
      <c r="AA10" s="551">
        <f>(Y10*1.1)+2</f>
        <v>24</v>
      </c>
      <c r="AB10" s="551"/>
      <c r="AC10" s="551">
        <f>Y10+15</f>
        <v>35</v>
      </c>
      <c r="AD10" s="552"/>
    </row>
    <row r="11" spans="2:73" ht="12" customHeight="1" x14ac:dyDescent="0.25">
      <c r="B11" s="290">
        <f ca="1">IF(W4&gt;=8,OFFSET(AI1,W4-1,0),VLOOKUP(LEFT(OFFSET(AI1,W4-1,0),3),Values!$AG$1:$AH$7,2,FALSE))</f>
        <v>43745</v>
      </c>
      <c r="C11" s="530" t="s">
        <v>4</v>
      </c>
      <c r="D11" s="531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66</v>
      </c>
      <c r="AI11" s="553" t="s">
        <v>90</v>
      </c>
      <c r="AJ11" s="554"/>
      <c r="AK11" s="554"/>
      <c r="AL11" s="555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88</v>
      </c>
      <c r="AJ12" s="109" t="s">
        <v>89</v>
      </c>
      <c r="AK12" s="108"/>
      <c r="AL12" s="108"/>
    </row>
    <row r="13" spans="2:73" ht="12" customHeight="1" x14ac:dyDescent="0.25">
      <c r="B13" s="43">
        <v>0</v>
      </c>
      <c r="C13" s="346" t="str">
        <f ca="1">OFFSET(Values!C1069,($W$4-1)*30,($X$4-1)*31)</f>
        <v>-</v>
      </c>
      <c r="D13" s="349">
        <f ca="1">IFERROR(VALUE(0&amp;SUBSTITUTE($C13,"*","")),0)</f>
        <v>0</v>
      </c>
      <c r="E13" s="283" t="str">
        <f ca="1">OFFSET(Values!D1069,($W$4-1)*30,($X$4-1)*31)</f>
        <v>-</v>
      </c>
      <c r="F13" s="284" t="str">
        <f ca="1">OFFSET(Values!E1069,($W$4-1)*30,($X$4-1)*31)</f>
        <v>-</v>
      </c>
      <c r="G13" s="284" t="str">
        <f ca="1">OFFSET(Values!F1069,($W$4-1)*30,($X$4-1)*31)</f>
        <v>-</v>
      </c>
      <c r="H13" s="284" t="str">
        <f ca="1">OFFSET(Values!G1069,($W$4-1)*30,($X$4-1)*31)</f>
        <v>-</v>
      </c>
      <c r="I13" s="284" t="str">
        <f ca="1">OFFSET(Values!H1069,($W$4-1)*30,($X$4-1)*31)</f>
        <v>-</v>
      </c>
      <c r="J13" s="284" t="str">
        <f ca="1">OFFSET(Values!I1069,($W$4-1)*30,($X$4-1)*31)</f>
        <v>-</v>
      </c>
      <c r="K13" s="284" t="str">
        <f ca="1">OFFSET(Values!J1069,($W$4-1)*30,($X$4-1)*31)</f>
        <v>-</v>
      </c>
      <c r="L13" s="284" t="str">
        <f ca="1">OFFSET(Values!K1069,($W$4-1)*30,($X$4-1)*31)</f>
        <v>-</v>
      </c>
      <c r="M13" s="284" t="str">
        <f ca="1">OFFSET(Values!L1069,($W$4-1)*30,($X$4-1)*31)</f>
        <v>-</v>
      </c>
      <c r="N13" s="284" t="str">
        <f ca="1">OFFSET(Values!M1069,($W$4-1)*30,($X$4-1)*31)</f>
        <v>-</v>
      </c>
      <c r="O13" s="284" t="str">
        <f ca="1">OFFSET(Values!N1069,($W$4-1)*30,($X$4-1)*31)</f>
        <v>-</v>
      </c>
      <c r="P13" s="284" t="str">
        <f ca="1">OFFSET(Values!O1069,($W$4-1)*30,($X$4-1)*31)</f>
        <v>-</v>
      </c>
      <c r="Q13" s="284" t="str">
        <f ca="1">OFFSET(Values!P1069,($W$4-1)*30,($X$4-1)*31)</f>
        <v>-</v>
      </c>
      <c r="R13" s="284" t="str">
        <f ca="1">OFFSET(Values!Q1069,($W$4-1)*30,($X$4-1)*31)</f>
        <v>-</v>
      </c>
      <c r="S13" s="284" t="str">
        <f ca="1">OFFSET(Values!R1069,($W$4-1)*30,($X$4-1)*31)</f>
        <v>-</v>
      </c>
      <c r="T13" s="284" t="str">
        <f ca="1">OFFSET(Values!S1069,($W$4-1)*30,($X$4-1)*31)</f>
        <v>-</v>
      </c>
      <c r="U13" s="284" t="str">
        <f ca="1">OFFSET(Values!T1069,($W$4-1)*30,($X$4-1)*31)</f>
        <v>-</v>
      </c>
      <c r="V13" s="284" t="str">
        <f ca="1">OFFSET(Values!U1069,($W$4-1)*30,($X$4-1)*31)</f>
        <v>-</v>
      </c>
      <c r="W13" s="284" t="str">
        <f ca="1">OFFSET(Values!V1069,($W$4-1)*30,($X$4-1)*31)</f>
        <v>-</v>
      </c>
      <c r="X13" s="285" t="str">
        <f ca="1">OFFSET(Values!W1069,($W$4-1)*30,($X$4-1)*31)</f>
        <v>-</v>
      </c>
      <c r="Y13" s="99" t="str">
        <f ca="1">OFFSET(Values!X1069,($W$4-1)*30,($X$4-1)*31)</f>
        <v>-</v>
      </c>
      <c r="Z13" s="342" t="str">
        <f ca="1">OFFSET(Values!Y1069,($W$4-1)*30,($X$4-1)*31)</f>
        <v>-</v>
      </c>
      <c r="AA13" s="99" t="str">
        <f ca="1">OFFSET(Values!Z1069,($W$4-1)*30,($X$4-1)*31)</f>
        <v>-</v>
      </c>
      <c r="AB13" s="344" t="str">
        <f ca="1">OFFSET(Values!AA1069,($W$4-1)*30,($X$4-1)*31)</f>
        <v>-</v>
      </c>
      <c r="AC13" s="99" t="str">
        <f ca="1">OFFSET(Values!AB1069,($W$4-1)*30,($X$4-1)*31)</f>
        <v>-</v>
      </c>
      <c r="AD13" s="344" t="str">
        <f ca="1">OFFSET(Values!AC1069,($W$4-1)*30,($X$4-1)*31)</f>
        <v>-</v>
      </c>
      <c r="AE13" s="25" t="str">
        <f ca="1">OFFSET(Values!AD1069,($W$4-1)*30,($X$4-1)*31)</f>
        <v>-</v>
      </c>
      <c r="AF13" s="26" t="str">
        <f ca="1">OFFSET(Values!AE1069,($W$4-1)*30,($X$4-1)*31)</f>
        <v>-</v>
      </c>
      <c r="AG13" s="26" t="str">
        <f ca="1">OFFSET(Values!AF1069,($W$4-1)*30,($X$4-1)*31)</f>
        <v>-</v>
      </c>
      <c r="AI13" s="547" t="s">
        <v>43</v>
      </c>
      <c r="AJ13" s="541" t="s">
        <v>91</v>
      </c>
      <c r="AK13" s="542"/>
      <c r="AL13" s="542"/>
    </row>
    <row r="14" spans="2:73" ht="12" customHeight="1" x14ac:dyDescent="0.25">
      <c r="B14" s="43">
        <v>4.1666666666666664E-2</v>
      </c>
      <c r="C14" s="347" t="str">
        <f ca="1">OFFSET(Values!C1070,($W$4-1)*30,($X$4-1)*31)</f>
        <v>-</v>
      </c>
      <c r="D14" s="350">
        <f t="shared" ref="D14:D36" ca="1" si="0">IFERROR(VALUE(0&amp;SUBSTITUTE($C14,"*","")),0)</f>
        <v>0</v>
      </c>
      <c r="E14" s="286" t="str">
        <f ca="1">OFFSET(Values!D1070,($W$4-1)*30,($X$4-1)*31)</f>
        <v>-</v>
      </c>
      <c r="F14" s="286" t="str">
        <f ca="1">OFFSET(Values!E1070,($W$4-1)*30,($X$4-1)*31)</f>
        <v>-</v>
      </c>
      <c r="G14" s="286" t="str">
        <f ca="1">OFFSET(Values!F1070,($W$4-1)*30,($X$4-1)*31)</f>
        <v>-</v>
      </c>
      <c r="H14" s="286" t="str">
        <f ca="1">OFFSET(Values!G1070,($W$4-1)*30,($X$4-1)*31)</f>
        <v>-</v>
      </c>
      <c r="I14" s="286" t="str">
        <f ca="1">OFFSET(Values!H1070,($W$4-1)*30,($X$4-1)*31)</f>
        <v>-</v>
      </c>
      <c r="J14" s="286" t="str">
        <f ca="1">OFFSET(Values!I1070,($W$4-1)*30,($X$4-1)*31)</f>
        <v>-</v>
      </c>
      <c r="K14" s="286" t="str">
        <f ca="1">OFFSET(Values!J1070,($W$4-1)*30,($X$4-1)*31)</f>
        <v>-</v>
      </c>
      <c r="L14" s="286" t="str">
        <f ca="1">OFFSET(Values!K1070,($W$4-1)*30,($X$4-1)*31)</f>
        <v>-</v>
      </c>
      <c r="M14" s="286" t="str">
        <f ca="1">OFFSET(Values!L1070,($W$4-1)*30,($X$4-1)*31)</f>
        <v>-</v>
      </c>
      <c r="N14" s="286" t="str">
        <f ca="1">OFFSET(Values!M1070,($W$4-1)*30,($X$4-1)*31)</f>
        <v>-</v>
      </c>
      <c r="O14" s="286" t="str">
        <f ca="1">OFFSET(Values!N1070,($W$4-1)*30,($X$4-1)*31)</f>
        <v>-</v>
      </c>
      <c r="P14" s="286" t="str">
        <f ca="1">OFFSET(Values!O1070,($W$4-1)*30,($X$4-1)*31)</f>
        <v>-</v>
      </c>
      <c r="Q14" s="286" t="str">
        <f ca="1">OFFSET(Values!P1070,($W$4-1)*30,($X$4-1)*31)</f>
        <v>-</v>
      </c>
      <c r="R14" s="286" t="str">
        <f ca="1">OFFSET(Values!Q1070,($W$4-1)*30,($X$4-1)*31)</f>
        <v>-</v>
      </c>
      <c r="S14" s="286" t="str">
        <f ca="1">OFFSET(Values!R1070,($W$4-1)*30,($X$4-1)*31)</f>
        <v>-</v>
      </c>
      <c r="T14" s="286" t="str">
        <f ca="1">OFFSET(Values!S1070,($W$4-1)*30,($X$4-1)*31)</f>
        <v>-</v>
      </c>
      <c r="U14" s="286" t="str">
        <f ca="1">OFFSET(Values!T1070,($W$4-1)*30,($X$4-1)*31)</f>
        <v>-</v>
      </c>
      <c r="V14" s="286" t="str">
        <f ca="1">OFFSET(Values!U1070,($W$4-1)*30,($X$4-1)*31)</f>
        <v>-</v>
      </c>
      <c r="W14" s="286" t="str">
        <f ca="1">OFFSET(Values!V1070,($W$4-1)*30,($X$4-1)*31)</f>
        <v>-</v>
      </c>
      <c r="X14" s="287" t="str">
        <f ca="1">OFFSET(Values!W1070,($W$4-1)*30,($X$4-1)*31)</f>
        <v>-</v>
      </c>
      <c r="Y14" s="100" t="str">
        <f ca="1">OFFSET(Values!X1070,($W$4-1)*30,($X$4-1)*31)</f>
        <v>-</v>
      </c>
      <c r="Z14" s="343" t="str">
        <f ca="1">OFFSET(Values!Y1070,($W$4-1)*30,($X$4-1)*31)</f>
        <v>-</v>
      </c>
      <c r="AA14" s="100" t="str">
        <f ca="1">OFFSET(Values!Z1070,($W$4-1)*30,($X$4-1)*31)</f>
        <v>-</v>
      </c>
      <c r="AB14" s="345" t="str">
        <f ca="1">OFFSET(Values!AA1070,($W$4-1)*30,($X$4-1)*31)</f>
        <v>-</v>
      </c>
      <c r="AC14" s="100" t="str">
        <f ca="1">OFFSET(Values!AB1070,($W$4-1)*30,($X$4-1)*31)</f>
        <v>-</v>
      </c>
      <c r="AD14" s="345" t="str">
        <f ca="1">OFFSET(Values!AC1070,($W$4-1)*30,($X$4-1)*31)</f>
        <v>-</v>
      </c>
      <c r="AE14" s="27" t="str">
        <f ca="1">OFFSET(Values!AD1070,($W$4-1)*30,($X$4-1)*31)</f>
        <v>-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4"/>
      <c r="AI14" s="548"/>
      <c r="AJ14" s="543"/>
      <c r="AK14" s="544"/>
      <c r="AL14" s="544"/>
    </row>
    <row r="15" spans="2:73" ht="12" customHeight="1" x14ac:dyDescent="0.25">
      <c r="B15" s="43">
        <v>8.3333333333333329E-2</v>
      </c>
      <c r="C15" s="347" t="str">
        <f ca="1">OFFSET(Values!C1071,($W$4-1)*30,($X$4-1)*31)</f>
        <v>-</v>
      </c>
      <c r="D15" s="350">
        <f t="shared" ca="1" si="0"/>
        <v>0</v>
      </c>
      <c r="E15" s="286" t="str">
        <f ca="1">OFFSET(Values!D1071,($W$4-1)*30,($X$4-1)*31)</f>
        <v>-</v>
      </c>
      <c r="F15" s="286" t="str">
        <f ca="1">OFFSET(Values!E1071,($W$4-1)*30,($X$4-1)*31)</f>
        <v>-</v>
      </c>
      <c r="G15" s="286" t="str">
        <f ca="1">OFFSET(Values!F1071,($W$4-1)*30,($X$4-1)*31)</f>
        <v>-</v>
      </c>
      <c r="H15" s="286" t="str">
        <f ca="1">OFFSET(Values!G1071,($W$4-1)*30,($X$4-1)*31)</f>
        <v>-</v>
      </c>
      <c r="I15" s="286" t="str">
        <f ca="1">OFFSET(Values!H1071,($W$4-1)*30,($X$4-1)*31)</f>
        <v>-</v>
      </c>
      <c r="J15" s="286" t="str">
        <f ca="1">OFFSET(Values!I1071,($W$4-1)*30,($X$4-1)*31)</f>
        <v>-</v>
      </c>
      <c r="K15" s="286" t="str">
        <f ca="1">OFFSET(Values!J1071,($W$4-1)*30,($X$4-1)*31)</f>
        <v>-</v>
      </c>
      <c r="L15" s="286" t="str">
        <f ca="1">OFFSET(Values!K1071,($W$4-1)*30,($X$4-1)*31)</f>
        <v>-</v>
      </c>
      <c r="M15" s="286" t="str">
        <f ca="1">OFFSET(Values!L1071,($W$4-1)*30,($X$4-1)*31)</f>
        <v>-</v>
      </c>
      <c r="N15" s="286" t="str">
        <f ca="1">OFFSET(Values!M1071,($W$4-1)*30,($X$4-1)*31)</f>
        <v>-</v>
      </c>
      <c r="O15" s="286" t="str">
        <f ca="1">OFFSET(Values!N1071,($W$4-1)*30,($X$4-1)*31)</f>
        <v>-</v>
      </c>
      <c r="P15" s="286" t="str">
        <f ca="1">OFFSET(Values!O1071,($W$4-1)*30,($X$4-1)*31)</f>
        <v>-</v>
      </c>
      <c r="Q15" s="286" t="str">
        <f ca="1">OFFSET(Values!P1071,($W$4-1)*30,($X$4-1)*31)</f>
        <v>-</v>
      </c>
      <c r="R15" s="286" t="str">
        <f ca="1">OFFSET(Values!Q1071,($W$4-1)*30,($X$4-1)*31)</f>
        <v>-</v>
      </c>
      <c r="S15" s="286" t="str">
        <f ca="1">OFFSET(Values!R1071,($W$4-1)*30,($X$4-1)*31)</f>
        <v>-</v>
      </c>
      <c r="T15" s="286" t="str">
        <f ca="1">OFFSET(Values!S1071,($W$4-1)*30,($X$4-1)*31)</f>
        <v>-</v>
      </c>
      <c r="U15" s="286" t="str">
        <f ca="1">OFFSET(Values!T1071,($W$4-1)*30,($X$4-1)*31)</f>
        <v>-</v>
      </c>
      <c r="V15" s="286" t="str">
        <f ca="1">OFFSET(Values!U1071,($W$4-1)*30,($X$4-1)*31)</f>
        <v>-</v>
      </c>
      <c r="W15" s="286" t="str">
        <f ca="1">OFFSET(Values!V1071,($W$4-1)*30,($X$4-1)*31)</f>
        <v>-</v>
      </c>
      <c r="X15" s="287" t="str">
        <f ca="1">OFFSET(Values!W1071,($W$4-1)*30,($X$4-1)*31)</f>
        <v>-</v>
      </c>
      <c r="Y15" s="100" t="str">
        <f ca="1">OFFSET(Values!X1071,($W$4-1)*30,($X$4-1)*31)</f>
        <v>-</v>
      </c>
      <c r="Z15" s="343" t="str">
        <f ca="1">OFFSET(Values!Y1071,($W$4-1)*30,($X$4-1)*31)</f>
        <v>-</v>
      </c>
      <c r="AA15" s="100" t="str">
        <f ca="1">OFFSET(Values!Z1071,($W$4-1)*30,($X$4-1)*31)</f>
        <v>-</v>
      </c>
      <c r="AB15" s="345" t="str">
        <f ca="1">OFFSET(Values!AA1071,($W$4-1)*30,($X$4-1)*31)</f>
        <v>-</v>
      </c>
      <c r="AC15" s="100" t="str">
        <f ca="1">OFFSET(Values!AB1071,($W$4-1)*30,($X$4-1)*31)</f>
        <v>-</v>
      </c>
      <c r="AD15" s="345" t="str">
        <f ca="1">OFFSET(Values!AC1071,($W$4-1)*30,($X$4-1)*31)</f>
        <v>-</v>
      </c>
      <c r="AE15" s="27" t="str">
        <f ca="1">OFFSET(Values!AD1071,($W$4-1)*30,($X$4-1)*31)</f>
        <v>-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4"/>
      <c r="AI15" s="548"/>
      <c r="AJ15" s="543"/>
      <c r="AK15" s="544"/>
      <c r="AL15" s="544"/>
    </row>
    <row r="16" spans="2:73" ht="12" customHeight="1" x14ac:dyDescent="0.25">
      <c r="B16" s="43">
        <v>0.125</v>
      </c>
      <c r="C16" s="347" t="str">
        <f ca="1">OFFSET(Values!C1072,($W$4-1)*30,($X$4-1)*31)</f>
        <v>-</v>
      </c>
      <c r="D16" s="350">
        <f t="shared" ca="1" si="0"/>
        <v>0</v>
      </c>
      <c r="E16" s="286" t="str">
        <f ca="1">OFFSET(Values!D1072,($W$4-1)*30,($X$4-1)*31)</f>
        <v>-</v>
      </c>
      <c r="F16" s="286" t="str">
        <f ca="1">OFFSET(Values!E1072,($W$4-1)*30,($X$4-1)*31)</f>
        <v>-</v>
      </c>
      <c r="G16" s="286" t="str">
        <f ca="1">OFFSET(Values!F1072,($W$4-1)*30,($X$4-1)*31)</f>
        <v>-</v>
      </c>
      <c r="H16" s="286" t="str">
        <f ca="1">OFFSET(Values!G1072,($W$4-1)*30,($X$4-1)*31)</f>
        <v>-</v>
      </c>
      <c r="I16" s="286" t="str">
        <f ca="1">OFFSET(Values!H1072,($W$4-1)*30,($X$4-1)*31)</f>
        <v>-</v>
      </c>
      <c r="J16" s="286" t="str">
        <f ca="1">OFFSET(Values!I1072,($W$4-1)*30,($X$4-1)*31)</f>
        <v>-</v>
      </c>
      <c r="K16" s="286" t="str">
        <f ca="1">OFFSET(Values!J1072,($W$4-1)*30,($X$4-1)*31)</f>
        <v>-</v>
      </c>
      <c r="L16" s="286" t="str">
        <f ca="1">OFFSET(Values!K1072,($W$4-1)*30,($X$4-1)*31)</f>
        <v>-</v>
      </c>
      <c r="M16" s="286" t="str">
        <f ca="1">OFFSET(Values!L1072,($W$4-1)*30,($X$4-1)*31)</f>
        <v>-</v>
      </c>
      <c r="N16" s="286" t="str">
        <f ca="1">OFFSET(Values!M1072,($W$4-1)*30,($X$4-1)*31)</f>
        <v>-</v>
      </c>
      <c r="O16" s="286" t="str">
        <f ca="1">OFFSET(Values!N1072,($W$4-1)*30,($X$4-1)*31)</f>
        <v>-</v>
      </c>
      <c r="P16" s="286" t="str">
        <f ca="1">OFFSET(Values!O1072,($W$4-1)*30,($X$4-1)*31)</f>
        <v>-</v>
      </c>
      <c r="Q16" s="286" t="str">
        <f ca="1">OFFSET(Values!P1072,($W$4-1)*30,($X$4-1)*31)</f>
        <v>-</v>
      </c>
      <c r="R16" s="286" t="str">
        <f ca="1">OFFSET(Values!Q1072,($W$4-1)*30,($X$4-1)*31)</f>
        <v>-</v>
      </c>
      <c r="S16" s="286" t="str">
        <f ca="1">OFFSET(Values!R1072,($W$4-1)*30,($X$4-1)*31)</f>
        <v>-</v>
      </c>
      <c r="T16" s="286" t="str">
        <f ca="1">OFFSET(Values!S1072,($W$4-1)*30,($X$4-1)*31)</f>
        <v>-</v>
      </c>
      <c r="U16" s="286" t="str">
        <f ca="1">OFFSET(Values!T1072,($W$4-1)*30,($X$4-1)*31)</f>
        <v>-</v>
      </c>
      <c r="V16" s="286" t="str">
        <f ca="1">OFFSET(Values!U1072,($W$4-1)*30,($X$4-1)*31)</f>
        <v>-</v>
      </c>
      <c r="W16" s="286" t="str">
        <f ca="1">OFFSET(Values!V1072,($W$4-1)*30,($X$4-1)*31)</f>
        <v>-</v>
      </c>
      <c r="X16" s="287" t="str">
        <f ca="1">OFFSET(Values!W1072,($W$4-1)*30,($X$4-1)*31)</f>
        <v>-</v>
      </c>
      <c r="Y16" s="100" t="str">
        <f ca="1">OFFSET(Values!X1072,($W$4-1)*30,($X$4-1)*31)</f>
        <v>-</v>
      </c>
      <c r="Z16" s="343" t="str">
        <f ca="1">OFFSET(Values!Y1072,($W$4-1)*30,($X$4-1)*31)</f>
        <v>-</v>
      </c>
      <c r="AA16" s="100" t="str">
        <f ca="1">OFFSET(Values!Z1072,($W$4-1)*30,($X$4-1)*31)</f>
        <v>-</v>
      </c>
      <c r="AB16" s="345" t="str">
        <f ca="1">OFFSET(Values!AA1072,($W$4-1)*30,($X$4-1)*31)</f>
        <v>-</v>
      </c>
      <c r="AC16" s="100" t="str">
        <f ca="1">OFFSET(Values!AB1072,($W$4-1)*30,($X$4-1)*31)</f>
        <v>-</v>
      </c>
      <c r="AD16" s="345" t="str">
        <f ca="1">OFFSET(Values!AC1072,($W$4-1)*30,($X$4-1)*31)</f>
        <v>-</v>
      </c>
      <c r="AE16" s="27" t="str">
        <f ca="1">OFFSET(Values!AD1072,($W$4-1)*30,($X$4-1)*31)</f>
        <v>-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4"/>
      <c r="AI16" s="548"/>
      <c r="AJ16" s="543"/>
      <c r="AK16" s="544"/>
      <c r="AL16" s="544"/>
    </row>
    <row r="17" spans="2:38" ht="12" customHeight="1" x14ac:dyDescent="0.25">
      <c r="B17" s="43">
        <v>0.16666666666666699</v>
      </c>
      <c r="C17" s="347" t="str">
        <f ca="1">OFFSET(Values!C1073,($W$4-1)*30,($X$4-1)*31)</f>
        <v>-</v>
      </c>
      <c r="D17" s="350">
        <f t="shared" ca="1" si="0"/>
        <v>0</v>
      </c>
      <c r="E17" s="286" t="str">
        <f ca="1">OFFSET(Values!D1073,($W$4-1)*30,($X$4-1)*31)</f>
        <v>-</v>
      </c>
      <c r="F17" s="286" t="str">
        <f ca="1">OFFSET(Values!E1073,($W$4-1)*30,($X$4-1)*31)</f>
        <v>-</v>
      </c>
      <c r="G17" s="286" t="str">
        <f ca="1">OFFSET(Values!F1073,($W$4-1)*30,($X$4-1)*31)</f>
        <v>-</v>
      </c>
      <c r="H17" s="286" t="str">
        <f ca="1">OFFSET(Values!G1073,($W$4-1)*30,($X$4-1)*31)</f>
        <v>-</v>
      </c>
      <c r="I17" s="286" t="str">
        <f ca="1">OFFSET(Values!H1073,($W$4-1)*30,($X$4-1)*31)</f>
        <v>-</v>
      </c>
      <c r="J17" s="286" t="str">
        <f ca="1">OFFSET(Values!I1073,($W$4-1)*30,($X$4-1)*31)</f>
        <v>-</v>
      </c>
      <c r="K17" s="286" t="str">
        <f ca="1">OFFSET(Values!J1073,($W$4-1)*30,($X$4-1)*31)</f>
        <v>-</v>
      </c>
      <c r="L17" s="286" t="str">
        <f ca="1">OFFSET(Values!K1073,($W$4-1)*30,($X$4-1)*31)</f>
        <v>-</v>
      </c>
      <c r="M17" s="286" t="str">
        <f ca="1">OFFSET(Values!L1073,($W$4-1)*30,($X$4-1)*31)</f>
        <v>-</v>
      </c>
      <c r="N17" s="286" t="str">
        <f ca="1">OFFSET(Values!M1073,($W$4-1)*30,($X$4-1)*31)</f>
        <v>-</v>
      </c>
      <c r="O17" s="286" t="str">
        <f ca="1">OFFSET(Values!N1073,($W$4-1)*30,($X$4-1)*31)</f>
        <v>-</v>
      </c>
      <c r="P17" s="286" t="str">
        <f ca="1">OFFSET(Values!O1073,($W$4-1)*30,($X$4-1)*31)</f>
        <v>-</v>
      </c>
      <c r="Q17" s="286" t="str">
        <f ca="1">OFFSET(Values!P1073,($W$4-1)*30,($X$4-1)*31)</f>
        <v>-</v>
      </c>
      <c r="R17" s="286" t="str">
        <f ca="1">OFFSET(Values!Q1073,($W$4-1)*30,($X$4-1)*31)</f>
        <v>-</v>
      </c>
      <c r="S17" s="286" t="str">
        <f ca="1">OFFSET(Values!R1073,($W$4-1)*30,($X$4-1)*31)</f>
        <v>-</v>
      </c>
      <c r="T17" s="286" t="str">
        <f ca="1">OFFSET(Values!S1073,($W$4-1)*30,($X$4-1)*31)</f>
        <v>-</v>
      </c>
      <c r="U17" s="286" t="str">
        <f ca="1">OFFSET(Values!T1073,($W$4-1)*30,($X$4-1)*31)</f>
        <v>-</v>
      </c>
      <c r="V17" s="286" t="str">
        <f ca="1">OFFSET(Values!U1073,($W$4-1)*30,($X$4-1)*31)</f>
        <v>-</v>
      </c>
      <c r="W17" s="286" t="str">
        <f ca="1">OFFSET(Values!V1073,($W$4-1)*30,($X$4-1)*31)</f>
        <v>-</v>
      </c>
      <c r="X17" s="287" t="str">
        <f ca="1">OFFSET(Values!W1073,($W$4-1)*30,($X$4-1)*31)</f>
        <v>-</v>
      </c>
      <c r="Y17" s="100" t="str">
        <f ca="1">OFFSET(Values!X1073,($W$4-1)*30,($X$4-1)*31)</f>
        <v>-</v>
      </c>
      <c r="Z17" s="343" t="str">
        <f ca="1">OFFSET(Values!Y1073,($W$4-1)*30,($X$4-1)*31)</f>
        <v>-</v>
      </c>
      <c r="AA17" s="100" t="str">
        <f ca="1">OFFSET(Values!Z1073,($W$4-1)*30,($X$4-1)*31)</f>
        <v>-</v>
      </c>
      <c r="AB17" s="345" t="str">
        <f ca="1">OFFSET(Values!AA1073,($W$4-1)*30,($X$4-1)*31)</f>
        <v>-</v>
      </c>
      <c r="AC17" s="100" t="str">
        <f ca="1">OFFSET(Values!AB1073,($W$4-1)*30,($X$4-1)*31)</f>
        <v>-</v>
      </c>
      <c r="AD17" s="345" t="str">
        <f ca="1">OFFSET(Values!AC1073,($W$4-1)*30,($X$4-1)*31)</f>
        <v>-</v>
      </c>
      <c r="AE17" s="27" t="str">
        <f ca="1">OFFSET(Values!AD1073,($W$4-1)*30,($X$4-1)*31)</f>
        <v>-</v>
      </c>
      <c r="AF17" s="28" t="str">
        <f ca="1">OFFSET(Values!AE1073,($W$4-1)*30,($X$4-1)*31)</f>
        <v>-</v>
      </c>
      <c r="AG17" s="28" t="str">
        <f ca="1">OFFSET(Values!AF1073,($W$4-1)*30,($X$4-1)*31)</f>
        <v>-</v>
      </c>
      <c r="AH17" s="54"/>
      <c r="AI17" s="548"/>
      <c r="AJ17" s="543"/>
      <c r="AK17" s="544"/>
      <c r="AL17" s="544"/>
    </row>
    <row r="18" spans="2:38" ht="12" customHeight="1" x14ac:dyDescent="0.25">
      <c r="B18" s="43">
        <v>0.20833333333333301</v>
      </c>
      <c r="C18" s="347" t="str">
        <f ca="1">OFFSET(Values!C1074,($W$4-1)*30,($X$4-1)*31)</f>
        <v>-</v>
      </c>
      <c r="D18" s="350">
        <f t="shared" ca="1" si="0"/>
        <v>0</v>
      </c>
      <c r="E18" s="286" t="str">
        <f ca="1">OFFSET(Values!D1074,($W$4-1)*30,($X$4-1)*31)</f>
        <v>-</v>
      </c>
      <c r="F18" s="286" t="str">
        <f ca="1">OFFSET(Values!E1074,($W$4-1)*30,($X$4-1)*31)</f>
        <v>-</v>
      </c>
      <c r="G18" s="286" t="str">
        <f ca="1">OFFSET(Values!F1074,($W$4-1)*30,($X$4-1)*31)</f>
        <v>-</v>
      </c>
      <c r="H18" s="286" t="str">
        <f ca="1">OFFSET(Values!G1074,($W$4-1)*30,($X$4-1)*31)</f>
        <v>-</v>
      </c>
      <c r="I18" s="286" t="str">
        <f ca="1">OFFSET(Values!H1074,($W$4-1)*30,($X$4-1)*31)</f>
        <v>-</v>
      </c>
      <c r="J18" s="286" t="str">
        <f ca="1">OFFSET(Values!I1074,($W$4-1)*30,($X$4-1)*31)</f>
        <v>-</v>
      </c>
      <c r="K18" s="286" t="str">
        <f ca="1">OFFSET(Values!J1074,($W$4-1)*30,($X$4-1)*31)</f>
        <v>-</v>
      </c>
      <c r="L18" s="286" t="str">
        <f ca="1">OFFSET(Values!K1074,($W$4-1)*30,($X$4-1)*31)</f>
        <v>-</v>
      </c>
      <c r="M18" s="286" t="str">
        <f ca="1">OFFSET(Values!L1074,($W$4-1)*30,($X$4-1)*31)</f>
        <v>-</v>
      </c>
      <c r="N18" s="286" t="str">
        <f ca="1">OFFSET(Values!M1074,($W$4-1)*30,($X$4-1)*31)</f>
        <v>-</v>
      </c>
      <c r="O18" s="286" t="str">
        <f ca="1">OFFSET(Values!N1074,($W$4-1)*30,($X$4-1)*31)</f>
        <v>-</v>
      </c>
      <c r="P18" s="286" t="str">
        <f ca="1">OFFSET(Values!O1074,($W$4-1)*30,($X$4-1)*31)</f>
        <v>-</v>
      </c>
      <c r="Q18" s="286" t="str">
        <f ca="1">OFFSET(Values!P1074,($W$4-1)*30,($X$4-1)*31)</f>
        <v>-</v>
      </c>
      <c r="R18" s="286" t="str">
        <f ca="1">OFFSET(Values!Q1074,($W$4-1)*30,($X$4-1)*31)</f>
        <v>-</v>
      </c>
      <c r="S18" s="286" t="str">
        <f ca="1">OFFSET(Values!R1074,($W$4-1)*30,($X$4-1)*31)</f>
        <v>-</v>
      </c>
      <c r="T18" s="286" t="str">
        <f ca="1">OFFSET(Values!S1074,($W$4-1)*30,($X$4-1)*31)</f>
        <v>-</v>
      </c>
      <c r="U18" s="286" t="str">
        <f ca="1">OFFSET(Values!T1074,($W$4-1)*30,($X$4-1)*31)</f>
        <v>-</v>
      </c>
      <c r="V18" s="286" t="str">
        <f ca="1">OFFSET(Values!U1074,($W$4-1)*30,($X$4-1)*31)</f>
        <v>-</v>
      </c>
      <c r="W18" s="286" t="str">
        <f ca="1">OFFSET(Values!V1074,($W$4-1)*30,($X$4-1)*31)</f>
        <v>-</v>
      </c>
      <c r="X18" s="287" t="str">
        <f ca="1">OFFSET(Values!W1074,($W$4-1)*30,($X$4-1)*31)</f>
        <v>-</v>
      </c>
      <c r="Y18" s="100" t="str">
        <f ca="1">OFFSET(Values!X1074,($W$4-1)*30,($X$4-1)*31)</f>
        <v>-</v>
      </c>
      <c r="Z18" s="343" t="str">
        <f ca="1">OFFSET(Values!Y1074,($W$4-1)*30,($X$4-1)*31)</f>
        <v>-</v>
      </c>
      <c r="AA18" s="100" t="str">
        <f ca="1">OFFSET(Values!Z1074,($W$4-1)*30,($X$4-1)*31)</f>
        <v>-</v>
      </c>
      <c r="AB18" s="345" t="str">
        <f ca="1">OFFSET(Values!AA1074,($W$4-1)*30,($X$4-1)*31)</f>
        <v>-</v>
      </c>
      <c r="AC18" s="100" t="str">
        <f ca="1">OFFSET(Values!AB1074,($W$4-1)*30,($X$4-1)*31)</f>
        <v>-</v>
      </c>
      <c r="AD18" s="345" t="str">
        <f ca="1">OFFSET(Values!AC1074,($W$4-1)*30,($X$4-1)*31)</f>
        <v>-</v>
      </c>
      <c r="AE18" s="27" t="str">
        <f ca="1">OFFSET(Values!AD1074,($W$4-1)*30,($X$4-1)*31)</f>
        <v>-</v>
      </c>
      <c r="AF18" s="28" t="str">
        <f ca="1">OFFSET(Values!AE1074,($W$4-1)*30,($X$4-1)*31)</f>
        <v>-</v>
      </c>
      <c r="AG18" s="28" t="str">
        <f ca="1">OFFSET(Values!AF1074,($W$4-1)*30,($X$4-1)*31)</f>
        <v>-</v>
      </c>
      <c r="AH18" s="54"/>
      <c r="AI18" s="548"/>
      <c r="AJ18" s="543"/>
      <c r="AK18" s="544"/>
      <c r="AL18" s="544"/>
    </row>
    <row r="19" spans="2:38" ht="12" customHeight="1" x14ac:dyDescent="0.25">
      <c r="B19" s="43">
        <v>0.25</v>
      </c>
      <c r="C19" s="347" t="str">
        <f ca="1">OFFSET(Values!C1075,($W$4-1)*30,($X$4-1)*31)</f>
        <v>-</v>
      </c>
      <c r="D19" s="350">
        <f t="shared" ca="1" si="0"/>
        <v>0</v>
      </c>
      <c r="E19" s="286" t="str">
        <f ca="1">OFFSET(Values!D1075,($W$4-1)*30,($X$4-1)*31)</f>
        <v>-</v>
      </c>
      <c r="F19" s="286" t="str">
        <f ca="1">OFFSET(Values!E1075,($W$4-1)*30,($X$4-1)*31)</f>
        <v>-</v>
      </c>
      <c r="G19" s="286" t="str">
        <f ca="1">OFFSET(Values!F1075,($W$4-1)*30,($X$4-1)*31)</f>
        <v>-</v>
      </c>
      <c r="H19" s="286" t="str">
        <f ca="1">OFFSET(Values!G1075,($W$4-1)*30,($X$4-1)*31)</f>
        <v>-</v>
      </c>
      <c r="I19" s="286" t="str">
        <f ca="1">OFFSET(Values!H1075,($W$4-1)*30,($X$4-1)*31)</f>
        <v>-</v>
      </c>
      <c r="J19" s="286" t="str">
        <f ca="1">OFFSET(Values!I1075,($W$4-1)*30,($X$4-1)*31)</f>
        <v>-</v>
      </c>
      <c r="K19" s="286" t="str">
        <f ca="1">OFFSET(Values!J1075,($W$4-1)*30,($X$4-1)*31)</f>
        <v>-</v>
      </c>
      <c r="L19" s="286" t="str">
        <f ca="1">OFFSET(Values!K1075,($W$4-1)*30,($X$4-1)*31)</f>
        <v>-</v>
      </c>
      <c r="M19" s="286" t="str">
        <f ca="1">OFFSET(Values!L1075,($W$4-1)*30,($X$4-1)*31)</f>
        <v>-</v>
      </c>
      <c r="N19" s="286" t="str">
        <f ca="1">OFFSET(Values!M1075,($W$4-1)*30,($X$4-1)*31)</f>
        <v>-</v>
      </c>
      <c r="O19" s="286" t="str">
        <f ca="1">OFFSET(Values!N1075,($W$4-1)*30,($X$4-1)*31)</f>
        <v>-</v>
      </c>
      <c r="P19" s="286" t="str">
        <f ca="1">OFFSET(Values!O1075,($W$4-1)*30,($X$4-1)*31)</f>
        <v>-</v>
      </c>
      <c r="Q19" s="286" t="str">
        <f ca="1">OFFSET(Values!P1075,($W$4-1)*30,($X$4-1)*31)</f>
        <v>-</v>
      </c>
      <c r="R19" s="286" t="str">
        <f ca="1">OFFSET(Values!Q1075,($W$4-1)*30,($X$4-1)*31)</f>
        <v>-</v>
      </c>
      <c r="S19" s="286" t="str">
        <f ca="1">OFFSET(Values!R1075,($W$4-1)*30,($X$4-1)*31)</f>
        <v>-</v>
      </c>
      <c r="T19" s="286" t="str">
        <f ca="1">OFFSET(Values!S1075,($W$4-1)*30,($X$4-1)*31)</f>
        <v>-</v>
      </c>
      <c r="U19" s="286" t="str">
        <f ca="1">OFFSET(Values!T1075,($W$4-1)*30,($X$4-1)*31)</f>
        <v>-</v>
      </c>
      <c r="V19" s="286" t="str">
        <f ca="1">OFFSET(Values!U1075,($W$4-1)*30,($X$4-1)*31)</f>
        <v>-</v>
      </c>
      <c r="W19" s="286" t="str">
        <f ca="1">OFFSET(Values!V1075,($W$4-1)*30,($X$4-1)*31)</f>
        <v>-</v>
      </c>
      <c r="X19" s="287" t="str">
        <f ca="1">OFFSET(Values!W1075,($W$4-1)*30,($X$4-1)*31)</f>
        <v>-</v>
      </c>
      <c r="Y19" s="100" t="str">
        <f ca="1">OFFSET(Values!X1075,($W$4-1)*30,($X$4-1)*31)</f>
        <v>-</v>
      </c>
      <c r="Z19" s="343" t="str">
        <f ca="1">OFFSET(Values!Y1075,($W$4-1)*30,($X$4-1)*31)</f>
        <v>-</v>
      </c>
      <c r="AA19" s="100" t="str">
        <f ca="1">OFFSET(Values!Z1075,($W$4-1)*30,($X$4-1)*31)</f>
        <v>-</v>
      </c>
      <c r="AB19" s="345" t="str">
        <f ca="1">OFFSET(Values!AA1075,($W$4-1)*30,($X$4-1)*31)</f>
        <v>-</v>
      </c>
      <c r="AC19" s="100" t="str">
        <f ca="1">OFFSET(Values!AB1075,($W$4-1)*30,($X$4-1)*31)</f>
        <v>-</v>
      </c>
      <c r="AD19" s="345" t="str">
        <f ca="1">OFFSET(Values!AC1075,($W$4-1)*30,($X$4-1)*31)</f>
        <v>-</v>
      </c>
      <c r="AE19" s="27" t="str">
        <f ca="1">OFFSET(Values!AD1075,($W$4-1)*30,($X$4-1)*31)</f>
        <v>-</v>
      </c>
      <c r="AF19" s="28" t="str">
        <f ca="1">OFFSET(Values!AE1075,($W$4-1)*30,($X$4-1)*31)</f>
        <v>-</v>
      </c>
      <c r="AG19" s="28" t="str">
        <f ca="1">OFFSET(Values!AF1075,($W$4-1)*30,($X$4-1)*31)</f>
        <v>-</v>
      </c>
      <c r="AH19" s="54"/>
      <c r="AI19" s="549"/>
      <c r="AJ19" s="545"/>
      <c r="AK19" s="546"/>
      <c r="AL19" s="546"/>
    </row>
    <row r="20" spans="2:38" ht="12" customHeight="1" x14ac:dyDescent="0.25">
      <c r="B20" s="43">
        <v>0.29166666666666702</v>
      </c>
      <c r="C20" s="347" t="str">
        <f ca="1">OFFSET(Values!C1076,($W$4-1)*30,($X$4-1)*31)</f>
        <v>-</v>
      </c>
      <c r="D20" s="350">
        <f t="shared" ca="1" si="0"/>
        <v>0</v>
      </c>
      <c r="E20" s="286" t="str">
        <f ca="1">OFFSET(Values!D1076,($W$4-1)*30,($X$4-1)*31)</f>
        <v>-</v>
      </c>
      <c r="F20" s="286" t="str">
        <f ca="1">OFFSET(Values!E1076,($W$4-1)*30,($X$4-1)*31)</f>
        <v>-</v>
      </c>
      <c r="G20" s="286" t="str">
        <f ca="1">OFFSET(Values!F1076,($W$4-1)*30,($X$4-1)*31)</f>
        <v>-</v>
      </c>
      <c r="H20" s="286" t="str">
        <f ca="1">OFFSET(Values!G1076,($W$4-1)*30,($X$4-1)*31)</f>
        <v>-</v>
      </c>
      <c r="I20" s="286" t="str">
        <f ca="1">OFFSET(Values!H1076,($W$4-1)*30,($X$4-1)*31)</f>
        <v>-</v>
      </c>
      <c r="J20" s="286" t="str">
        <f ca="1">OFFSET(Values!I1076,($W$4-1)*30,($X$4-1)*31)</f>
        <v>-</v>
      </c>
      <c r="K20" s="286" t="str">
        <f ca="1">OFFSET(Values!J1076,($W$4-1)*30,($X$4-1)*31)</f>
        <v>-</v>
      </c>
      <c r="L20" s="286" t="str">
        <f ca="1">OFFSET(Values!K1076,($W$4-1)*30,($X$4-1)*31)</f>
        <v>-</v>
      </c>
      <c r="M20" s="286" t="str">
        <f ca="1">OFFSET(Values!L1076,($W$4-1)*30,($X$4-1)*31)</f>
        <v>-</v>
      </c>
      <c r="N20" s="286" t="str">
        <f ca="1">OFFSET(Values!M1076,($W$4-1)*30,($X$4-1)*31)</f>
        <v>-</v>
      </c>
      <c r="O20" s="286" t="str">
        <f ca="1">OFFSET(Values!N1076,($W$4-1)*30,($X$4-1)*31)</f>
        <v>-</v>
      </c>
      <c r="P20" s="286" t="str">
        <f ca="1">OFFSET(Values!O1076,($W$4-1)*30,($X$4-1)*31)</f>
        <v>-</v>
      </c>
      <c r="Q20" s="286" t="str">
        <f ca="1">OFFSET(Values!P1076,($W$4-1)*30,($X$4-1)*31)</f>
        <v>-</v>
      </c>
      <c r="R20" s="286" t="str">
        <f ca="1">OFFSET(Values!Q1076,($W$4-1)*30,($X$4-1)*31)</f>
        <v>-</v>
      </c>
      <c r="S20" s="286" t="str">
        <f ca="1">OFFSET(Values!R1076,($W$4-1)*30,($X$4-1)*31)</f>
        <v>-</v>
      </c>
      <c r="T20" s="286" t="str">
        <f ca="1">OFFSET(Values!S1076,($W$4-1)*30,($X$4-1)*31)</f>
        <v>-</v>
      </c>
      <c r="U20" s="286" t="str">
        <f ca="1">OFFSET(Values!T1076,($W$4-1)*30,($X$4-1)*31)</f>
        <v>-</v>
      </c>
      <c r="V20" s="286" t="str">
        <f ca="1">OFFSET(Values!U1076,($W$4-1)*30,($X$4-1)*31)</f>
        <v>-</v>
      </c>
      <c r="W20" s="286" t="str">
        <f ca="1">OFFSET(Values!V1076,($W$4-1)*30,($X$4-1)*31)</f>
        <v>-</v>
      </c>
      <c r="X20" s="287" t="str">
        <f ca="1">OFFSET(Values!W1076,($W$4-1)*30,($X$4-1)*31)</f>
        <v>-</v>
      </c>
      <c r="Y20" s="100" t="str">
        <f ca="1">OFFSET(Values!X1076,($W$4-1)*30,($X$4-1)*31)</f>
        <v>-</v>
      </c>
      <c r="Z20" s="343" t="str">
        <f ca="1">OFFSET(Values!Y1076,($W$4-1)*30,($X$4-1)*31)</f>
        <v>-</v>
      </c>
      <c r="AA20" s="100" t="str">
        <f ca="1">OFFSET(Values!Z1076,($W$4-1)*30,($X$4-1)*31)</f>
        <v>-</v>
      </c>
      <c r="AB20" s="345" t="str">
        <f ca="1">OFFSET(Values!AA1076,($W$4-1)*30,($X$4-1)*31)</f>
        <v>-</v>
      </c>
      <c r="AC20" s="100" t="str">
        <f ca="1">OFFSET(Values!AB1076,($W$4-1)*30,($X$4-1)*31)</f>
        <v>-</v>
      </c>
      <c r="AD20" s="345" t="str">
        <f ca="1">OFFSET(Values!AC1076,($W$4-1)*30,($X$4-1)*31)</f>
        <v>-</v>
      </c>
      <c r="AE20" s="27" t="str">
        <f ca="1">OFFSET(Values!AD1076,($W$4-1)*30,($X$4-1)*31)</f>
        <v>-</v>
      </c>
      <c r="AF20" s="28" t="str">
        <f ca="1">OFFSET(Values!AE1076,($W$4-1)*30,($X$4-1)*31)</f>
        <v>-</v>
      </c>
      <c r="AG20" s="28" t="str">
        <f ca="1">OFFSET(Values!AF1076,($W$4-1)*30,($X$4-1)*31)</f>
        <v>-</v>
      </c>
      <c r="AH20" s="54"/>
      <c r="AI20" s="532" t="s">
        <v>44</v>
      </c>
      <c r="AJ20" s="535" t="s">
        <v>92</v>
      </c>
      <c r="AK20" s="535"/>
      <c r="AL20" s="536"/>
    </row>
    <row r="21" spans="2:38" ht="12" customHeight="1" x14ac:dyDescent="0.25">
      <c r="B21" s="43">
        <v>0.33333333333333298</v>
      </c>
      <c r="C21" s="347" t="str">
        <f ca="1">OFFSET(Values!C1077,($W$4-1)*30,($X$4-1)*31)</f>
        <v>-</v>
      </c>
      <c r="D21" s="350">
        <f t="shared" ca="1" si="0"/>
        <v>0</v>
      </c>
      <c r="E21" s="286" t="str">
        <f ca="1">OFFSET(Values!D1077,($W$4-1)*30,($X$4-1)*31)</f>
        <v>-</v>
      </c>
      <c r="F21" s="286" t="str">
        <f ca="1">OFFSET(Values!E1077,($W$4-1)*30,($X$4-1)*31)</f>
        <v>-</v>
      </c>
      <c r="G21" s="286" t="str">
        <f ca="1">OFFSET(Values!F1077,($W$4-1)*30,($X$4-1)*31)</f>
        <v>-</v>
      </c>
      <c r="H21" s="286" t="str">
        <f ca="1">OFFSET(Values!G1077,($W$4-1)*30,($X$4-1)*31)</f>
        <v>-</v>
      </c>
      <c r="I21" s="286" t="str">
        <f ca="1">OFFSET(Values!H1077,($W$4-1)*30,($X$4-1)*31)</f>
        <v>-</v>
      </c>
      <c r="J21" s="286" t="str">
        <f ca="1">OFFSET(Values!I1077,($W$4-1)*30,($X$4-1)*31)</f>
        <v>-</v>
      </c>
      <c r="K21" s="286" t="str">
        <f ca="1">OFFSET(Values!J1077,($W$4-1)*30,($X$4-1)*31)</f>
        <v>-</v>
      </c>
      <c r="L21" s="286" t="str">
        <f ca="1">OFFSET(Values!K1077,($W$4-1)*30,($X$4-1)*31)</f>
        <v>-</v>
      </c>
      <c r="M21" s="286" t="str">
        <f ca="1">OFFSET(Values!L1077,($W$4-1)*30,($X$4-1)*31)</f>
        <v>-</v>
      </c>
      <c r="N21" s="286" t="str">
        <f ca="1">OFFSET(Values!M1077,($W$4-1)*30,($X$4-1)*31)</f>
        <v>-</v>
      </c>
      <c r="O21" s="286" t="str">
        <f ca="1">OFFSET(Values!N1077,($W$4-1)*30,($X$4-1)*31)</f>
        <v>-</v>
      </c>
      <c r="P21" s="286" t="str">
        <f ca="1">OFFSET(Values!O1077,($W$4-1)*30,($X$4-1)*31)</f>
        <v>-</v>
      </c>
      <c r="Q21" s="286" t="str">
        <f ca="1">OFFSET(Values!P1077,($W$4-1)*30,($X$4-1)*31)</f>
        <v>-</v>
      </c>
      <c r="R21" s="286" t="str">
        <f ca="1">OFFSET(Values!Q1077,($W$4-1)*30,($X$4-1)*31)</f>
        <v>-</v>
      </c>
      <c r="S21" s="286" t="str">
        <f ca="1">OFFSET(Values!R1077,($W$4-1)*30,($X$4-1)*31)</f>
        <v>-</v>
      </c>
      <c r="T21" s="286" t="str">
        <f ca="1">OFFSET(Values!S1077,($W$4-1)*30,($X$4-1)*31)</f>
        <v>-</v>
      </c>
      <c r="U21" s="286" t="str">
        <f ca="1">OFFSET(Values!T1077,($W$4-1)*30,($X$4-1)*31)</f>
        <v>-</v>
      </c>
      <c r="V21" s="286" t="str">
        <f ca="1">OFFSET(Values!U1077,($W$4-1)*30,($X$4-1)*31)</f>
        <v>-</v>
      </c>
      <c r="W21" s="286" t="str">
        <f ca="1">OFFSET(Values!V1077,($W$4-1)*30,($X$4-1)*31)</f>
        <v>-</v>
      </c>
      <c r="X21" s="287" t="str">
        <f ca="1">OFFSET(Values!W1077,($W$4-1)*30,($X$4-1)*31)</f>
        <v>-</v>
      </c>
      <c r="Y21" s="100" t="str">
        <f ca="1">OFFSET(Values!X1077,($W$4-1)*30,($X$4-1)*31)</f>
        <v>-</v>
      </c>
      <c r="Z21" s="343" t="str">
        <f ca="1">OFFSET(Values!Y1077,($W$4-1)*30,($X$4-1)*31)</f>
        <v>-</v>
      </c>
      <c r="AA21" s="100" t="str">
        <f ca="1">OFFSET(Values!Z1077,($W$4-1)*30,($X$4-1)*31)</f>
        <v>-</v>
      </c>
      <c r="AB21" s="345" t="str">
        <f ca="1">OFFSET(Values!AA1077,($W$4-1)*30,($X$4-1)*31)</f>
        <v>-</v>
      </c>
      <c r="AC21" s="100" t="str">
        <f ca="1">OFFSET(Values!AB1077,($W$4-1)*30,($X$4-1)*31)</f>
        <v>-</v>
      </c>
      <c r="AD21" s="345" t="str">
        <f ca="1">OFFSET(Values!AC1077,($W$4-1)*30,($X$4-1)*31)</f>
        <v>-</v>
      </c>
      <c r="AE21" s="27" t="str">
        <f ca="1">OFFSET(Values!AD1077,($W$4-1)*30,($X$4-1)*31)</f>
        <v>-</v>
      </c>
      <c r="AF21" s="28" t="str">
        <f ca="1">OFFSET(Values!AE1077,($W$4-1)*30,($X$4-1)*31)</f>
        <v>-</v>
      </c>
      <c r="AG21" s="28" t="str">
        <f ca="1">OFFSET(Values!AF1077,($W$4-1)*30,($X$4-1)*31)</f>
        <v>-</v>
      </c>
      <c r="AH21" s="54"/>
      <c r="AI21" s="533"/>
      <c r="AJ21" s="537"/>
      <c r="AK21" s="537"/>
      <c r="AL21" s="538"/>
    </row>
    <row r="22" spans="2:38" ht="12" customHeight="1" x14ac:dyDescent="0.25">
      <c r="B22" s="43">
        <v>0.375</v>
      </c>
      <c r="C22" s="347" t="str">
        <f ca="1">OFFSET(Values!C1078,($W$4-1)*30,($X$4-1)*31)</f>
        <v>-</v>
      </c>
      <c r="D22" s="350">
        <f t="shared" ca="1" si="0"/>
        <v>0</v>
      </c>
      <c r="E22" s="286" t="str">
        <f ca="1">OFFSET(Values!D1078,($W$4-1)*30,($X$4-1)*31)</f>
        <v>-</v>
      </c>
      <c r="F22" s="286" t="str">
        <f ca="1">OFFSET(Values!E1078,($W$4-1)*30,($X$4-1)*31)</f>
        <v>-</v>
      </c>
      <c r="G22" s="286" t="str">
        <f ca="1">OFFSET(Values!F1078,($W$4-1)*30,($X$4-1)*31)</f>
        <v>-</v>
      </c>
      <c r="H22" s="286" t="str">
        <f ca="1">OFFSET(Values!G1078,($W$4-1)*30,($X$4-1)*31)</f>
        <v>-</v>
      </c>
      <c r="I22" s="286" t="str">
        <f ca="1">OFFSET(Values!H1078,($W$4-1)*30,($X$4-1)*31)</f>
        <v>-</v>
      </c>
      <c r="J22" s="286" t="str">
        <f ca="1">OFFSET(Values!I1078,($W$4-1)*30,($X$4-1)*31)</f>
        <v>-</v>
      </c>
      <c r="K22" s="286" t="str">
        <f ca="1">OFFSET(Values!J1078,($W$4-1)*30,($X$4-1)*31)</f>
        <v>-</v>
      </c>
      <c r="L22" s="286" t="str">
        <f ca="1">OFFSET(Values!K1078,($W$4-1)*30,($X$4-1)*31)</f>
        <v>-</v>
      </c>
      <c r="M22" s="286" t="str">
        <f ca="1">OFFSET(Values!L1078,($W$4-1)*30,($X$4-1)*31)</f>
        <v>-</v>
      </c>
      <c r="N22" s="286" t="str">
        <f ca="1">OFFSET(Values!M1078,($W$4-1)*30,($X$4-1)*31)</f>
        <v>-</v>
      </c>
      <c r="O22" s="286" t="str">
        <f ca="1">OFFSET(Values!N1078,($W$4-1)*30,($X$4-1)*31)</f>
        <v>-</v>
      </c>
      <c r="P22" s="286" t="str">
        <f ca="1">OFFSET(Values!O1078,($W$4-1)*30,($X$4-1)*31)</f>
        <v>-</v>
      </c>
      <c r="Q22" s="286" t="str">
        <f ca="1">OFFSET(Values!P1078,($W$4-1)*30,($X$4-1)*31)</f>
        <v>-</v>
      </c>
      <c r="R22" s="286" t="str">
        <f ca="1">OFFSET(Values!Q1078,($W$4-1)*30,($X$4-1)*31)</f>
        <v>-</v>
      </c>
      <c r="S22" s="286" t="str">
        <f ca="1">OFFSET(Values!R1078,($W$4-1)*30,($X$4-1)*31)</f>
        <v>-</v>
      </c>
      <c r="T22" s="286" t="str">
        <f ca="1">OFFSET(Values!S1078,($W$4-1)*30,($X$4-1)*31)</f>
        <v>-</v>
      </c>
      <c r="U22" s="286" t="str">
        <f ca="1">OFFSET(Values!T1078,($W$4-1)*30,($X$4-1)*31)</f>
        <v>-</v>
      </c>
      <c r="V22" s="286" t="str">
        <f ca="1">OFFSET(Values!U1078,($W$4-1)*30,($X$4-1)*31)</f>
        <v>-</v>
      </c>
      <c r="W22" s="286" t="str">
        <f ca="1">OFFSET(Values!V1078,($W$4-1)*30,($X$4-1)*31)</f>
        <v>-</v>
      </c>
      <c r="X22" s="287" t="str">
        <f ca="1">OFFSET(Values!W1078,($W$4-1)*30,($X$4-1)*31)</f>
        <v>-</v>
      </c>
      <c r="Y22" s="100" t="str">
        <f ca="1">OFFSET(Values!X1078,($W$4-1)*30,($X$4-1)*31)</f>
        <v>-</v>
      </c>
      <c r="Z22" s="343" t="str">
        <f ca="1">OFFSET(Values!Y1078,($W$4-1)*30,($X$4-1)*31)</f>
        <v>-</v>
      </c>
      <c r="AA22" s="100" t="str">
        <f ca="1">OFFSET(Values!Z1078,($W$4-1)*30,($X$4-1)*31)</f>
        <v>-</v>
      </c>
      <c r="AB22" s="345" t="str">
        <f ca="1">OFFSET(Values!AA1078,($W$4-1)*30,($X$4-1)*31)</f>
        <v>-</v>
      </c>
      <c r="AC22" s="100" t="str">
        <f ca="1">OFFSET(Values!AB1078,($W$4-1)*30,($X$4-1)*31)</f>
        <v>-</v>
      </c>
      <c r="AD22" s="345" t="str">
        <f ca="1">OFFSET(Values!AC1078,($W$4-1)*30,($X$4-1)*31)</f>
        <v>-</v>
      </c>
      <c r="AE22" s="27" t="str">
        <f ca="1">OFFSET(Values!AD1078,($W$4-1)*30,($X$4-1)*31)</f>
        <v>-</v>
      </c>
      <c r="AF22" s="28" t="str">
        <f ca="1">OFFSET(Values!AE1078,($W$4-1)*30,($X$4-1)*31)</f>
        <v>-</v>
      </c>
      <c r="AG22" s="28" t="str">
        <f ca="1">OFFSET(Values!AF1078,($W$4-1)*30,($X$4-1)*31)</f>
        <v>-</v>
      </c>
      <c r="AH22" s="54"/>
      <c r="AI22" s="533"/>
      <c r="AJ22" s="537"/>
      <c r="AK22" s="537"/>
      <c r="AL22" s="538"/>
    </row>
    <row r="23" spans="2:38" ht="12" customHeight="1" x14ac:dyDescent="0.25">
      <c r="B23" s="43">
        <v>0.41666666666666669</v>
      </c>
      <c r="C23" s="347" t="str">
        <f ca="1">OFFSET(Values!C1079,($W$4-1)*30,($X$4-1)*31)</f>
        <v>-</v>
      </c>
      <c r="D23" s="350">
        <f t="shared" ca="1" si="0"/>
        <v>0</v>
      </c>
      <c r="E23" s="286" t="str">
        <f ca="1">OFFSET(Values!D1079,($W$4-1)*30,($X$4-1)*31)</f>
        <v>-</v>
      </c>
      <c r="F23" s="286" t="str">
        <f ca="1">OFFSET(Values!E1079,($W$4-1)*30,($X$4-1)*31)</f>
        <v>-</v>
      </c>
      <c r="G23" s="286" t="str">
        <f ca="1">OFFSET(Values!F1079,($W$4-1)*30,($X$4-1)*31)</f>
        <v>-</v>
      </c>
      <c r="H23" s="286" t="str">
        <f ca="1">OFFSET(Values!G1079,($W$4-1)*30,($X$4-1)*31)</f>
        <v>-</v>
      </c>
      <c r="I23" s="286" t="str">
        <f ca="1">OFFSET(Values!H1079,($W$4-1)*30,($X$4-1)*31)</f>
        <v>-</v>
      </c>
      <c r="J23" s="286" t="str">
        <f ca="1">OFFSET(Values!I1079,($W$4-1)*30,($X$4-1)*31)</f>
        <v>-</v>
      </c>
      <c r="K23" s="286" t="str">
        <f ca="1">OFFSET(Values!J1079,($W$4-1)*30,($X$4-1)*31)</f>
        <v>-</v>
      </c>
      <c r="L23" s="286" t="str">
        <f ca="1">OFFSET(Values!K1079,($W$4-1)*30,($X$4-1)*31)</f>
        <v>-</v>
      </c>
      <c r="M23" s="286" t="str">
        <f ca="1">OFFSET(Values!L1079,($W$4-1)*30,($X$4-1)*31)</f>
        <v>-</v>
      </c>
      <c r="N23" s="286" t="str">
        <f ca="1">OFFSET(Values!M1079,($W$4-1)*30,($X$4-1)*31)</f>
        <v>-</v>
      </c>
      <c r="O23" s="286" t="str">
        <f ca="1">OFFSET(Values!N1079,($W$4-1)*30,($X$4-1)*31)</f>
        <v>-</v>
      </c>
      <c r="P23" s="286" t="str">
        <f ca="1">OFFSET(Values!O1079,($W$4-1)*30,($X$4-1)*31)</f>
        <v>-</v>
      </c>
      <c r="Q23" s="286" t="str">
        <f ca="1">OFFSET(Values!P1079,($W$4-1)*30,($X$4-1)*31)</f>
        <v>-</v>
      </c>
      <c r="R23" s="286" t="str">
        <f ca="1">OFFSET(Values!Q1079,($W$4-1)*30,($X$4-1)*31)</f>
        <v>-</v>
      </c>
      <c r="S23" s="286" t="str">
        <f ca="1">OFFSET(Values!R1079,($W$4-1)*30,($X$4-1)*31)</f>
        <v>-</v>
      </c>
      <c r="T23" s="286" t="str">
        <f ca="1">OFFSET(Values!S1079,($W$4-1)*30,($X$4-1)*31)</f>
        <v>-</v>
      </c>
      <c r="U23" s="286" t="str">
        <f ca="1">OFFSET(Values!T1079,($W$4-1)*30,($X$4-1)*31)</f>
        <v>-</v>
      </c>
      <c r="V23" s="286" t="str">
        <f ca="1">OFFSET(Values!U1079,($W$4-1)*30,($X$4-1)*31)</f>
        <v>-</v>
      </c>
      <c r="W23" s="286" t="str">
        <f ca="1">OFFSET(Values!V1079,($W$4-1)*30,($X$4-1)*31)</f>
        <v>-</v>
      </c>
      <c r="X23" s="287" t="str">
        <f ca="1">OFFSET(Values!W1079,($W$4-1)*30,($X$4-1)*31)</f>
        <v>-</v>
      </c>
      <c r="Y23" s="100" t="str">
        <f ca="1">OFFSET(Values!X1079,($W$4-1)*30,($X$4-1)*31)</f>
        <v>-</v>
      </c>
      <c r="Z23" s="343" t="str">
        <f ca="1">OFFSET(Values!Y1079,($W$4-1)*30,($X$4-1)*31)</f>
        <v>-</v>
      </c>
      <c r="AA23" s="100" t="str">
        <f ca="1">OFFSET(Values!Z1079,($W$4-1)*30,($X$4-1)*31)</f>
        <v>-</v>
      </c>
      <c r="AB23" s="345" t="str">
        <f ca="1">OFFSET(Values!AA1079,($W$4-1)*30,($X$4-1)*31)</f>
        <v>-</v>
      </c>
      <c r="AC23" s="100" t="str">
        <f ca="1">OFFSET(Values!AB1079,($W$4-1)*30,($X$4-1)*31)</f>
        <v>-</v>
      </c>
      <c r="AD23" s="345" t="str">
        <f ca="1">OFFSET(Values!AC1079,($W$4-1)*30,($X$4-1)*31)</f>
        <v>-</v>
      </c>
      <c r="AE23" s="27" t="str">
        <f ca="1">OFFSET(Values!AD1079,($W$4-1)*30,($X$4-1)*31)</f>
        <v>-</v>
      </c>
      <c r="AF23" s="28" t="str">
        <f ca="1">OFFSET(Values!AE1079,($W$4-1)*30,($X$4-1)*31)</f>
        <v>-</v>
      </c>
      <c r="AG23" s="28" t="str">
        <f ca="1">OFFSET(Values!AF1079,($W$4-1)*30,($X$4-1)*31)</f>
        <v>-</v>
      </c>
      <c r="AH23" s="54"/>
      <c r="AI23" s="533"/>
      <c r="AJ23" s="537"/>
      <c r="AK23" s="537"/>
      <c r="AL23" s="538"/>
    </row>
    <row r="24" spans="2:38" ht="12" customHeight="1" x14ac:dyDescent="0.25">
      <c r="B24" s="43">
        <v>0.45833333333333298</v>
      </c>
      <c r="C24" s="347" t="str">
        <f ca="1">OFFSET(Values!C1080,($W$4-1)*30,($X$4-1)*31)</f>
        <v>14*</v>
      </c>
      <c r="D24" s="350">
        <f t="shared" ca="1" si="0"/>
        <v>14</v>
      </c>
      <c r="E24" s="286" t="str">
        <f ca="1">OFFSET(Values!D1080,($W$4-1)*30,($X$4-1)*31)</f>
        <v>2*</v>
      </c>
      <c r="F24" s="286" t="str">
        <f ca="1">OFFSET(Values!E1080,($W$4-1)*30,($X$4-1)*31)</f>
        <v>3*</v>
      </c>
      <c r="G24" s="286" t="str">
        <f ca="1">OFFSET(Values!F1080,($W$4-1)*30,($X$4-1)*31)</f>
        <v>6*</v>
      </c>
      <c r="H24" s="286" t="str">
        <f ca="1">OFFSET(Values!G1080,($W$4-1)*30,($X$4-1)*31)</f>
        <v>2*</v>
      </c>
      <c r="I24" s="286" t="str">
        <f ca="1">OFFSET(Values!H1080,($W$4-1)*30,($X$4-1)*31)</f>
        <v>0*</v>
      </c>
      <c r="J24" s="286" t="str">
        <f ca="1">OFFSET(Values!I1080,($W$4-1)*30,($X$4-1)*31)</f>
        <v>1*</v>
      </c>
      <c r="K24" s="286" t="str">
        <f ca="1">OFFSET(Values!J1080,($W$4-1)*30,($X$4-1)*31)</f>
        <v>0*</v>
      </c>
      <c r="L24" s="286" t="str">
        <f ca="1">OFFSET(Values!K1080,($W$4-1)*30,($X$4-1)*31)</f>
        <v>0*</v>
      </c>
      <c r="M24" s="286" t="str">
        <f ca="1">OFFSET(Values!L1080,($W$4-1)*30,($X$4-1)*31)</f>
        <v>0*</v>
      </c>
      <c r="N24" s="286" t="str">
        <f ca="1">OFFSET(Values!M1080,($W$4-1)*30,($X$4-1)*31)</f>
        <v>0*</v>
      </c>
      <c r="O24" s="286" t="str">
        <f ca="1">OFFSET(Values!N1080,($W$4-1)*30,($X$4-1)*31)</f>
        <v>0*</v>
      </c>
      <c r="P24" s="286" t="str">
        <f ca="1">OFFSET(Values!O1080,($W$4-1)*30,($X$4-1)*31)</f>
        <v>0*</v>
      </c>
      <c r="Q24" s="286" t="str">
        <f ca="1">OFFSET(Values!P1080,($W$4-1)*30,($X$4-1)*31)</f>
        <v>0*</v>
      </c>
      <c r="R24" s="286" t="str">
        <f ca="1">OFFSET(Values!Q1080,($W$4-1)*30,($X$4-1)*31)</f>
        <v>0*</v>
      </c>
      <c r="S24" s="286" t="str">
        <f ca="1">OFFSET(Values!R1080,($W$4-1)*30,($X$4-1)*31)</f>
        <v>0*</v>
      </c>
      <c r="T24" s="286" t="str">
        <f ca="1">OFFSET(Values!S1080,($W$4-1)*30,($X$4-1)*31)</f>
        <v>0*</v>
      </c>
      <c r="U24" s="286" t="str">
        <f ca="1">OFFSET(Values!T1080,($W$4-1)*30,($X$4-1)*31)</f>
        <v>0*</v>
      </c>
      <c r="V24" s="286" t="str">
        <f ca="1">OFFSET(Values!U1080,($W$4-1)*30,($X$4-1)*31)</f>
        <v>0*</v>
      </c>
      <c r="W24" s="286" t="str">
        <f ca="1">OFFSET(Values!V1080,($W$4-1)*30,($X$4-1)*31)</f>
        <v>0*</v>
      </c>
      <c r="X24" s="287" t="str">
        <f ca="1">OFFSET(Values!W1080,($W$4-1)*30,($X$4-1)*31)</f>
        <v>0*</v>
      </c>
      <c r="Y24" s="100" t="str">
        <f ca="1">OFFSET(Values!X1080,($W$4-1)*30,($X$4-1)*31)</f>
        <v>3*</v>
      </c>
      <c r="Z24" s="343">
        <f ca="1">OFFSET(Values!Y1080,($W$4-1)*30,($X$4-1)*31)</f>
        <v>0.21428571428571427</v>
      </c>
      <c r="AA24" s="100" t="str">
        <f ca="1">OFFSET(Values!Z1080,($W$4-1)*30,($X$4-1)*31)</f>
        <v>1*</v>
      </c>
      <c r="AB24" s="345">
        <f ca="1">OFFSET(Values!AA1080,($W$4-1)*30,($X$4-1)*31)</f>
        <v>7.1428571428571425E-2</v>
      </c>
      <c r="AC24" s="100" t="str">
        <f ca="1">OFFSET(Values!AB1080,($W$4-1)*30,($X$4-1)*31)</f>
        <v>0*</v>
      </c>
      <c r="AD24" s="345">
        <f ca="1">OFFSET(Values!AC1080,($W$4-1)*30,($X$4-1)*31)</f>
        <v>0</v>
      </c>
      <c r="AE24" s="27">
        <f ca="1">OFFSET(Values!AD1080,($W$4-1)*30,($X$4-1)*31)</f>
        <v>16.921428571428571</v>
      </c>
      <c r="AF24" s="28">
        <f ca="1">OFFSET(Values!AE1080,($W$4-1)*30,($X$4-1)*31)</f>
        <v>20.907499999999999</v>
      </c>
      <c r="AG24" s="28" t="str">
        <f ca="1">OFFSET(Values!AF1080,($W$4-1)*30,($X$4-1)*31)</f>
        <v>-</v>
      </c>
      <c r="AH24" s="54"/>
      <c r="AI24" s="533"/>
      <c r="AJ24" s="537"/>
      <c r="AK24" s="537"/>
      <c r="AL24" s="538"/>
    </row>
    <row r="25" spans="2:38" ht="12" customHeight="1" x14ac:dyDescent="0.25">
      <c r="B25" s="43">
        <v>0.5</v>
      </c>
      <c r="C25" s="347">
        <f ca="1">OFFSET(Values!C1081,($W$4-1)*30,($X$4-1)*31)</f>
        <v>101</v>
      </c>
      <c r="D25" s="350">
        <f t="shared" ca="1" si="0"/>
        <v>101</v>
      </c>
      <c r="E25" s="286">
        <f ca="1">OFFSET(Values!D1081,($W$4-1)*30,($X$4-1)*31)</f>
        <v>1</v>
      </c>
      <c r="F25" s="286">
        <f ca="1">OFFSET(Values!E1081,($W$4-1)*30,($X$4-1)*31)</f>
        <v>9</v>
      </c>
      <c r="G25" s="286">
        <f ca="1">OFFSET(Values!F1081,($W$4-1)*30,($X$4-1)*31)</f>
        <v>47</v>
      </c>
      <c r="H25" s="286">
        <f ca="1">OFFSET(Values!G1081,($W$4-1)*30,($X$4-1)*31)</f>
        <v>38</v>
      </c>
      <c r="I25" s="286">
        <f ca="1">OFFSET(Values!H1081,($W$4-1)*30,($X$4-1)*31)</f>
        <v>6</v>
      </c>
      <c r="J25" s="286">
        <f ca="1">OFFSET(Values!I1081,($W$4-1)*30,($X$4-1)*31)</f>
        <v>0</v>
      </c>
      <c r="K25" s="286">
        <f ca="1">OFFSET(Values!J1081,($W$4-1)*30,($X$4-1)*31)</f>
        <v>0</v>
      </c>
      <c r="L25" s="286">
        <f ca="1">OFFSET(Values!K1081,($W$4-1)*30,($X$4-1)*31)</f>
        <v>0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44</v>
      </c>
      <c r="Z25" s="343">
        <f ca="1">OFFSET(Values!Y1081,($W$4-1)*30,($X$4-1)*31)</f>
        <v>0.43564356435643564</v>
      </c>
      <c r="AA25" s="100">
        <f ca="1">OFFSET(Values!Z1081,($W$4-1)*30,($X$4-1)*31)</f>
        <v>10</v>
      </c>
      <c r="AB25" s="345">
        <f ca="1">OFFSET(Values!AA1081,($W$4-1)*30,($X$4-1)*31)</f>
        <v>9.9009900990099015E-2</v>
      </c>
      <c r="AC25" s="100">
        <f ca="1">OFFSET(Values!AB1081,($W$4-1)*30,($X$4-1)*31)</f>
        <v>0</v>
      </c>
      <c r="AD25" s="345">
        <f ca="1">OFFSET(Values!AC1081,($W$4-1)*30,($X$4-1)*31)</f>
        <v>0</v>
      </c>
      <c r="AE25" s="27">
        <f ca="1">OFFSET(Values!AD1081,($W$4-1)*30,($X$4-1)*31)</f>
        <v>19.466930693069301</v>
      </c>
      <c r="AF25" s="28">
        <f ca="1">OFFSET(Values!AE1081,($W$4-1)*30,($X$4-1)*31)</f>
        <v>23.216999999999999</v>
      </c>
      <c r="AG25" s="28">
        <f ca="1">OFFSET(Values!AF1081,($W$4-1)*30,($X$4-1)*31)</f>
        <v>26.35799999999999</v>
      </c>
      <c r="AH25" s="54"/>
      <c r="AI25" s="533"/>
      <c r="AJ25" s="537"/>
      <c r="AK25" s="537"/>
      <c r="AL25" s="538"/>
    </row>
    <row r="26" spans="2:38" ht="12" customHeight="1" x14ac:dyDescent="0.25">
      <c r="B26" s="43">
        <v>0.54166666666666663</v>
      </c>
      <c r="C26" s="347">
        <f ca="1">OFFSET(Values!C1082,($W$4-1)*30,($X$4-1)*31)</f>
        <v>110</v>
      </c>
      <c r="D26" s="350">
        <f t="shared" ca="1" si="0"/>
        <v>110</v>
      </c>
      <c r="E26" s="286">
        <f ca="1">OFFSET(Values!D1082,($W$4-1)*30,($X$4-1)*31)</f>
        <v>0</v>
      </c>
      <c r="F26" s="286">
        <f ca="1">OFFSET(Values!E1082,($W$4-1)*30,($X$4-1)*31)</f>
        <v>8</v>
      </c>
      <c r="G26" s="286">
        <f ca="1">OFFSET(Values!F1082,($W$4-1)*30,($X$4-1)*31)</f>
        <v>40</v>
      </c>
      <c r="H26" s="286">
        <f ca="1">OFFSET(Values!G1082,($W$4-1)*30,($X$4-1)*31)</f>
        <v>49</v>
      </c>
      <c r="I26" s="286">
        <f ca="1">OFFSET(Values!H1082,($W$4-1)*30,($X$4-1)*31)</f>
        <v>11</v>
      </c>
      <c r="J26" s="286">
        <f ca="1">OFFSET(Values!I1082,($W$4-1)*30,($X$4-1)*31)</f>
        <v>2</v>
      </c>
      <c r="K26" s="286">
        <f ca="1">OFFSET(Values!J1082,($W$4-1)*30,($X$4-1)*31)</f>
        <v>0</v>
      </c>
      <c r="L26" s="286">
        <f ca="1">OFFSET(Values!K1082,($W$4-1)*30,($X$4-1)*31)</f>
        <v>0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62</v>
      </c>
      <c r="Z26" s="343">
        <f ca="1">OFFSET(Values!Y1082,($W$4-1)*30,($X$4-1)*31)</f>
        <v>0.5636363636363636</v>
      </c>
      <c r="AA26" s="100">
        <f ca="1">OFFSET(Values!Z1082,($W$4-1)*30,($X$4-1)*31)</f>
        <v>19</v>
      </c>
      <c r="AB26" s="345">
        <f ca="1">OFFSET(Values!AA1082,($W$4-1)*30,($X$4-1)*31)</f>
        <v>0.17272727272727273</v>
      </c>
      <c r="AC26" s="100">
        <f ca="1">OFFSET(Values!AB1082,($W$4-1)*30,($X$4-1)*31)</f>
        <v>0</v>
      </c>
      <c r="AD26" s="345">
        <f ca="1">OFFSET(Values!AC1082,($W$4-1)*30,($X$4-1)*31)</f>
        <v>0</v>
      </c>
      <c r="AE26" s="27">
        <f ca="1">OFFSET(Values!AD1082,($W$4-1)*30,($X$4-1)*31)</f>
        <v>20.460090909090901</v>
      </c>
      <c r="AF26" s="28">
        <f ca="1">OFFSET(Values!AE1082,($W$4-1)*30,($X$4-1)*31)</f>
        <v>24.672499999999999</v>
      </c>
      <c r="AG26" s="28">
        <f ca="1">OFFSET(Values!AF1082,($W$4-1)*30,($X$4-1)*31)</f>
        <v>26.333499999999994</v>
      </c>
      <c r="AH26" s="54"/>
      <c r="AI26" s="533"/>
      <c r="AJ26" s="537"/>
      <c r="AK26" s="537"/>
      <c r="AL26" s="538"/>
    </row>
    <row r="27" spans="2:38" ht="12" customHeight="1" x14ac:dyDescent="0.25">
      <c r="B27" s="43">
        <v>0.58333333333333304</v>
      </c>
      <c r="C27" s="347">
        <f ca="1">OFFSET(Values!C1083,($W$4-1)*30,($X$4-1)*31)</f>
        <v>102</v>
      </c>
      <c r="D27" s="350">
        <f t="shared" ca="1" si="0"/>
        <v>102</v>
      </c>
      <c r="E27" s="286">
        <f ca="1">OFFSET(Values!D1083,($W$4-1)*30,($X$4-1)*31)</f>
        <v>2</v>
      </c>
      <c r="F27" s="286">
        <f ca="1">OFFSET(Values!E1083,($W$4-1)*30,($X$4-1)*31)</f>
        <v>5</v>
      </c>
      <c r="G27" s="286">
        <f ca="1">OFFSET(Values!F1083,($W$4-1)*30,($X$4-1)*31)</f>
        <v>40</v>
      </c>
      <c r="H27" s="286">
        <f ca="1">OFFSET(Values!G1083,($W$4-1)*30,($X$4-1)*31)</f>
        <v>45</v>
      </c>
      <c r="I27" s="286">
        <f ca="1">OFFSET(Values!H1083,($W$4-1)*30,($X$4-1)*31)</f>
        <v>10</v>
      </c>
      <c r="J27" s="286">
        <f ca="1">OFFSET(Values!I1083,($W$4-1)*30,($X$4-1)*31)</f>
        <v>0</v>
      </c>
      <c r="K27" s="286">
        <f ca="1">OFFSET(Values!J1083,($W$4-1)*30,($X$4-1)*31)</f>
        <v>0</v>
      </c>
      <c r="L27" s="286">
        <f ca="1">OFFSET(Values!K1083,($W$4-1)*30,($X$4-1)*31)</f>
        <v>0</v>
      </c>
      <c r="M27" s="286">
        <f ca="1">OFFSET(Values!L1083,($W$4-1)*30,($X$4-1)*31)</f>
        <v>0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55</v>
      </c>
      <c r="Z27" s="343">
        <f ca="1">OFFSET(Values!Y1083,($W$4-1)*30,($X$4-1)*31)</f>
        <v>0.53921568627450978</v>
      </c>
      <c r="AA27" s="100">
        <f ca="1">OFFSET(Values!Z1083,($W$4-1)*30,($X$4-1)*31)</f>
        <v>15</v>
      </c>
      <c r="AB27" s="345">
        <f ca="1">OFFSET(Values!AA1083,($W$4-1)*30,($X$4-1)*31)</f>
        <v>0.14705882352941177</v>
      </c>
      <c r="AC27" s="100">
        <f ca="1">OFFSET(Values!AB1083,($W$4-1)*30,($X$4-1)*31)</f>
        <v>0</v>
      </c>
      <c r="AD27" s="345">
        <f ca="1">OFFSET(Values!AC1083,($W$4-1)*30,($X$4-1)*31)</f>
        <v>0</v>
      </c>
      <c r="AE27" s="27">
        <f ca="1">OFFSET(Values!AD1083,($W$4-1)*30,($X$4-1)*31)</f>
        <v>20.29411764705883</v>
      </c>
      <c r="AF27" s="28">
        <f ca="1">OFFSET(Values!AE1083,($W$4-1)*30,($X$4-1)*31)</f>
        <v>24.0275</v>
      </c>
      <c r="AG27" s="28">
        <f ca="1">OFFSET(Values!AF1083,($W$4-1)*30,($X$4-1)*31)</f>
        <v>27.118499999999997</v>
      </c>
      <c r="AH27" s="54"/>
      <c r="AI27" s="534"/>
      <c r="AJ27" s="539"/>
      <c r="AK27" s="539"/>
      <c r="AL27" s="540"/>
    </row>
    <row r="28" spans="2:38" ht="12" customHeight="1" x14ac:dyDescent="0.25">
      <c r="B28" s="43">
        <v>0.625</v>
      </c>
      <c r="C28" s="347">
        <f ca="1">OFFSET(Values!C1084,($W$4-1)*30,($X$4-1)*31)</f>
        <v>129</v>
      </c>
      <c r="D28" s="350">
        <f t="shared" ca="1" si="0"/>
        <v>129</v>
      </c>
      <c r="E28" s="286">
        <f ca="1">OFFSET(Values!D1084,($W$4-1)*30,($X$4-1)*31)</f>
        <v>4</v>
      </c>
      <c r="F28" s="286">
        <f ca="1">OFFSET(Values!E1084,($W$4-1)*30,($X$4-1)*31)</f>
        <v>10</v>
      </c>
      <c r="G28" s="286">
        <f ca="1">OFFSET(Values!F1084,($W$4-1)*30,($X$4-1)*31)</f>
        <v>51</v>
      </c>
      <c r="H28" s="286">
        <f ca="1">OFFSET(Values!G1084,($W$4-1)*30,($X$4-1)*31)</f>
        <v>53</v>
      </c>
      <c r="I28" s="286">
        <f ca="1">OFFSET(Values!H1084,($W$4-1)*30,($X$4-1)*31)</f>
        <v>9</v>
      </c>
      <c r="J28" s="286">
        <f ca="1">OFFSET(Values!I1084,($W$4-1)*30,($X$4-1)*31)</f>
        <v>2</v>
      </c>
      <c r="K28" s="286">
        <f ca="1">OFFSET(Values!J1084,($W$4-1)*30,($X$4-1)*31)</f>
        <v>0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64</v>
      </c>
      <c r="Z28" s="343">
        <f ca="1">OFFSET(Values!Y1084,($W$4-1)*30,($X$4-1)*31)</f>
        <v>0.49612403100775193</v>
      </c>
      <c r="AA28" s="100">
        <f ca="1">OFFSET(Values!Z1084,($W$4-1)*30,($X$4-1)*31)</f>
        <v>17</v>
      </c>
      <c r="AB28" s="345">
        <f ca="1">OFFSET(Values!AA1084,($W$4-1)*30,($X$4-1)*31)</f>
        <v>0.13178294573643412</v>
      </c>
      <c r="AC28" s="100">
        <f ca="1">OFFSET(Values!AB1084,($W$4-1)*30,($X$4-1)*31)</f>
        <v>0</v>
      </c>
      <c r="AD28" s="345">
        <f ca="1">OFFSET(Values!AC1084,($W$4-1)*30,($X$4-1)*31)</f>
        <v>0</v>
      </c>
      <c r="AE28" s="27">
        <f ca="1">OFFSET(Values!AD1084,($W$4-1)*30,($X$4-1)*31)</f>
        <v>19.653488372093026</v>
      </c>
      <c r="AF28" s="28">
        <f ca="1">OFFSET(Values!AE1084,($W$4-1)*30,($X$4-1)*31)</f>
        <v>23.59</v>
      </c>
      <c r="AG28" s="28">
        <f ca="1">OFFSET(Values!AF1084,($W$4-1)*30,($X$4-1)*31)</f>
        <v>26.225000000000001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117</v>
      </c>
      <c r="D29" s="350">
        <f t="shared" ca="1" si="0"/>
        <v>117</v>
      </c>
      <c r="E29" s="286">
        <f ca="1">OFFSET(Values!D1085,($W$4-1)*30,($X$4-1)*31)</f>
        <v>0</v>
      </c>
      <c r="F29" s="286">
        <f ca="1">OFFSET(Values!E1085,($W$4-1)*30,($X$4-1)*31)</f>
        <v>16</v>
      </c>
      <c r="G29" s="286">
        <f ca="1">OFFSET(Values!F1085,($W$4-1)*30,($X$4-1)*31)</f>
        <v>40</v>
      </c>
      <c r="H29" s="286">
        <f ca="1">OFFSET(Values!G1085,($W$4-1)*30,($X$4-1)*31)</f>
        <v>48</v>
      </c>
      <c r="I29" s="286">
        <f ca="1">OFFSET(Values!H1085,($W$4-1)*30,($X$4-1)*31)</f>
        <v>12</v>
      </c>
      <c r="J29" s="286">
        <f ca="1">OFFSET(Values!I1085,($W$4-1)*30,($X$4-1)*31)</f>
        <v>0</v>
      </c>
      <c r="K29" s="286">
        <f ca="1">OFFSET(Values!J1085,($W$4-1)*30,($X$4-1)*31)</f>
        <v>1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61</v>
      </c>
      <c r="Z29" s="343">
        <f ca="1">OFFSET(Values!Y1085,($W$4-1)*30,($X$4-1)*31)</f>
        <v>0.5213675213675214</v>
      </c>
      <c r="AA29" s="100">
        <f ca="1">OFFSET(Values!Z1085,($W$4-1)*30,($X$4-1)*31)</f>
        <v>16</v>
      </c>
      <c r="AB29" s="345">
        <f ca="1">OFFSET(Values!AA1085,($W$4-1)*30,($X$4-1)*31)</f>
        <v>0.13675213675213677</v>
      </c>
      <c r="AC29" s="100">
        <f ca="1">OFFSET(Values!AB1085,($W$4-1)*30,($X$4-1)*31)</f>
        <v>1</v>
      </c>
      <c r="AD29" s="345">
        <f ca="1">OFFSET(Values!AC1085,($W$4-1)*30,($X$4-1)*31)</f>
        <v>8.5470085470085479E-3</v>
      </c>
      <c r="AE29" s="27">
        <f ca="1">OFFSET(Values!AD1085,($W$4-1)*30,($X$4-1)*31)</f>
        <v>20.042051282051283</v>
      </c>
      <c r="AF29" s="28">
        <f ca="1">OFFSET(Values!AE1085,($W$4-1)*30,($X$4-1)*31)</f>
        <v>23.51</v>
      </c>
      <c r="AG29" s="28">
        <f ca="1">OFFSET(Values!AF1085,($W$4-1)*30,($X$4-1)*31)</f>
        <v>26.761999999999997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164</v>
      </c>
      <c r="D30" s="350">
        <f t="shared" ca="1" si="0"/>
        <v>164</v>
      </c>
      <c r="E30" s="286">
        <f ca="1">OFFSET(Values!D1086,($W$4-1)*30,($X$4-1)*31)</f>
        <v>4</v>
      </c>
      <c r="F30" s="286">
        <f ca="1">OFFSET(Values!E1086,($W$4-1)*30,($X$4-1)*31)</f>
        <v>11</v>
      </c>
      <c r="G30" s="286">
        <f ca="1">OFFSET(Values!F1086,($W$4-1)*30,($X$4-1)*31)</f>
        <v>72</v>
      </c>
      <c r="H30" s="286">
        <f ca="1">OFFSET(Values!G1086,($W$4-1)*30,($X$4-1)*31)</f>
        <v>65</v>
      </c>
      <c r="I30" s="286">
        <f ca="1">OFFSET(Values!H1086,($W$4-1)*30,($X$4-1)*31)</f>
        <v>11</v>
      </c>
      <c r="J30" s="286">
        <f ca="1">OFFSET(Values!I1086,($W$4-1)*30,($X$4-1)*31)</f>
        <v>1</v>
      </c>
      <c r="K30" s="286">
        <f ca="1">OFFSET(Values!J1086,($W$4-1)*30,($X$4-1)*31)</f>
        <v>0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77</v>
      </c>
      <c r="Z30" s="343">
        <f ca="1">OFFSET(Values!Y1086,($W$4-1)*30,($X$4-1)*31)</f>
        <v>0.46951219512195119</v>
      </c>
      <c r="AA30" s="100">
        <f ca="1">OFFSET(Values!Z1086,($W$4-1)*30,($X$4-1)*31)</f>
        <v>18</v>
      </c>
      <c r="AB30" s="345">
        <f ca="1">OFFSET(Values!AA1086,($W$4-1)*30,($X$4-1)*31)</f>
        <v>0.10975609756097561</v>
      </c>
      <c r="AC30" s="100">
        <f ca="1">OFFSET(Values!AB1086,($W$4-1)*30,($X$4-1)*31)</f>
        <v>0</v>
      </c>
      <c r="AD30" s="345">
        <f ca="1">OFFSET(Values!AC1086,($W$4-1)*30,($X$4-1)*31)</f>
        <v>0</v>
      </c>
      <c r="AE30" s="27">
        <f ca="1">OFFSET(Values!AD1086,($W$4-1)*30,($X$4-1)*31)</f>
        <v>19.629756097560978</v>
      </c>
      <c r="AF30" s="28">
        <f ca="1">OFFSET(Values!AE1086,($W$4-1)*30,($X$4-1)*31)</f>
        <v>23.274999999999999</v>
      </c>
      <c r="AG30" s="28">
        <f ca="1">OFFSET(Values!AF1086,($W$4-1)*30,($X$4-1)*31)</f>
        <v>26.245000000000001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98</v>
      </c>
      <c r="D31" s="350">
        <f t="shared" ca="1" si="0"/>
        <v>98</v>
      </c>
      <c r="E31" s="286">
        <f ca="1">OFFSET(Values!D1087,($W$4-1)*30,($X$4-1)*31)</f>
        <v>3</v>
      </c>
      <c r="F31" s="286">
        <f ca="1">OFFSET(Values!E1087,($W$4-1)*30,($X$4-1)*31)</f>
        <v>8</v>
      </c>
      <c r="G31" s="286">
        <f ca="1">OFFSET(Values!F1087,($W$4-1)*30,($X$4-1)*31)</f>
        <v>32</v>
      </c>
      <c r="H31" s="286">
        <f ca="1">OFFSET(Values!G1087,($W$4-1)*30,($X$4-1)*31)</f>
        <v>42</v>
      </c>
      <c r="I31" s="286">
        <f ca="1">OFFSET(Values!H1087,($W$4-1)*30,($X$4-1)*31)</f>
        <v>11</v>
      </c>
      <c r="J31" s="286">
        <f ca="1">OFFSET(Values!I1087,($W$4-1)*30,($X$4-1)*31)</f>
        <v>2</v>
      </c>
      <c r="K31" s="286">
        <f ca="1">OFFSET(Values!J1087,($W$4-1)*30,($X$4-1)*31)</f>
        <v>0</v>
      </c>
      <c r="L31" s="286">
        <f ca="1">OFFSET(Values!K1087,($W$4-1)*30,($X$4-1)*31)</f>
        <v>0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0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0</v>
      </c>
      <c r="Y31" s="100">
        <f ca="1">OFFSET(Values!X1087,($W$4-1)*30,($X$4-1)*31)</f>
        <v>55</v>
      </c>
      <c r="Z31" s="343">
        <f ca="1">OFFSET(Values!Y1087,($W$4-1)*30,($X$4-1)*31)</f>
        <v>0.56122448979591832</v>
      </c>
      <c r="AA31" s="100">
        <f ca="1">OFFSET(Values!Z1087,($W$4-1)*30,($X$4-1)*31)</f>
        <v>16</v>
      </c>
      <c r="AB31" s="345">
        <f ca="1">OFFSET(Values!AA1087,($W$4-1)*30,($X$4-1)*31)</f>
        <v>0.16326530612244897</v>
      </c>
      <c r="AC31" s="100">
        <f ca="1">OFFSET(Values!AB1087,($W$4-1)*30,($X$4-1)*31)</f>
        <v>0</v>
      </c>
      <c r="AD31" s="345">
        <f ca="1">OFFSET(Values!AC1087,($W$4-1)*30,($X$4-1)*31)</f>
        <v>0</v>
      </c>
      <c r="AE31" s="27">
        <f ca="1">OFFSET(Values!AD1087,($W$4-1)*30,($X$4-1)*31)</f>
        <v>20.279285714285717</v>
      </c>
      <c r="AF31" s="28">
        <f ca="1">OFFSET(Values!AE1087,($W$4-1)*30,($X$4-1)*31)</f>
        <v>24.309999999999995</v>
      </c>
      <c r="AG31" s="28">
        <f ca="1">OFFSET(Values!AF1087,($W$4-1)*30,($X$4-1)*31)</f>
        <v>27.800499999999996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66</v>
      </c>
      <c r="D32" s="350">
        <f t="shared" ca="1" si="0"/>
        <v>66</v>
      </c>
      <c r="E32" s="286">
        <f ca="1">OFFSET(Values!D1088,($W$4-1)*30,($X$4-1)*31)</f>
        <v>0</v>
      </c>
      <c r="F32" s="286">
        <f ca="1">OFFSET(Values!E1088,($W$4-1)*30,($X$4-1)*31)</f>
        <v>2</v>
      </c>
      <c r="G32" s="286">
        <f ca="1">OFFSET(Values!F1088,($W$4-1)*30,($X$4-1)*31)</f>
        <v>28</v>
      </c>
      <c r="H32" s="286">
        <f ca="1">OFFSET(Values!G1088,($W$4-1)*30,($X$4-1)*31)</f>
        <v>33</v>
      </c>
      <c r="I32" s="286">
        <f ca="1">OFFSET(Values!H1088,($W$4-1)*30,($X$4-1)*31)</f>
        <v>3</v>
      </c>
      <c r="J32" s="286">
        <f ca="1">OFFSET(Values!I1088,($W$4-1)*30,($X$4-1)*31)</f>
        <v>0</v>
      </c>
      <c r="K32" s="286">
        <f ca="1">OFFSET(Values!J1088,($W$4-1)*30,($X$4-1)*31)</f>
        <v>0</v>
      </c>
      <c r="L32" s="286">
        <f ca="1">OFFSET(Values!K1088,($W$4-1)*30,($X$4-1)*31)</f>
        <v>0</v>
      </c>
      <c r="M32" s="286">
        <f ca="1">OFFSET(Values!L1088,($W$4-1)*30,($X$4-1)*31)</f>
        <v>0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35</v>
      </c>
      <c r="Z32" s="343">
        <f ca="1">OFFSET(Values!Y1088,($W$4-1)*30,($X$4-1)*31)</f>
        <v>0.53030303030303028</v>
      </c>
      <c r="AA32" s="100">
        <f ca="1">OFFSET(Values!Z1088,($W$4-1)*30,($X$4-1)*31)</f>
        <v>5</v>
      </c>
      <c r="AB32" s="345">
        <f ca="1">OFFSET(Values!AA1088,($W$4-1)*30,($X$4-1)*31)</f>
        <v>7.575757575757576E-2</v>
      </c>
      <c r="AC32" s="100">
        <f ca="1">OFFSET(Values!AB1088,($W$4-1)*30,($X$4-1)*31)</f>
        <v>0</v>
      </c>
      <c r="AD32" s="345">
        <f ca="1">OFFSET(Values!AC1088,($W$4-1)*30,($X$4-1)*31)</f>
        <v>0</v>
      </c>
      <c r="AE32" s="27">
        <f ca="1">OFFSET(Values!AD1088,($W$4-1)*30,($X$4-1)*31)</f>
        <v>20.045454545454547</v>
      </c>
      <c r="AF32" s="28">
        <f ca="1">OFFSET(Values!AE1088,($W$4-1)*30,($X$4-1)*31)</f>
        <v>22.975000000000001</v>
      </c>
      <c r="AG32" s="28">
        <f ca="1">OFFSET(Values!AF1088,($W$4-1)*30,($X$4-1)*31)</f>
        <v>24.715499999999999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32</v>
      </c>
      <c r="D33" s="350">
        <f t="shared" ca="1" si="0"/>
        <v>32</v>
      </c>
      <c r="E33" s="286">
        <f ca="1">OFFSET(Values!D1089,($W$4-1)*30,($X$4-1)*31)</f>
        <v>0</v>
      </c>
      <c r="F33" s="286">
        <f ca="1">OFFSET(Values!E1089,($W$4-1)*30,($X$4-1)*31)</f>
        <v>2</v>
      </c>
      <c r="G33" s="286">
        <f ca="1">OFFSET(Values!F1089,($W$4-1)*30,($X$4-1)*31)</f>
        <v>17</v>
      </c>
      <c r="H33" s="286">
        <f ca="1">OFFSET(Values!G1089,($W$4-1)*30,($X$4-1)*31)</f>
        <v>12</v>
      </c>
      <c r="I33" s="286">
        <f ca="1">OFFSET(Values!H1089,($W$4-1)*30,($X$4-1)*31)</f>
        <v>1</v>
      </c>
      <c r="J33" s="286">
        <f ca="1">OFFSET(Values!I1089,($W$4-1)*30,($X$4-1)*31)</f>
        <v>0</v>
      </c>
      <c r="K33" s="286">
        <f ca="1">OFFSET(Values!J1089,($W$4-1)*30,($X$4-1)*31)</f>
        <v>0</v>
      </c>
      <c r="L33" s="286">
        <f ca="1">OFFSET(Values!K1089,($W$4-1)*30,($X$4-1)*31)</f>
        <v>0</v>
      </c>
      <c r="M33" s="286">
        <f ca="1">OFFSET(Values!L1089,($W$4-1)*30,($X$4-1)*31)</f>
        <v>0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13</v>
      </c>
      <c r="Z33" s="343">
        <f ca="1">OFFSET(Values!Y1089,($W$4-1)*30,($X$4-1)*31)</f>
        <v>0.40625</v>
      </c>
      <c r="AA33" s="100">
        <f ca="1">OFFSET(Values!Z1089,($W$4-1)*30,($X$4-1)*31)</f>
        <v>3</v>
      </c>
      <c r="AB33" s="345">
        <f ca="1">OFFSET(Values!AA1089,($W$4-1)*30,($X$4-1)*31)</f>
        <v>9.375E-2</v>
      </c>
      <c r="AC33" s="100">
        <f ca="1">OFFSET(Values!AB1089,($W$4-1)*30,($X$4-1)*31)</f>
        <v>0</v>
      </c>
      <c r="AD33" s="345">
        <f ca="1">OFFSET(Values!AC1089,($W$4-1)*30,($X$4-1)*31)</f>
        <v>0</v>
      </c>
      <c r="AE33" s="27">
        <f ca="1">OFFSET(Values!AD1089,($W$4-1)*30,($X$4-1)*31)</f>
        <v>19.919374999999999</v>
      </c>
      <c r="AF33" s="28">
        <f ca="1">OFFSET(Values!AE1089,($W$4-1)*30,($X$4-1)*31)</f>
        <v>23.705500000000001</v>
      </c>
      <c r="AG33" s="28">
        <f ca="1">OFFSET(Values!AF1089,($W$4-1)*30,($X$4-1)*31)</f>
        <v>25.101499999999998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19</v>
      </c>
      <c r="D34" s="350">
        <f t="shared" ca="1" si="0"/>
        <v>19</v>
      </c>
      <c r="E34" s="286">
        <f ca="1">OFFSET(Values!D1090,($W$4-1)*30,($X$4-1)*31)</f>
        <v>0</v>
      </c>
      <c r="F34" s="286">
        <f ca="1">OFFSET(Values!E1090,($W$4-1)*30,($X$4-1)*31)</f>
        <v>2</v>
      </c>
      <c r="G34" s="286">
        <f ca="1">OFFSET(Values!F1090,($W$4-1)*30,($X$4-1)*31)</f>
        <v>2</v>
      </c>
      <c r="H34" s="286">
        <f ca="1">OFFSET(Values!G1090,($W$4-1)*30,($X$4-1)*31)</f>
        <v>9</v>
      </c>
      <c r="I34" s="286">
        <f ca="1">OFFSET(Values!H1090,($W$4-1)*30,($X$4-1)*31)</f>
        <v>6</v>
      </c>
      <c r="J34" s="286">
        <f ca="1">OFFSET(Values!I1090,($W$4-1)*30,($X$4-1)*31)</f>
        <v>0</v>
      </c>
      <c r="K34" s="286">
        <f ca="1">OFFSET(Values!J1090,($W$4-1)*30,($X$4-1)*31)</f>
        <v>0</v>
      </c>
      <c r="L34" s="286">
        <f ca="1">OFFSET(Values!K1090,($W$4-1)*30,($X$4-1)*31)</f>
        <v>0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0</v>
      </c>
      <c r="Q34" s="286">
        <f ca="1">OFFSET(Values!P1090,($W$4-1)*30,($X$4-1)*31)</f>
        <v>0</v>
      </c>
      <c r="R34" s="286">
        <f ca="1">OFFSET(Values!Q1090,($W$4-1)*30,($X$4-1)*31)</f>
        <v>0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0</v>
      </c>
      <c r="Y34" s="100">
        <f ca="1">OFFSET(Values!X1090,($W$4-1)*30,($X$4-1)*31)</f>
        <v>15</v>
      </c>
      <c r="Z34" s="343">
        <f ca="1">OFFSET(Values!Y1090,($W$4-1)*30,($X$4-1)*31)</f>
        <v>0.78947368421052633</v>
      </c>
      <c r="AA34" s="100">
        <f ca="1">OFFSET(Values!Z1090,($W$4-1)*30,($X$4-1)*31)</f>
        <v>9</v>
      </c>
      <c r="AB34" s="345">
        <f ca="1">OFFSET(Values!AA1090,($W$4-1)*30,($X$4-1)*31)</f>
        <v>0.47368421052631576</v>
      </c>
      <c r="AC34" s="100">
        <f ca="1">OFFSET(Values!AB1090,($W$4-1)*30,($X$4-1)*31)</f>
        <v>0</v>
      </c>
      <c r="AD34" s="345">
        <f ca="1">OFFSET(Values!AC1090,($W$4-1)*30,($X$4-1)*31)</f>
        <v>0</v>
      </c>
      <c r="AE34" s="27">
        <f ca="1">OFFSET(Values!AD1090,($W$4-1)*30,($X$4-1)*31)</f>
        <v>22.339473684210521</v>
      </c>
      <c r="AF34" s="28">
        <f ca="1">OFFSET(Values!AE1090,($W$4-1)*30,($X$4-1)*31)</f>
        <v>26</v>
      </c>
      <c r="AG34" s="28">
        <f ca="1">OFFSET(Values!AF1090,($W$4-1)*30,($X$4-1)*31)</f>
        <v>28.47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16</v>
      </c>
      <c r="D35" s="350">
        <f t="shared" ca="1" si="0"/>
        <v>16</v>
      </c>
      <c r="E35" s="286">
        <f ca="1">OFFSET(Values!D1091,($W$4-1)*30,($X$4-1)*31)</f>
        <v>1</v>
      </c>
      <c r="F35" s="286">
        <f ca="1">OFFSET(Values!E1091,($W$4-1)*30,($X$4-1)*31)</f>
        <v>3</v>
      </c>
      <c r="G35" s="286">
        <f ca="1">OFFSET(Values!F1091,($W$4-1)*30,($X$4-1)*31)</f>
        <v>2</v>
      </c>
      <c r="H35" s="286">
        <f ca="1">OFFSET(Values!G1091,($W$4-1)*30,($X$4-1)*31)</f>
        <v>7</v>
      </c>
      <c r="I35" s="286">
        <f ca="1">OFFSET(Values!H1091,($W$4-1)*30,($X$4-1)*31)</f>
        <v>2</v>
      </c>
      <c r="J35" s="286">
        <f ca="1">OFFSET(Values!I1091,($W$4-1)*30,($X$4-1)*31)</f>
        <v>1</v>
      </c>
      <c r="K35" s="286">
        <f ca="1">OFFSET(Values!J1091,($W$4-1)*30,($X$4-1)*31)</f>
        <v>0</v>
      </c>
      <c r="L35" s="286">
        <f ca="1">OFFSET(Values!K1091,($W$4-1)*30,($X$4-1)*31)</f>
        <v>0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10</v>
      </c>
      <c r="Z35" s="343">
        <f ca="1">OFFSET(Values!Y1091,($W$4-1)*30,($X$4-1)*31)</f>
        <v>0.625</v>
      </c>
      <c r="AA35" s="100">
        <f ca="1">OFFSET(Values!Z1091,($W$4-1)*30,($X$4-1)*31)</f>
        <v>3</v>
      </c>
      <c r="AB35" s="345">
        <f ca="1">OFFSET(Values!AA1091,($W$4-1)*30,($X$4-1)*31)</f>
        <v>0.1875</v>
      </c>
      <c r="AC35" s="100">
        <f ca="1">OFFSET(Values!AB1091,($W$4-1)*30,($X$4-1)*31)</f>
        <v>0</v>
      </c>
      <c r="AD35" s="345">
        <f ca="1">OFFSET(Values!AC1091,($W$4-1)*30,($X$4-1)*31)</f>
        <v>0</v>
      </c>
      <c r="AE35" s="27">
        <f ca="1">OFFSET(Values!AD1091,($W$4-1)*30,($X$4-1)*31)</f>
        <v>19.764374999999998</v>
      </c>
      <c r="AF35" s="28">
        <f ca="1">OFFSET(Values!AE1091,($W$4-1)*30,($X$4-1)*31)</f>
        <v>26.159499999999998</v>
      </c>
      <c r="AG35" s="28" t="str">
        <f ca="1">OFFSET(Values!AF1091,($W$4-1)*30,($X$4-1)*31)</f>
        <v>-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12</v>
      </c>
      <c r="D36" s="351">
        <f t="shared" ca="1" si="0"/>
        <v>12</v>
      </c>
      <c r="E36" s="288">
        <f ca="1">OFFSET(Values!D1092,($W$4-1)*30,($X$4-1)*31)</f>
        <v>0</v>
      </c>
      <c r="F36" s="288">
        <f ca="1">OFFSET(Values!E1092,($W$4-1)*30,($X$4-1)*31)</f>
        <v>3</v>
      </c>
      <c r="G36" s="288">
        <f ca="1">OFFSET(Values!F1092,($W$4-1)*30,($X$4-1)*31)</f>
        <v>5</v>
      </c>
      <c r="H36" s="288">
        <f ca="1">OFFSET(Values!G1092,($W$4-1)*30,($X$4-1)*31)</f>
        <v>4</v>
      </c>
      <c r="I36" s="288">
        <f ca="1">OFFSET(Values!H1092,($W$4-1)*30,($X$4-1)*31)</f>
        <v>0</v>
      </c>
      <c r="J36" s="288">
        <f ca="1">OFFSET(Values!I1092,($W$4-1)*30,($X$4-1)*31)</f>
        <v>0</v>
      </c>
      <c r="K36" s="288">
        <f ca="1">OFFSET(Values!J1092,($W$4-1)*30,($X$4-1)*31)</f>
        <v>0</v>
      </c>
      <c r="L36" s="288">
        <f ca="1">OFFSET(Values!K1092,($W$4-1)*30,($X$4-1)*31)</f>
        <v>0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4</v>
      </c>
      <c r="Z36" s="343">
        <f ca="1">OFFSET(Values!Y1092,($W$4-1)*30,($X$4-1)*31)</f>
        <v>0.33333333333333331</v>
      </c>
      <c r="AA36" s="100">
        <f ca="1">OFFSET(Values!Z1092,($W$4-1)*30,($X$4-1)*31)</f>
        <v>1</v>
      </c>
      <c r="AB36" s="345">
        <f ca="1">OFFSET(Values!AA1092,($W$4-1)*30,($X$4-1)*31)</f>
        <v>8.3333333333333329E-2</v>
      </c>
      <c r="AC36" s="100">
        <f ca="1">OFFSET(Values!AB1092,($W$4-1)*30,($X$4-1)*31)</f>
        <v>0</v>
      </c>
      <c r="AD36" s="345">
        <f ca="1">OFFSET(Values!AC1092,($W$4-1)*30,($X$4-1)*31)</f>
        <v>0</v>
      </c>
      <c r="AE36" s="27">
        <f ca="1">OFFSET(Values!AD1092,($W$4-1)*30,($X$4-1)*31)</f>
        <v>18.406666666666666</v>
      </c>
      <c r="AF36" s="28">
        <f ca="1">OFFSET(Values!AE1092,($W$4-1)*30,($X$4-1)*31)</f>
        <v>23.526499999999999</v>
      </c>
      <c r="AG36" s="28" t="str">
        <f ca="1">OFFSET(Values!AF1092,($W$4-1)*30,($X$4-1)*31)</f>
        <v>-</v>
      </c>
      <c r="AH36" s="54"/>
    </row>
    <row r="37" spans="2:41" ht="12" customHeight="1" x14ac:dyDescent="0.25">
      <c r="B37" s="366" t="s">
        <v>35</v>
      </c>
      <c r="C37" s="520" t="str">
        <f ca="1">OFFSET(Values!C1093,($W$4-1)*30,($X$4-1)*31)</f>
        <v>835*</v>
      </c>
      <c r="D37" s="521"/>
      <c r="E37" s="388" t="str">
        <f ca="1">OFFSET(Values!D1093,($W$4-1)*30,($X$4-1)*31)</f>
        <v>16*</v>
      </c>
      <c r="F37" s="388" t="str">
        <f ca="1">OFFSET(Values!E1093,($W$4-1)*30,($X$4-1)*31)</f>
        <v>70*</v>
      </c>
      <c r="G37" s="388" t="str">
        <f ca="1">OFFSET(Values!F1093,($W$4-1)*30,($X$4-1)*31)</f>
        <v>328*</v>
      </c>
      <c r="H37" s="388" t="str">
        <f ca="1">OFFSET(Values!G1093,($W$4-1)*30,($X$4-1)*31)</f>
        <v>342*</v>
      </c>
      <c r="I37" s="388" t="str">
        <f ca="1">OFFSET(Values!H1093,($W$4-1)*30,($X$4-1)*31)</f>
        <v>70*</v>
      </c>
      <c r="J37" s="388" t="str">
        <f ca="1">OFFSET(Values!I1093,($W$4-1)*30,($X$4-1)*31)</f>
        <v>8*</v>
      </c>
      <c r="K37" s="388" t="str">
        <f ca="1">OFFSET(Values!J1093,($W$4-1)*30,($X$4-1)*31)</f>
        <v>1*</v>
      </c>
      <c r="L37" s="388" t="str">
        <f ca="1">OFFSET(Values!K1093,($W$4-1)*30,($X$4-1)*31)</f>
        <v>0*</v>
      </c>
      <c r="M37" s="388" t="str">
        <f ca="1">OFFSET(Values!L1093,($W$4-1)*30,($X$4-1)*31)</f>
        <v>0*</v>
      </c>
      <c r="N37" s="388" t="str">
        <f ca="1">OFFSET(Values!M1093,($W$4-1)*30,($X$4-1)*31)</f>
        <v>0*</v>
      </c>
      <c r="O37" s="388" t="str">
        <f ca="1">OFFSET(Values!N1093,($W$4-1)*30,($X$4-1)*31)</f>
        <v>0*</v>
      </c>
      <c r="P37" s="388" t="str">
        <f ca="1">OFFSET(Values!O1093,($W$4-1)*30,($X$4-1)*31)</f>
        <v>0*</v>
      </c>
      <c r="Q37" s="388" t="str">
        <f ca="1">OFFSET(Values!P1093,($W$4-1)*30,($X$4-1)*31)</f>
        <v>0*</v>
      </c>
      <c r="R37" s="388" t="str">
        <f ca="1">OFFSET(Values!Q1093,($W$4-1)*30,($X$4-1)*31)</f>
        <v>0*</v>
      </c>
      <c r="S37" s="388" t="str">
        <f ca="1">OFFSET(Values!R1093,($W$4-1)*30,($X$4-1)*31)</f>
        <v>0*</v>
      </c>
      <c r="T37" s="388" t="str">
        <f ca="1">OFFSET(Values!S1093,($W$4-1)*30,($X$4-1)*31)</f>
        <v>0*</v>
      </c>
      <c r="U37" s="388" t="str">
        <f ca="1">OFFSET(Values!T1093,($W$4-1)*30,($X$4-1)*31)</f>
        <v>0*</v>
      </c>
      <c r="V37" s="388" t="str">
        <f ca="1">OFFSET(Values!U1093,($W$4-1)*30,($X$4-1)*31)</f>
        <v>0*</v>
      </c>
      <c r="W37" s="388" t="str">
        <f ca="1">OFFSET(Values!V1093,($W$4-1)*30,($X$4-1)*31)</f>
        <v>0*</v>
      </c>
      <c r="X37" s="389" t="str">
        <f ca="1">OFFSET(Values!W1093,($W$4-1)*30,($X$4-1)*31)</f>
        <v>0*</v>
      </c>
      <c r="Y37" s="370" t="str">
        <f ca="1">OFFSET(Values!X1093,($W$4-1)*30,($X$4-1)*31)</f>
        <v>421*</v>
      </c>
      <c r="Z37" s="396">
        <f ca="1">OFFSET(Values!Y1093,($W$4-1)*30,($X$4-1)*31)</f>
        <v>0.50419161676646707</v>
      </c>
      <c r="AA37" s="370" t="str">
        <f ca="1">OFFSET(Values!Z1093,($W$4-1)*30,($X$4-1)*31)</f>
        <v>112*</v>
      </c>
      <c r="AB37" s="396">
        <f ca="1">OFFSET(Values!AA1093,($W$4-1)*30,($X$4-1)*31)</f>
        <v>0.1341317365269461</v>
      </c>
      <c r="AC37" s="370" t="str">
        <f ca="1">OFFSET(Values!AB1093,($W$4-1)*30,($X$4-1)*31)</f>
        <v>1*</v>
      </c>
      <c r="AD37" s="396">
        <f ca="1">OFFSET(Values!AC1093,($W$4-1)*30,($X$4-1)*31)</f>
        <v>1.1976047904191617E-3</v>
      </c>
      <c r="AE37" s="397">
        <f ca="1">OFFSET(Values!AD1093,($W$4-1)*30,($X$4-1)*31)</f>
        <v>19.892862275449087</v>
      </c>
      <c r="AF37" s="397">
        <f ca="1">OFFSET(Values!AE1093,($W$4-1)*30,($X$4-1)*31)</f>
        <v>23.592000000000002</v>
      </c>
      <c r="AG37" s="397">
        <f ca="1">OFFSET(Values!AF1093,($W$4-1)*30,($X$4-1)*31)</f>
        <v>26.543999999999997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22" t="str">
        <f ca="1">OFFSET(Values!C1094,($W$4-1)*30,($X$4-1)*31)</f>
        <v>952*</v>
      </c>
      <c r="D38" s="523"/>
      <c r="E38" s="390" t="str">
        <f ca="1">OFFSET(Values!D1094,($W$4-1)*30,($X$4-1)*31)</f>
        <v>16*</v>
      </c>
      <c r="F38" s="390" t="str">
        <f ca="1">OFFSET(Values!E1094,($W$4-1)*30,($X$4-1)*31)</f>
        <v>76*</v>
      </c>
      <c r="G38" s="390" t="str">
        <f ca="1">OFFSET(Values!F1094,($W$4-1)*30,($X$4-1)*31)</f>
        <v>375*</v>
      </c>
      <c r="H38" s="390" t="str">
        <f ca="1">OFFSET(Values!G1094,($W$4-1)*30,($X$4-1)*31)</f>
        <v>396*</v>
      </c>
      <c r="I38" s="390" t="str">
        <f ca="1">OFFSET(Values!H1094,($W$4-1)*30,($X$4-1)*31)</f>
        <v>80*</v>
      </c>
      <c r="J38" s="390" t="str">
        <f ca="1">OFFSET(Values!I1094,($W$4-1)*30,($X$4-1)*31)</f>
        <v>8*</v>
      </c>
      <c r="K38" s="390" t="str">
        <f ca="1">OFFSET(Values!J1094,($W$4-1)*30,($X$4-1)*31)</f>
        <v>1*</v>
      </c>
      <c r="L38" s="390" t="str">
        <f ca="1">OFFSET(Values!K1094,($W$4-1)*30,($X$4-1)*31)</f>
        <v>0*</v>
      </c>
      <c r="M38" s="390" t="str">
        <f ca="1">OFFSET(Values!L1094,($W$4-1)*30,($X$4-1)*31)</f>
        <v>0*</v>
      </c>
      <c r="N38" s="390" t="str">
        <f ca="1">OFFSET(Values!M1094,($W$4-1)*30,($X$4-1)*31)</f>
        <v>0*</v>
      </c>
      <c r="O38" s="390" t="str">
        <f ca="1">OFFSET(Values!N1094,($W$4-1)*30,($X$4-1)*31)</f>
        <v>0*</v>
      </c>
      <c r="P38" s="390" t="str">
        <f ca="1">OFFSET(Values!O1094,($W$4-1)*30,($X$4-1)*31)</f>
        <v>0*</v>
      </c>
      <c r="Q38" s="390" t="str">
        <f ca="1">OFFSET(Values!P1094,($W$4-1)*30,($X$4-1)*31)</f>
        <v>0*</v>
      </c>
      <c r="R38" s="390" t="str">
        <f ca="1">OFFSET(Values!Q1094,($W$4-1)*30,($X$4-1)*31)</f>
        <v>0*</v>
      </c>
      <c r="S38" s="390" t="str">
        <f ca="1">OFFSET(Values!R1094,($W$4-1)*30,($X$4-1)*31)</f>
        <v>0*</v>
      </c>
      <c r="T38" s="390" t="str">
        <f ca="1">OFFSET(Values!S1094,($W$4-1)*30,($X$4-1)*31)</f>
        <v>0*</v>
      </c>
      <c r="U38" s="390" t="str">
        <f ca="1">OFFSET(Values!T1094,($W$4-1)*30,($X$4-1)*31)</f>
        <v>0*</v>
      </c>
      <c r="V38" s="390" t="str">
        <f ca="1">OFFSET(Values!U1094,($W$4-1)*30,($X$4-1)*31)</f>
        <v>0*</v>
      </c>
      <c r="W38" s="390" t="str">
        <f ca="1">OFFSET(Values!V1094,($W$4-1)*30,($X$4-1)*31)</f>
        <v>0*</v>
      </c>
      <c r="X38" s="391" t="str">
        <f ca="1">OFFSET(Values!W1094,($W$4-1)*30,($X$4-1)*31)</f>
        <v>0*</v>
      </c>
      <c r="Y38" s="377" t="str">
        <f ca="1">OFFSET(Values!X1094,($W$4-1)*30,($X$4-1)*31)</f>
        <v>484*</v>
      </c>
      <c r="Z38" s="398">
        <f ca="1">OFFSET(Values!Y1094,($W$4-1)*30,($X$4-1)*31)</f>
        <v>0.50840336134453779</v>
      </c>
      <c r="AA38" s="377" t="str">
        <f ca="1">OFFSET(Values!Z1094,($W$4-1)*30,($X$4-1)*31)</f>
        <v>129*</v>
      </c>
      <c r="AB38" s="398">
        <f ca="1">OFFSET(Values!AA1094,($W$4-1)*30,($X$4-1)*31)</f>
        <v>0.13550420168067226</v>
      </c>
      <c r="AC38" s="377" t="str">
        <f ca="1">OFFSET(Values!AB1094,($W$4-1)*30,($X$4-1)*31)</f>
        <v>1*</v>
      </c>
      <c r="AD38" s="398">
        <f ca="1">OFFSET(Values!AC1094,($W$4-1)*30,($X$4-1)*31)</f>
        <v>1.0504201680672268E-3</v>
      </c>
      <c r="AE38" s="399">
        <f ca="1">OFFSET(Values!AD1094,($W$4-1)*30,($X$4-1)*31)</f>
        <v>19.953161764705868</v>
      </c>
      <c r="AF38" s="399">
        <f ca="1">OFFSET(Values!AE1094,($W$4-1)*30,($X$4-1)*31)</f>
        <v>23.660499999999999</v>
      </c>
      <c r="AG38" s="399">
        <f ca="1">OFFSET(Values!AF1094,($W$4-1)*30,($X$4-1)*31)</f>
        <v>26.383499999999998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24" t="str">
        <f ca="1">OFFSET(Values!C1095,($W$4-1)*30,($X$4-1)*31)</f>
        <v>980*</v>
      </c>
      <c r="D39" s="525"/>
      <c r="E39" s="392" t="str">
        <f ca="1">OFFSET(Values!D1095,($W$4-1)*30,($X$4-1)*31)</f>
        <v>17*</v>
      </c>
      <c r="F39" s="392" t="str">
        <f ca="1">OFFSET(Values!E1095,($W$4-1)*30,($X$4-1)*31)</f>
        <v>82*</v>
      </c>
      <c r="G39" s="392" t="str">
        <f ca="1">OFFSET(Values!F1095,($W$4-1)*30,($X$4-1)*31)</f>
        <v>382*</v>
      </c>
      <c r="H39" s="392" t="str">
        <f ca="1">OFFSET(Values!G1095,($W$4-1)*30,($X$4-1)*31)</f>
        <v>407*</v>
      </c>
      <c r="I39" s="392" t="str">
        <f ca="1">OFFSET(Values!H1095,($W$4-1)*30,($X$4-1)*31)</f>
        <v>82*</v>
      </c>
      <c r="J39" s="392" t="str">
        <f ca="1">OFFSET(Values!I1095,($W$4-1)*30,($X$4-1)*31)</f>
        <v>9*</v>
      </c>
      <c r="K39" s="392" t="str">
        <f ca="1">OFFSET(Values!J1095,($W$4-1)*30,($X$4-1)*31)</f>
        <v>1*</v>
      </c>
      <c r="L39" s="392" t="str">
        <f ca="1">OFFSET(Values!K1095,($W$4-1)*30,($X$4-1)*31)</f>
        <v>0*</v>
      </c>
      <c r="M39" s="392" t="str">
        <f ca="1">OFFSET(Values!L1095,($W$4-1)*30,($X$4-1)*31)</f>
        <v>0*</v>
      </c>
      <c r="N39" s="392" t="str">
        <f ca="1">OFFSET(Values!M1095,($W$4-1)*30,($X$4-1)*31)</f>
        <v>0*</v>
      </c>
      <c r="O39" s="392" t="str">
        <f ca="1">OFFSET(Values!N1095,($W$4-1)*30,($X$4-1)*31)</f>
        <v>0*</v>
      </c>
      <c r="P39" s="392" t="str">
        <f ca="1">OFFSET(Values!O1095,($W$4-1)*30,($X$4-1)*31)</f>
        <v>0*</v>
      </c>
      <c r="Q39" s="392" t="str">
        <f ca="1">OFFSET(Values!P1095,($W$4-1)*30,($X$4-1)*31)</f>
        <v>0*</v>
      </c>
      <c r="R39" s="392" t="str">
        <f ca="1">OFFSET(Values!Q1095,($W$4-1)*30,($X$4-1)*31)</f>
        <v>0*</v>
      </c>
      <c r="S39" s="392" t="str">
        <f ca="1">OFFSET(Values!R1095,($W$4-1)*30,($X$4-1)*31)</f>
        <v>0*</v>
      </c>
      <c r="T39" s="392" t="str">
        <f ca="1">OFFSET(Values!S1095,($W$4-1)*30,($X$4-1)*31)</f>
        <v>0*</v>
      </c>
      <c r="U39" s="392" t="str">
        <f ca="1">OFFSET(Values!T1095,($W$4-1)*30,($X$4-1)*31)</f>
        <v>0*</v>
      </c>
      <c r="V39" s="392" t="str">
        <f ca="1">OFFSET(Values!U1095,($W$4-1)*30,($X$4-1)*31)</f>
        <v>0*</v>
      </c>
      <c r="W39" s="392" t="str">
        <f ca="1">OFFSET(Values!V1095,($W$4-1)*30,($X$4-1)*31)</f>
        <v>0*</v>
      </c>
      <c r="X39" s="393" t="str">
        <f ca="1">OFFSET(Values!W1095,($W$4-1)*30,($X$4-1)*31)</f>
        <v>0*</v>
      </c>
      <c r="Y39" s="382" t="str">
        <f ca="1">OFFSET(Values!X1095,($W$4-1)*30,($X$4-1)*31)</f>
        <v>498*</v>
      </c>
      <c r="Z39" s="400">
        <f ca="1">OFFSET(Values!Y1095,($W$4-1)*30,($X$4-1)*31)</f>
        <v>0.50816326530612244</v>
      </c>
      <c r="AA39" s="382" t="str">
        <f ca="1">OFFSET(Values!Z1095,($W$4-1)*30,($X$4-1)*31)</f>
        <v>133*</v>
      </c>
      <c r="AB39" s="400">
        <f ca="1">OFFSET(Values!AA1095,($W$4-1)*30,($X$4-1)*31)</f>
        <v>0.1357142857142857</v>
      </c>
      <c r="AC39" s="382" t="str">
        <f ca="1">OFFSET(Values!AB1095,($W$4-1)*30,($X$4-1)*31)</f>
        <v>1*</v>
      </c>
      <c r="AD39" s="400">
        <f ca="1">OFFSET(Values!AC1095,($W$4-1)*30,($X$4-1)*31)</f>
        <v>1.0204081632653062E-3</v>
      </c>
      <c r="AE39" s="401">
        <f ca="1">OFFSET(Values!AD1095,($W$4-1)*30,($X$4-1)*31)</f>
        <v>19.950041322314025</v>
      </c>
      <c r="AF39" s="401">
        <f ca="1">OFFSET(Values!AE1095,($W$4-1)*30,($X$4-1)*31)</f>
        <v>23.666499999999999</v>
      </c>
      <c r="AG39" s="401">
        <f ca="1">OFFSET(Values!AF1095,($W$4-1)*30,($X$4-1)*31)</f>
        <v>26.3855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10" t="str">
        <f ca="1">OFFSET(Values!C1096,($W$4-1)*30,($X$4-1)*31)</f>
        <v>980*</v>
      </c>
      <c r="D40" s="511"/>
      <c r="E40" s="394" t="str">
        <f ca="1">OFFSET(Values!D1096,($W$4-1)*30,($X$4-1)*31)</f>
        <v>17*</v>
      </c>
      <c r="F40" s="394" t="str">
        <f ca="1">OFFSET(Values!E1096,($W$4-1)*30,($X$4-1)*31)</f>
        <v>82*</v>
      </c>
      <c r="G40" s="394" t="str">
        <f ca="1">OFFSET(Values!F1096,($W$4-1)*30,($X$4-1)*31)</f>
        <v>382*</v>
      </c>
      <c r="H40" s="394" t="str">
        <f ca="1">OFFSET(Values!G1096,($W$4-1)*30,($X$4-1)*31)</f>
        <v>407*</v>
      </c>
      <c r="I40" s="394" t="str">
        <f ca="1">OFFSET(Values!H1096,($W$4-1)*30,($X$4-1)*31)</f>
        <v>82*</v>
      </c>
      <c r="J40" s="394" t="str">
        <f ca="1">OFFSET(Values!I1096,($W$4-1)*30,($X$4-1)*31)</f>
        <v>9*</v>
      </c>
      <c r="K40" s="394" t="str">
        <f ca="1">OFFSET(Values!J1096,($W$4-1)*30,($X$4-1)*31)</f>
        <v>1*</v>
      </c>
      <c r="L40" s="394" t="str">
        <f ca="1">OFFSET(Values!K1096,($W$4-1)*30,($X$4-1)*31)</f>
        <v>0*</v>
      </c>
      <c r="M40" s="394" t="str">
        <f ca="1">OFFSET(Values!L1096,($W$4-1)*30,($X$4-1)*31)</f>
        <v>0*</v>
      </c>
      <c r="N40" s="394" t="str">
        <f ca="1">OFFSET(Values!M1096,($W$4-1)*30,($X$4-1)*31)</f>
        <v>0*</v>
      </c>
      <c r="O40" s="394" t="str">
        <f ca="1">OFFSET(Values!N1096,($W$4-1)*30,($X$4-1)*31)</f>
        <v>0*</v>
      </c>
      <c r="P40" s="394" t="str">
        <f ca="1">OFFSET(Values!O1096,($W$4-1)*30,($X$4-1)*31)</f>
        <v>0*</v>
      </c>
      <c r="Q40" s="394" t="str">
        <f ca="1">OFFSET(Values!P1096,($W$4-1)*30,($X$4-1)*31)</f>
        <v>0*</v>
      </c>
      <c r="R40" s="394" t="str">
        <f ca="1">OFFSET(Values!Q1096,($W$4-1)*30,($X$4-1)*31)</f>
        <v>0*</v>
      </c>
      <c r="S40" s="394" t="str">
        <f ca="1">OFFSET(Values!R1096,($W$4-1)*30,($X$4-1)*31)</f>
        <v>0*</v>
      </c>
      <c r="T40" s="394" t="str">
        <f ca="1">OFFSET(Values!S1096,($W$4-1)*30,($X$4-1)*31)</f>
        <v>0*</v>
      </c>
      <c r="U40" s="394" t="str">
        <f ca="1">OFFSET(Values!T1096,($W$4-1)*30,($X$4-1)*31)</f>
        <v>0*</v>
      </c>
      <c r="V40" s="394" t="str">
        <f ca="1">OFFSET(Values!U1096,($W$4-1)*30,($X$4-1)*31)</f>
        <v>0*</v>
      </c>
      <c r="W40" s="394" t="str">
        <f ca="1">OFFSET(Values!V1096,($W$4-1)*30,($X$4-1)*31)</f>
        <v>0*</v>
      </c>
      <c r="X40" s="395" t="str">
        <f ca="1">OFFSET(Values!W1096,($W$4-1)*30,($X$4-1)*31)</f>
        <v>0*</v>
      </c>
      <c r="Y40" s="387" t="str">
        <f ca="1">OFFSET(Values!X1096,($W$4-1)*30,($X$4-1)*31)</f>
        <v>498*</v>
      </c>
      <c r="Z40" s="402">
        <f ca="1">OFFSET(Values!Y1096,($W$4-1)*30,($X$4-1)*31)</f>
        <v>0.50816326530612244</v>
      </c>
      <c r="AA40" s="387" t="str">
        <f ca="1">OFFSET(Values!Z1096,($W$4-1)*30,($X$4-1)*31)</f>
        <v>133*</v>
      </c>
      <c r="AB40" s="402">
        <f ca="1">OFFSET(Values!AA1096,($W$4-1)*30,($X$4-1)*31)</f>
        <v>0.1357142857142857</v>
      </c>
      <c r="AC40" s="387" t="str">
        <f ca="1">OFFSET(Values!AB1096,($W$4-1)*30,($X$4-1)*31)</f>
        <v>1*</v>
      </c>
      <c r="AD40" s="402">
        <f ca="1">OFFSET(Values!AC1096,($W$4-1)*30,($X$4-1)*31)</f>
        <v>1.0204081632653062E-3</v>
      </c>
      <c r="AE40" s="403">
        <f ca="1">OFFSET(Values!AD1096,($W$4-1)*30,($X$4-1)*31)</f>
        <v>19.931142857142834</v>
      </c>
      <c r="AF40" s="403">
        <f ca="1">OFFSET(Values!AE1096,($W$4-1)*30,($X$4-1)*31)</f>
        <v>23.657</v>
      </c>
      <c r="AG40" s="403">
        <f ca="1">OFFSET(Values!AF1096,($W$4-1)*30,($X$4-1)*31)</f>
        <v>26.377999999999997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  <mergeCell ref="C37:D37"/>
    <mergeCell ref="C38:D38"/>
    <mergeCell ref="C39:D39"/>
    <mergeCell ref="C40:D40"/>
    <mergeCell ref="C11:D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72" t="str">
        <f>Dashboard!$U$2</f>
        <v>Jacobs UK Ltd</v>
      </c>
      <c r="K2" s="572"/>
      <c r="L2" s="572"/>
      <c r="M2" s="572"/>
      <c r="N2" s="572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72" t="str">
        <f>Dashboard!$U$3</f>
        <v>4007-MID Bath</v>
      </c>
      <c r="K3" s="572"/>
      <c r="L3" s="572"/>
      <c r="M3" s="572"/>
      <c r="N3" s="572"/>
      <c r="O3" s="62" t="s">
        <v>9</v>
      </c>
      <c r="P3" s="62" t="s">
        <v>55</v>
      </c>
      <c r="Q3" s="62"/>
      <c r="R3" s="57" t="s">
        <v>47</v>
      </c>
      <c r="S3" s="57" t="s">
        <v>48</v>
      </c>
      <c r="T3" s="57" t="s">
        <v>66</v>
      </c>
      <c r="U3" s="57" t="s">
        <v>73</v>
      </c>
      <c r="V3" s="57" t="s">
        <v>69</v>
      </c>
      <c r="W3" s="57" t="s">
        <v>70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72" t="str">
        <f>Dashboard!$U$4</f>
        <v>11 - Brooklyn Road</v>
      </c>
      <c r="K4" s="572"/>
      <c r="L4" s="572"/>
      <c r="M4" s="572"/>
      <c r="N4" s="572"/>
      <c r="O4" s="216">
        <v>1</v>
      </c>
      <c r="P4" s="216">
        <v>3</v>
      </c>
      <c r="Q4" s="62"/>
      <c r="R4" s="217">
        <f ca="1">VLOOKUP($P$4&amp;$O$4,$A$58:$J$84,5,FALSE)</f>
        <v>19.899999999999999</v>
      </c>
      <c r="S4" s="217">
        <f ca="1">VLOOKUP($P$4&amp;$O$4,$A$58:$J$84,6,FALSE)</f>
        <v>23.7</v>
      </c>
      <c r="T4" s="217">
        <f ca="1">VLOOKUP($P$4&amp;$O$4,$A$58:$J$84,7,FALSE)</f>
        <v>26.4</v>
      </c>
      <c r="U4" s="221">
        <f ca="1">VLOOKUP($P$4&amp;$O$4,$A$58:$J$84,8,FALSE)</f>
        <v>0.50816326530612244</v>
      </c>
      <c r="V4" s="132">
        <f ca="1">VLOOKUP($P$4&amp;$O$4,$A$58:$J$84,9,FALSE)</f>
        <v>0.1357142857142857</v>
      </c>
      <c r="W4" s="132">
        <f ca="1">VLOOKUP($P$4&amp;$O$4,$A$58:$J$84,10,FALSE)</f>
        <v>1.0204081632653062E-3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73">
        <f>Dashboard!$T$5</f>
        <v>43743</v>
      </c>
      <c r="K5" s="573"/>
      <c r="L5" s="573"/>
      <c r="M5" s="573"/>
      <c r="N5" s="573"/>
      <c r="O5" s="573"/>
      <c r="P5" s="573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Eastbound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503" t="str">
        <f>AB9</f>
        <v>Eastbound</v>
      </c>
      <c r="C10" s="504"/>
      <c r="D10" s="504"/>
      <c r="E10" s="504"/>
      <c r="F10" s="504"/>
      <c r="G10" s="504"/>
      <c r="H10" s="505"/>
      <c r="J10" s="503" t="str">
        <f>AB10</f>
        <v>Westbound</v>
      </c>
      <c r="K10" s="504"/>
      <c r="L10" s="504"/>
      <c r="M10" s="504"/>
      <c r="N10" s="504"/>
      <c r="O10" s="504"/>
      <c r="P10" s="505"/>
      <c r="R10" s="503" t="str">
        <f>AB11</f>
        <v>Combined</v>
      </c>
      <c r="S10" s="504"/>
      <c r="T10" s="504"/>
      <c r="U10" s="504"/>
      <c r="V10" s="504"/>
      <c r="W10" s="504"/>
      <c r="X10" s="505"/>
      <c r="Y10" s="60"/>
      <c r="Z10" s="60"/>
      <c r="AA10" s="60"/>
      <c r="AB10" s="57" t="str">
        <f>Dashboard!G11</f>
        <v>Westbound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66</v>
      </c>
      <c r="F11" s="260" t="s">
        <v>73</v>
      </c>
      <c r="G11" s="261" t="s">
        <v>74</v>
      </c>
      <c r="H11" s="45" t="s">
        <v>75</v>
      </c>
      <c r="J11" s="64" t="s">
        <v>39</v>
      </c>
      <c r="K11" s="293" t="s">
        <v>47</v>
      </c>
      <c r="L11" s="295" t="s">
        <v>48</v>
      </c>
      <c r="M11" s="294" t="s">
        <v>66</v>
      </c>
      <c r="N11" s="260" t="s">
        <v>73</v>
      </c>
      <c r="O11" s="261" t="s">
        <v>74</v>
      </c>
      <c r="P11" s="45" t="s">
        <v>75</v>
      </c>
      <c r="R11" s="64" t="s">
        <v>39</v>
      </c>
      <c r="S11" s="293" t="s">
        <v>47</v>
      </c>
      <c r="T11" s="295" t="s">
        <v>48</v>
      </c>
      <c r="U11" s="294" t="s">
        <v>66</v>
      </c>
      <c r="V11" s="260" t="s">
        <v>73</v>
      </c>
      <c r="W11" s="261" t="s">
        <v>74</v>
      </c>
      <c r="X11" s="45" t="s">
        <v>75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19.600000000000001</v>
      </c>
      <c r="D12" s="178">
        <f t="shared" ref="D12:H12" ca="1" si="0">F58</f>
        <v>23.4</v>
      </c>
      <c r="E12" s="296">
        <f t="shared" ca="1" si="0"/>
        <v>26</v>
      </c>
      <c r="F12" s="297">
        <f t="shared" ca="1" si="0"/>
        <v>0.44827586206896552</v>
      </c>
      <c r="G12" s="298">
        <f t="shared" ca="1" si="0"/>
        <v>0.1206896551724138</v>
      </c>
      <c r="H12" s="299">
        <f t="shared" ca="1" si="0"/>
        <v>4.3103448275862068E-3</v>
      </c>
      <c r="J12" s="65" t="s">
        <v>8</v>
      </c>
      <c r="K12" s="174">
        <f ca="1">E67</f>
        <v>20</v>
      </c>
      <c r="L12" s="178">
        <f t="shared" ref="L12:P12" ca="1" si="1">F67</f>
        <v>23.7</v>
      </c>
      <c r="M12" s="296">
        <f t="shared" ca="1" si="1"/>
        <v>26.5</v>
      </c>
      <c r="N12" s="297">
        <f t="shared" ca="1" si="1"/>
        <v>0.5267379679144385</v>
      </c>
      <c r="O12" s="298">
        <f t="shared" ca="1" si="1"/>
        <v>0.14037433155080214</v>
      </c>
      <c r="P12" s="299">
        <f t="shared" ca="1" si="1"/>
        <v>0</v>
      </c>
      <c r="R12" s="65" t="s">
        <v>8</v>
      </c>
      <c r="S12" s="174">
        <f ca="1">E76</f>
        <v>19.899999999999999</v>
      </c>
      <c r="T12" s="178">
        <f t="shared" ref="T12:X12" ca="1" si="2">F76</f>
        <v>23.7</v>
      </c>
      <c r="U12" s="296">
        <f t="shared" ca="1" si="2"/>
        <v>26.4</v>
      </c>
      <c r="V12" s="297">
        <f t="shared" ca="1" si="2"/>
        <v>0.50816326530612244</v>
      </c>
      <c r="W12" s="298">
        <f t="shared" ca="1" si="2"/>
        <v>0.1357142857142857</v>
      </c>
      <c r="X12" s="299">
        <f t="shared" ca="1" si="2"/>
        <v>1.0204081632653062E-3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19.5</v>
      </c>
      <c r="D13" s="178">
        <f t="shared" ca="1" si="3"/>
        <v>23.3</v>
      </c>
      <c r="E13" s="296">
        <f t="shared" ca="1" si="3"/>
        <v>25.2</v>
      </c>
      <c r="F13" s="297">
        <f t="shared" ca="1" si="3"/>
        <v>0.4662379421221865</v>
      </c>
      <c r="G13" s="298">
        <f t="shared" ca="1" si="3"/>
        <v>0.11254019292604502</v>
      </c>
      <c r="H13" s="299">
        <f t="shared" ca="1" si="3"/>
        <v>0</v>
      </c>
      <c r="J13" s="65" t="s">
        <v>9</v>
      </c>
      <c r="K13" s="174">
        <f t="shared" ref="K13:P13" ca="1" si="4">E68</f>
        <v>19.8</v>
      </c>
      <c r="L13" s="178">
        <f t="shared" ca="1" si="4"/>
        <v>23.4</v>
      </c>
      <c r="M13" s="296">
        <f t="shared" ca="1" si="4"/>
        <v>25.9</v>
      </c>
      <c r="N13" s="297">
        <f t="shared" ca="1" si="4"/>
        <v>0.50129065565307174</v>
      </c>
      <c r="O13" s="298">
        <f t="shared" ca="1" si="4"/>
        <v>0.1109963861641714</v>
      </c>
      <c r="P13" s="299">
        <f t="shared" ca="1" si="4"/>
        <v>0</v>
      </c>
      <c r="R13" s="65" t="s">
        <v>9</v>
      </c>
      <c r="S13" s="174">
        <f t="shared" ref="S13:X13" ca="1" si="5">E77</f>
        <v>19.8</v>
      </c>
      <c r="T13" s="178">
        <f t="shared" ca="1" si="5"/>
        <v>23.4</v>
      </c>
      <c r="U13" s="296">
        <f t="shared" ca="1" si="5"/>
        <v>25.8</v>
      </c>
      <c r="V13" s="297">
        <f t="shared" ca="1" si="5"/>
        <v>0.49644128113879005</v>
      </c>
      <c r="W13" s="298">
        <f t="shared" ca="1" si="5"/>
        <v>0.11120996441281139</v>
      </c>
      <c r="X13" s="299">
        <f t="shared" ca="1" si="5"/>
        <v>0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19.100000000000001</v>
      </c>
      <c r="D14" s="178">
        <f t="shared" ca="1" si="6"/>
        <v>22.9</v>
      </c>
      <c r="E14" s="296">
        <f t="shared" ca="1" si="6"/>
        <v>25.3</v>
      </c>
      <c r="F14" s="297">
        <f t="shared" ca="1" si="6"/>
        <v>0.41042345276872966</v>
      </c>
      <c r="G14" s="298">
        <f t="shared" ca="1" si="6"/>
        <v>8.4690553745928335E-2</v>
      </c>
      <c r="H14" s="299">
        <f t="shared" ca="1" si="6"/>
        <v>0</v>
      </c>
      <c r="J14" s="65" t="s">
        <v>10</v>
      </c>
      <c r="K14" s="174">
        <f t="shared" ref="K14:P14" ca="1" si="7">E69</f>
        <v>19.600000000000001</v>
      </c>
      <c r="L14" s="178">
        <f t="shared" ca="1" si="7"/>
        <v>23.4</v>
      </c>
      <c r="M14" s="296">
        <f t="shared" ca="1" si="7"/>
        <v>26.1</v>
      </c>
      <c r="N14" s="297">
        <f t="shared" ca="1" si="7"/>
        <v>0.48837209302325579</v>
      </c>
      <c r="O14" s="298">
        <f t="shared" ca="1" si="7"/>
        <v>0.12196382428940568</v>
      </c>
      <c r="P14" s="299">
        <f t="shared" ca="1" si="7"/>
        <v>2.0671834625322996E-3</v>
      </c>
      <c r="R14" s="65" t="s">
        <v>10</v>
      </c>
      <c r="S14" s="174">
        <f t="shared" ref="S14:X14" ca="1" si="8">E78</f>
        <v>19.5</v>
      </c>
      <c r="T14" s="178">
        <f t="shared" ca="1" si="8"/>
        <v>23.3</v>
      </c>
      <c r="U14" s="296">
        <f t="shared" ca="1" si="8"/>
        <v>26</v>
      </c>
      <c r="V14" s="297">
        <f t="shared" ca="1" si="8"/>
        <v>0.47769848349687777</v>
      </c>
      <c r="W14" s="298">
        <f t="shared" ca="1" si="8"/>
        <v>0.11685994647636039</v>
      </c>
      <c r="X14" s="299">
        <f t="shared" ca="1" si="8"/>
        <v>1.7841213202497771E-3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21.7</v>
      </c>
      <c r="D15" s="178">
        <f t="shared" ca="1" si="9"/>
        <v>25.1</v>
      </c>
      <c r="E15" s="296">
        <f t="shared" ca="1" si="9"/>
        <v>29.6</v>
      </c>
      <c r="F15" s="297">
        <f t="shared" ca="1" si="9"/>
        <v>0.625</v>
      </c>
      <c r="G15" s="298">
        <f t="shared" ca="1" si="9"/>
        <v>0.40625</v>
      </c>
      <c r="H15" s="299">
        <f t="shared" ca="1" si="9"/>
        <v>0</v>
      </c>
      <c r="J15" s="65" t="s">
        <v>11</v>
      </c>
      <c r="K15" s="174">
        <f t="shared" ref="K15:P15" ca="1" si="10">E70</f>
        <v>21.4</v>
      </c>
      <c r="L15" s="178">
        <f t="shared" ca="1" si="10"/>
        <v>25.3</v>
      </c>
      <c r="M15" s="296">
        <f t="shared" ca="1" si="10"/>
        <v>28</v>
      </c>
      <c r="N15" s="297">
        <f t="shared" ca="1" si="10"/>
        <v>0.70588235294117652</v>
      </c>
      <c r="O15" s="298">
        <f t="shared" ca="1" si="10"/>
        <v>0.23529411764705882</v>
      </c>
      <c r="P15" s="299">
        <f t="shared" ca="1" si="10"/>
        <v>0</v>
      </c>
      <c r="R15" s="65" t="s">
        <v>11</v>
      </c>
      <c r="S15" s="174">
        <f t="shared" ref="S15:X15" ca="1" si="11">E79</f>
        <v>21.5</v>
      </c>
      <c r="T15" s="178">
        <f t="shared" ca="1" si="11"/>
        <v>25.1</v>
      </c>
      <c r="U15" s="296">
        <f t="shared" ca="1" si="11"/>
        <v>28.4</v>
      </c>
      <c r="V15" s="297">
        <f t="shared" ca="1" si="11"/>
        <v>0.68376068376068377</v>
      </c>
      <c r="W15" s="298">
        <f t="shared" ca="1" si="11"/>
        <v>0.28205128205128205</v>
      </c>
      <c r="X15" s="299">
        <f t="shared" ca="1" si="11"/>
        <v>0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19.8</v>
      </c>
      <c r="D16" s="178">
        <f t="shared" ca="1" si="12"/>
        <v>23.7</v>
      </c>
      <c r="E16" s="296">
        <f t="shared" ca="1" si="12"/>
        <v>26.6</v>
      </c>
      <c r="F16" s="297">
        <f t="shared" ca="1" si="12"/>
        <v>0.453416149068323</v>
      </c>
      <c r="G16" s="298">
        <f t="shared" ca="1" si="12"/>
        <v>0.13043478260869565</v>
      </c>
      <c r="H16" s="299">
        <f t="shared" ca="1" si="12"/>
        <v>0</v>
      </c>
      <c r="J16" s="65" t="s">
        <v>5</v>
      </c>
      <c r="K16" s="174">
        <f t="shared" ref="K16:P16" ca="1" si="13">E71</f>
        <v>20.5</v>
      </c>
      <c r="L16" s="178">
        <f t="shared" ca="1" si="13"/>
        <v>24</v>
      </c>
      <c r="M16" s="296">
        <f t="shared" ca="1" si="13"/>
        <v>26.6</v>
      </c>
      <c r="N16" s="297">
        <f t="shared" ca="1" si="13"/>
        <v>0.56054794520547946</v>
      </c>
      <c r="O16" s="298">
        <f t="shared" ca="1" si="13"/>
        <v>0.15068493150684931</v>
      </c>
      <c r="P16" s="299">
        <f t="shared" ca="1" si="13"/>
        <v>5.4794520547945202E-4</v>
      </c>
      <c r="R16" s="65" t="s">
        <v>5</v>
      </c>
      <c r="S16" s="174">
        <f t="shared" ref="S16:X16" ca="1" si="14">E80</f>
        <v>20.399999999999999</v>
      </c>
      <c r="T16" s="178">
        <f t="shared" ca="1" si="14"/>
        <v>24</v>
      </c>
      <c r="U16" s="296">
        <f t="shared" ca="1" si="14"/>
        <v>26.6</v>
      </c>
      <c r="V16" s="297">
        <f t="shared" ca="1" si="14"/>
        <v>0.54448067070330697</v>
      </c>
      <c r="W16" s="298">
        <f t="shared" ca="1" si="14"/>
        <v>0.14764788076385654</v>
      </c>
      <c r="X16" s="299">
        <f t="shared" ca="1" si="14"/>
        <v>4.657661853749418E-4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20</v>
      </c>
      <c r="D17" s="178">
        <f t="shared" ca="1" si="15"/>
        <v>23.1</v>
      </c>
      <c r="E17" s="296">
        <f t="shared" ca="1" si="15"/>
        <v>26</v>
      </c>
      <c r="F17" s="297">
        <f t="shared" ca="1" si="15"/>
        <v>0.51904761904761909</v>
      </c>
      <c r="G17" s="298">
        <f t="shared" ca="1" si="15"/>
        <v>0.10476190476190476</v>
      </c>
      <c r="H17" s="299">
        <f t="shared" ca="1" si="15"/>
        <v>0</v>
      </c>
      <c r="J17" s="65" t="s">
        <v>6</v>
      </c>
      <c r="K17" s="174">
        <f t="shared" ref="K17:P17" ca="1" si="16">E72</f>
        <v>20.399999999999999</v>
      </c>
      <c r="L17" s="178">
        <f t="shared" ca="1" si="16"/>
        <v>24</v>
      </c>
      <c r="M17" s="296">
        <f t="shared" ca="1" si="16"/>
        <v>26.5</v>
      </c>
      <c r="N17" s="297">
        <f t="shared" ca="1" si="16"/>
        <v>0.55796418473138554</v>
      </c>
      <c r="O17" s="298">
        <f t="shared" ca="1" si="16"/>
        <v>0.15268614514608861</v>
      </c>
      <c r="P17" s="299">
        <f t="shared" ca="1" si="16"/>
        <v>0</v>
      </c>
      <c r="R17" s="65" t="s">
        <v>6</v>
      </c>
      <c r="S17" s="174">
        <f t="shared" ref="S17:X17" ca="1" si="17">E81</f>
        <v>20.399999999999999</v>
      </c>
      <c r="T17" s="178">
        <f t="shared" ca="1" si="17"/>
        <v>23.8</v>
      </c>
      <c r="U17" s="296">
        <f t="shared" ca="1" si="17"/>
        <v>26.5</v>
      </c>
      <c r="V17" s="297">
        <f t="shared" ca="1" si="17"/>
        <v>0.55153422501966953</v>
      </c>
      <c r="W17" s="298">
        <f t="shared" ca="1" si="17"/>
        <v>0.14476789929189615</v>
      </c>
      <c r="X17" s="299">
        <f t="shared" ca="1" si="17"/>
        <v>0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19.5</v>
      </c>
      <c r="D18" s="178">
        <f t="shared" ca="1" si="18"/>
        <v>23.3</v>
      </c>
      <c r="E18" s="296">
        <f t="shared" ca="1" si="18"/>
        <v>26.2</v>
      </c>
      <c r="F18" s="297">
        <f t="shared" ca="1" si="18"/>
        <v>0.45</v>
      </c>
      <c r="G18" s="298">
        <f t="shared" ca="1" si="18"/>
        <v>0.1125</v>
      </c>
      <c r="H18" s="299">
        <f t="shared" ca="1" si="18"/>
        <v>0</v>
      </c>
      <c r="J18" s="65" t="s">
        <v>7</v>
      </c>
      <c r="K18" s="174">
        <f t="shared" ref="K18:P18" ca="1" si="19">E73</f>
        <v>20.3</v>
      </c>
      <c r="L18" s="178">
        <f t="shared" ca="1" si="19"/>
        <v>24.2</v>
      </c>
      <c r="M18" s="296">
        <f t="shared" ca="1" si="19"/>
        <v>26.4</v>
      </c>
      <c r="N18" s="297">
        <f t="shared" ca="1" si="19"/>
        <v>0.56334231805929924</v>
      </c>
      <c r="O18" s="298">
        <f t="shared" ca="1" si="19"/>
        <v>0.15768194070080863</v>
      </c>
      <c r="P18" s="299">
        <f t="shared" ca="1" si="19"/>
        <v>2.6954177897574125E-3</v>
      </c>
      <c r="R18" s="65" t="s">
        <v>7</v>
      </c>
      <c r="S18" s="174">
        <f t="shared" ref="S18:X18" ca="1" si="20">E82</f>
        <v>20.100000000000001</v>
      </c>
      <c r="T18" s="178">
        <f t="shared" ca="1" si="20"/>
        <v>24</v>
      </c>
      <c r="U18" s="296">
        <f t="shared" ca="1" si="20"/>
        <v>26.4</v>
      </c>
      <c r="V18" s="297">
        <f t="shared" ca="1" si="20"/>
        <v>0.5432372505543237</v>
      </c>
      <c r="W18" s="298">
        <f t="shared" ca="1" si="20"/>
        <v>0.14966740576496673</v>
      </c>
      <c r="X18" s="299">
        <f t="shared" ca="1" si="20"/>
        <v>2.2172949002217295E-3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71</v>
      </c>
      <c r="C19" s="276">
        <f t="shared" ref="C19:H19" ca="1" si="21">E65</f>
        <v>19.5</v>
      </c>
      <c r="D19" s="300">
        <f t="shared" ca="1" si="21"/>
        <v>23.4</v>
      </c>
      <c r="E19" s="277">
        <f t="shared" ca="1" si="21"/>
        <v>25.9</v>
      </c>
      <c r="F19" s="301">
        <f t="shared" ca="1" si="21"/>
        <v>0.44679165566411411</v>
      </c>
      <c r="G19" s="302">
        <f t="shared" ca="1" si="21"/>
        <v>0.11565883284922103</v>
      </c>
      <c r="H19" s="303">
        <f t="shared" ca="1" si="21"/>
        <v>7.9218378663850023E-4</v>
      </c>
      <c r="J19" s="66" t="s">
        <v>71</v>
      </c>
      <c r="K19" s="276">
        <f t="shared" ref="K19:P19" ca="1" si="22">E74</f>
        <v>20</v>
      </c>
      <c r="L19" s="300">
        <f t="shared" ca="1" si="22"/>
        <v>23.6</v>
      </c>
      <c r="M19" s="277">
        <f t="shared" ca="1" si="22"/>
        <v>26.3</v>
      </c>
      <c r="N19" s="301">
        <f t="shared" ca="1" si="22"/>
        <v>0.51618391010431131</v>
      </c>
      <c r="O19" s="302">
        <f t="shared" ca="1" si="22"/>
        <v>0.12817298652460044</v>
      </c>
      <c r="P19" s="303">
        <f t="shared" ca="1" si="22"/>
        <v>7.6106907821103993E-4</v>
      </c>
      <c r="R19" s="66" t="s">
        <v>71</v>
      </c>
      <c r="S19" s="276">
        <f t="shared" ref="S19:X19" ca="1" si="23">E83</f>
        <v>19.899999999999999</v>
      </c>
      <c r="T19" s="300">
        <f t="shared" ca="1" si="23"/>
        <v>23.6</v>
      </c>
      <c r="U19" s="277">
        <f t="shared" ca="1" si="23"/>
        <v>26.2</v>
      </c>
      <c r="V19" s="301">
        <f t="shared" ca="1" si="23"/>
        <v>0.50612463634971683</v>
      </c>
      <c r="W19" s="302">
        <f t="shared" ca="1" si="23"/>
        <v>0.12635890369009339</v>
      </c>
      <c r="X19" s="303">
        <f t="shared" ca="1" si="23"/>
        <v>7.6557954371459186E-4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72</v>
      </c>
      <c r="C20" s="276">
        <f t="shared" ref="C20:H20" ca="1" si="24">E66</f>
        <v>19.600000000000001</v>
      </c>
      <c r="D20" s="300">
        <f t="shared" ca="1" si="24"/>
        <v>23.4</v>
      </c>
      <c r="E20" s="277">
        <f t="shared" ca="1" si="24"/>
        <v>25.9</v>
      </c>
      <c r="F20" s="301">
        <f t="shared" ca="1" si="24"/>
        <v>0.45579071134626692</v>
      </c>
      <c r="G20" s="302">
        <f t="shared" ca="1" si="24"/>
        <v>0.1126396237507349</v>
      </c>
      <c r="H20" s="303">
        <f t="shared" ca="1" si="24"/>
        <v>7.0546737213403896E-4</v>
      </c>
      <c r="J20" s="67" t="s">
        <v>72</v>
      </c>
      <c r="K20" s="276">
        <f t="shared" ref="K20:P20" ca="1" si="25">E75</f>
        <v>20.100000000000001</v>
      </c>
      <c r="L20" s="300">
        <f t="shared" ca="1" si="25"/>
        <v>23.7</v>
      </c>
      <c r="M20" s="277">
        <f t="shared" ca="1" si="25"/>
        <v>26.3</v>
      </c>
      <c r="N20" s="301">
        <f t="shared" ca="1" si="25"/>
        <v>0.52423496913979895</v>
      </c>
      <c r="O20" s="302">
        <f t="shared" ca="1" si="25"/>
        <v>0.13438214856057665</v>
      </c>
      <c r="P20" s="303">
        <f t="shared" ca="1" si="25"/>
        <v>8.2006128879105701E-4</v>
      </c>
      <c r="R20" s="67" t="s">
        <v>72</v>
      </c>
      <c r="S20" s="276">
        <f t="shared" ref="S20:X20" ca="1" si="26">E84</f>
        <v>20</v>
      </c>
      <c r="T20" s="300">
        <f t="shared" ca="1" si="26"/>
        <v>23.6</v>
      </c>
      <c r="U20" s="277">
        <f t="shared" ca="1" si="26"/>
        <v>26.3</v>
      </c>
      <c r="V20" s="301">
        <f t="shared" ca="1" si="26"/>
        <v>0.51362069908648322</v>
      </c>
      <c r="W20" s="302">
        <f t="shared" ca="1" si="26"/>
        <v>0.13101033860292105</v>
      </c>
      <c r="X20" s="303">
        <f t="shared" ca="1" si="26"/>
        <v>8.0229017376875795E-4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6"/>
      <c r="C22" s="556"/>
      <c r="D22" s="556"/>
      <c r="E22" s="556"/>
      <c r="F22" s="556"/>
      <c r="G22" s="556"/>
      <c r="H22" s="556"/>
      <c r="W22" s="568" t="s">
        <v>90</v>
      </c>
      <c r="X22" s="569"/>
      <c r="Y22" s="569"/>
      <c r="Z22" s="569"/>
      <c r="AA22" s="57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88</v>
      </c>
      <c r="X23" s="565" t="s">
        <v>89</v>
      </c>
      <c r="Y23" s="566"/>
      <c r="Z23" s="566"/>
      <c r="AA23" s="567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71" t="s">
        <v>43</v>
      </c>
      <c r="X24" s="559" t="s">
        <v>91</v>
      </c>
      <c r="Y24" s="560"/>
      <c r="Z24" s="560"/>
      <c r="AA24" s="561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71"/>
      <c r="X25" s="559"/>
      <c r="Y25" s="560"/>
      <c r="Z25" s="560"/>
      <c r="AA25" s="561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71"/>
      <c r="X26" s="559"/>
      <c r="Y26" s="560"/>
      <c r="Z26" s="560"/>
      <c r="AA26" s="561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71"/>
      <c r="X27" s="559"/>
      <c r="Y27" s="560"/>
      <c r="Z27" s="560"/>
      <c r="AA27" s="561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71"/>
      <c r="X28" s="559"/>
      <c r="Y28" s="560"/>
      <c r="Z28" s="560"/>
      <c r="AA28" s="561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7" t="s">
        <v>44</v>
      </c>
      <c r="X29" s="559" t="s">
        <v>92</v>
      </c>
      <c r="Y29" s="560"/>
      <c r="Z29" s="560"/>
      <c r="AA29" s="561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7"/>
      <c r="X30" s="559"/>
      <c r="Y30" s="560"/>
      <c r="Z30" s="560"/>
      <c r="AA30" s="561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7"/>
      <c r="X31" s="559"/>
      <c r="Y31" s="560"/>
      <c r="Z31" s="560"/>
      <c r="AA31" s="561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7"/>
      <c r="X32" s="559"/>
      <c r="Y32" s="560"/>
      <c r="Z32" s="560"/>
      <c r="AA32" s="561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8"/>
      <c r="X33" s="562"/>
      <c r="Y33" s="563"/>
      <c r="Z33" s="563"/>
      <c r="AA33" s="564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6"/>
      <c r="C34" s="556"/>
      <c r="D34" s="556"/>
      <c r="E34" s="556"/>
      <c r="F34" s="556"/>
      <c r="G34" s="556"/>
      <c r="H34" s="556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66</v>
      </c>
      <c r="H57" s="57" t="s">
        <v>68</v>
      </c>
      <c r="I57" s="57" t="s">
        <v>69</v>
      </c>
      <c r="J57" s="57" t="s">
        <v>70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19.600000000000001</v>
      </c>
      <c r="F58" s="217">
        <f ca="1">IF(OFFSET(Values!AE$1096,$K58*30,0)="-","-",ROUND(OFFSET(Values!AE$1096,$K58*30,0),1))</f>
        <v>23.4</v>
      </c>
      <c r="G58" s="217">
        <f ca="1">IF(OFFSET(Values!AF$1096,$K58*30,0)="-","-",ROUND(OFFSET(Values!AF$1096,$K58*30,0),1))</f>
        <v>26</v>
      </c>
      <c r="H58" s="451">
        <f ca="1">OFFSET(Values!Y$1096,$K58*30,0)</f>
        <v>0.44827586206896552</v>
      </c>
      <c r="I58" s="451">
        <f ca="1">OFFSET(Values!AA$1096,$K58*30,0)</f>
        <v>0.1206896551724138</v>
      </c>
      <c r="J58" s="451">
        <f ca="1">OFFSET(Values!AC$1096,$K58*30,0)</f>
        <v>4.3103448275862068E-3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19.5</v>
      </c>
      <c r="F59" s="217">
        <f ca="1">IF(OFFSET(Values!AE$1096,$K59*30,0)="-","-",ROUND(OFFSET(Values!AE$1096,$K59*30,0),1))</f>
        <v>23.3</v>
      </c>
      <c r="G59" s="217">
        <f ca="1">IF(OFFSET(Values!AF$1096,$K59*30,0)="-","-",ROUND(OFFSET(Values!AF$1096,$K59*30,0),1))</f>
        <v>25.2</v>
      </c>
      <c r="H59" s="451">
        <f ca="1">OFFSET(Values!Y$1096,$K59*30,0)</f>
        <v>0.4662379421221865</v>
      </c>
      <c r="I59" s="451">
        <f ca="1">OFFSET(Values!AA$1096,$K59*30,0)</f>
        <v>0.11254019292604502</v>
      </c>
      <c r="J59" s="451">
        <f ca="1">OFFSET(Values!AC$1096,$K59*30,0)</f>
        <v>0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19.100000000000001</v>
      </c>
      <c r="F60" s="217">
        <f ca="1">IF(OFFSET(Values!AE$1096,$K60*30,0)="-","-",ROUND(OFFSET(Values!AE$1096,$K60*30,0),1))</f>
        <v>22.9</v>
      </c>
      <c r="G60" s="217">
        <f ca="1">IF(OFFSET(Values!AF$1096,$K60*30,0)="-","-",ROUND(OFFSET(Values!AF$1096,$K60*30,0),1))</f>
        <v>25.3</v>
      </c>
      <c r="H60" s="451">
        <f ca="1">OFFSET(Values!Y$1096,$K60*30,0)</f>
        <v>0.41042345276872966</v>
      </c>
      <c r="I60" s="451">
        <f ca="1">OFFSET(Values!AA$1096,$K60*30,0)</f>
        <v>8.4690553745928335E-2</v>
      </c>
      <c r="J60" s="451">
        <f ca="1">OFFSET(Values!AC$1096,$K60*30,0)</f>
        <v>0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21.7</v>
      </c>
      <c r="F61" s="217">
        <f ca="1">IF(OFFSET(Values!AE$1096,$K61*30,0)="-","-",ROUND(OFFSET(Values!AE$1096,$K61*30,0),1))</f>
        <v>25.1</v>
      </c>
      <c r="G61" s="217">
        <f ca="1">IF(OFFSET(Values!AF$1096,$K61*30,0)="-","-",ROUND(OFFSET(Values!AF$1096,$K61*30,0),1))</f>
        <v>29.6</v>
      </c>
      <c r="H61" s="451">
        <f ca="1">OFFSET(Values!Y$1096,$K61*30,0)</f>
        <v>0.625</v>
      </c>
      <c r="I61" s="451">
        <f ca="1">OFFSET(Values!AA$1096,$K61*30,0)</f>
        <v>0.40625</v>
      </c>
      <c r="J61" s="451">
        <f ca="1">OFFSET(Values!AC$1096,$K61*30,0)</f>
        <v>0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19.8</v>
      </c>
      <c r="F62" s="217">
        <f ca="1">IF(OFFSET(Values!AE$1096,$K62*30,0)="-","-",ROUND(OFFSET(Values!AE$1096,$K62*30,0),1))</f>
        <v>23.7</v>
      </c>
      <c r="G62" s="217">
        <f ca="1">IF(OFFSET(Values!AF$1096,$K62*30,0)="-","-",ROUND(OFFSET(Values!AF$1096,$K62*30,0),1))</f>
        <v>26.6</v>
      </c>
      <c r="H62" s="451">
        <f ca="1">OFFSET(Values!Y$1096,$K62*30,0)</f>
        <v>0.453416149068323</v>
      </c>
      <c r="I62" s="451">
        <f ca="1">OFFSET(Values!AA$1096,$K62*30,0)</f>
        <v>0.13043478260869565</v>
      </c>
      <c r="J62" s="451">
        <f ca="1">OFFSET(Values!AC$1096,$K62*30,0)</f>
        <v>0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20</v>
      </c>
      <c r="F63" s="217">
        <f ca="1">IF(OFFSET(Values!AE$1096,$K63*30,0)="-","-",ROUND(OFFSET(Values!AE$1096,$K63*30,0),1))</f>
        <v>23.1</v>
      </c>
      <c r="G63" s="217">
        <f ca="1">IF(OFFSET(Values!AF$1096,$K63*30,0)="-","-",ROUND(OFFSET(Values!AF$1096,$K63*30,0),1))</f>
        <v>26</v>
      </c>
      <c r="H63" s="451">
        <f ca="1">OFFSET(Values!Y$1096,$K63*30,0)</f>
        <v>0.51904761904761909</v>
      </c>
      <c r="I63" s="451">
        <f ca="1">OFFSET(Values!AA$1096,$K63*30,0)</f>
        <v>0.10476190476190476</v>
      </c>
      <c r="J63" s="451">
        <f ca="1">OFFSET(Values!AC$1096,$K63*30,0)</f>
        <v>0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19.5</v>
      </c>
      <c r="F64" s="217">
        <f ca="1">IF(OFFSET(Values!AE$1096,$K64*30,0)="-","-",ROUND(OFFSET(Values!AE$1096,$K64*30,0),1))</f>
        <v>23.3</v>
      </c>
      <c r="G64" s="217">
        <f ca="1">IF(OFFSET(Values!AF$1096,$K64*30,0)="-","-",ROUND(OFFSET(Values!AF$1096,$K64*30,0),1))</f>
        <v>26.2</v>
      </c>
      <c r="H64" s="451">
        <f ca="1">OFFSET(Values!Y$1096,$K64*30,0)</f>
        <v>0.45</v>
      </c>
      <c r="I64" s="451">
        <f ca="1">OFFSET(Values!AA$1096,$K64*30,0)</f>
        <v>0.1125</v>
      </c>
      <c r="J64" s="451">
        <f ca="1">OFFSET(Values!AC$1096,$K64*30,0)</f>
        <v>0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71</v>
      </c>
      <c r="E65" s="217">
        <f ca="1">IF(OFFSET(Values!AD$1096,$K65*30,0)="-","-",ROUND(OFFSET(Values!AD$1096,$K65*30,0),1))</f>
        <v>19.5</v>
      </c>
      <c r="F65" s="217">
        <f ca="1">IF(OFFSET(Values!AE$1096,$K65*30,0)="-","-",ROUND(OFFSET(Values!AE$1096,$K65*30,0),1))</f>
        <v>23.4</v>
      </c>
      <c r="G65" s="217">
        <f ca="1">IF(OFFSET(Values!AF$1096,$K65*30,0)="-","-",ROUND(OFFSET(Values!AF$1096,$K65*30,0),1))</f>
        <v>25.9</v>
      </c>
      <c r="H65" s="451">
        <f ca="1">OFFSET(Values!Y$1096,$K65*30,0)</f>
        <v>0.44679165566411411</v>
      </c>
      <c r="I65" s="451">
        <f ca="1">OFFSET(Values!AA$1096,$K65*30,0)</f>
        <v>0.11565883284922103</v>
      </c>
      <c r="J65" s="451">
        <f ca="1">OFFSET(Values!AC$1096,$K65*30,0)</f>
        <v>7.9218378663850023E-4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72</v>
      </c>
      <c r="E66" s="217">
        <f ca="1">IF(OFFSET(Values!AD$1096,$K66*30,0)="-","-",ROUND(OFFSET(Values!AD$1096,$K66*30,0),1))</f>
        <v>19.600000000000001</v>
      </c>
      <c r="F66" s="217">
        <f ca="1">IF(OFFSET(Values!AE$1096,$K66*30,0)="-","-",ROUND(OFFSET(Values!AE$1096,$K66*30,0),1))</f>
        <v>23.4</v>
      </c>
      <c r="G66" s="217">
        <f ca="1">IF(OFFSET(Values!AF$1096,$K66*30,0)="-","-",ROUND(OFFSET(Values!AF$1096,$K66*30,0),1))</f>
        <v>25.9</v>
      </c>
      <c r="H66" s="451">
        <f ca="1">OFFSET(Values!Y$1096,$K66*30,0)</f>
        <v>0.45579071134626692</v>
      </c>
      <c r="I66" s="451">
        <f ca="1">OFFSET(Values!AA$1096,$K66*30,0)</f>
        <v>0.1126396237507349</v>
      </c>
      <c r="J66" s="451">
        <f ca="1">OFFSET(Values!AC$1096,$K66*30,0)</f>
        <v>7.0546737213403896E-4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20</v>
      </c>
      <c r="F67" s="217">
        <f ca="1">IF(OFFSET(Values!BJ$1096,$K67*30,0)="-","-",ROUND(OFFSET(Values!BJ$1096,$K67*30,0),1))</f>
        <v>23.7</v>
      </c>
      <c r="G67" s="217">
        <f ca="1">IF(OFFSET(Values!BK$1096,$K67*30,0)="-","-",ROUND(OFFSET(Values!BK$1096,$K67*30,0),1))</f>
        <v>26.5</v>
      </c>
      <c r="H67" s="451">
        <f ca="1">OFFSET(Values!BD$1096,$K67*30,0)</f>
        <v>0.5267379679144385</v>
      </c>
      <c r="I67" s="451">
        <f ca="1">OFFSET(Values!BF$1096,$K67*30,0)</f>
        <v>0.14037433155080214</v>
      </c>
      <c r="J67" s="451">
        <f ca="1">OFFSET(Values!BH$1096,$K67*30,0)</f>
        <v>0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19.8</v>
      </c>
      <c r="F68" s="217">
        <f ca="1">IF(OFFSET(Values!BJ$1096,$K68*30,0)="-","-",ROUND(OFFSET(Values!BJ$1096,$K68*30,0),1))</f>
        <v>23.4</v>
      </c>
      <c r="G68" s="217">
        <f ca="1">IF(OFFSET(Values!BK$1096,$K68*30,0)="-","-",ROUND(OFFSET(Values!BK$1096,$K68*30,0),1))</f>
        <v>25.9</v>
      </c>
      <c r="H68" s="451">
        <f ca="1">OFFSET(Values!BD$1096,$K68*30,0)</f>
        <v>0.50129065565307174</v>
      </c>
      <c r="I68" s="451">
        <f ca="1">OFFSET(Values!BF$1096,$K68*30,0)</f>
        <v>0.1109963861641714</v>
      </c>
      <c r="J68" s="451">
        <f ca="1">OFFSET(Values!BH$1096,$K68*30,0)</f>
        <v>0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19.600000000000001</v>
      </c>
      <c r="F69" s="217">
        <f ca="1">IF(OFFSET(Values!BJ$1096,$K69*30,0)="-","-",ROUND(OFFSET(Values!BJ$1096,$K69*30,0),1))</f>
        <v>23.4</v>
      </c>
      <c r="G69" s="217">
        <f ca="1">IF(OFFSET(Values!BK$1096,$K69*30,0)="-","-",ROUND(OFFSET(Values!BK$1096,$K69*30,0),1))</f>
        <v>26.1</v>
      </c>
      <c r="H69" s="451">
        <f ca="1">OFFSET(Values!BD$1096,$K69*30,0)</f>
        <v>0.48837209302325579</v>
      </c>
      <c r="I69" s="451">
        <f ca="1">OFFSET(Values!BF$1096,$K69*30,0)</f>
        <v>0.12196382428940568</v>
      </c>
      <c r="J69" s="451">
        <f ca="1">OFFSET(Values!BH$1096,$K69*30,0)</f>
        <v>2.0671834625322996E-3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21.4</v>
      </c>
      <c r="F70" s="217">
        <f ca="1">IF(OFFSET(Values!BJ$1096,$K70*30,0)="-","-",ROUND(OFFSET(Values!BJ$1096,$K70*30,0),1))</f>
        <v>25.3</v>
      </c>
      <c r="G70" s="217">
        <f ca="1">IF(OFFSET(Values!BK$1096,$K70*30,0)="-","-",ROUND(OFFSET(Values!BK$1096,$K70*30,0),1))</f>
        <v>28</v>
      </c>
      <c r="H70" s="451">
        <f ca="1">OFFSET(Values!BD$1096,$K70*30,0)</f>
        <v>0.70588235294117652</v>
      </c>
      <c r="I70" s="451">
        <f ca="1">OFFSET(Values!BF$1096,$K70*30,0)</f>
        <v>0.23529411764705882</v>
      </c>
      <c r="J70" s="451">
        <f ca="1">OFFSET(Values!BH$1096,$K70*30,0)</f>
        <v>0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20.5</v>
      </c>
      <c r="F71" s="217">
        <f ca="1">IF(OFFSET(Values!BJ$1096,$K71*30,0)="-","-",ROUND(OFFSET(Values!BJ$1096,$K71*30,0),1))</f>
        <v>24</v>
      </c>
      <c r="G71" s="217">
        <f ca="1">IF(OFFSET(Values!BK$1096,$K71*30,0)="-","-",ROUND(OFFSET(Values!BK$1096,$K71*30,0),1))</f>
        <v>26.6</v>
      </c>
      <c r="H71" s="451">
        <f ca="1">OFFSET(Values!BD$1096,$K71*30,0)</f>
        <v>0.56054794520547946</v>
      </c>
      <c r="I71" s="451">
        <f ca="1">OFFSET(Values!BF$1096,$K71*30,0)</f>
        <v>0.15068493150684931</v>
      </c>
      <c r="J71" s="451">
        <f ca="1">OFFSET(Values!BH$1096,$K71*30,0)</f>
        <v>5.4794520547945202E-4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20.399999999999999</v>
      </c>
      <c r="F72" s="217">
        <f ca="1">IF(OFFSET(Values!BJ$1096,$K72*30,0)="-","-",ROUND(OFFSET(Values!BJ$1096,$K72*30,0),1))</f>
        <v>24</v>
      </c>
      <c r="G72" s="217">
        <f ca="1">IF(OFFSET(Values!BK$1096,$K72*30,0)="-","-",ROUND(OFFSET(Values!BK$1096,$K72*30,0),1))</f>
        <v>26.5</v>
      </c>
      <c r="H72" s="451">
        <f ca="1">OFFSET(Values!BD$1096,$K72*30,0)</f>
        <v>0.55796418473138554</v>
      </c>
      <c r="I72" s="451">
        <f ca="1">OFFSET(Values!BF$1096,$K72*30,0)</f>
        <v>0.15268614514608861</v>
      </c>
      <c r="J72" s="451">
        <f ca="1">OFFSET(Values!BH$1096,$K72*30,0)</f>
        <v>0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20.3</v>
      </c>
      <c r="F73" s="217">
        <f ca="1">IF(OFFSET(Values!BJ$1096,$K73*30,0)="-","-",ROUND(OFFSET(Values!BJ$1096,$K73*30,0),1))</f>
        <v>24.2</v>
      </c>
      <c r="G73" s="217">
        <f ca="1">IF(OFFSET(Values!BK$1096,$K73*30,0)="-","-",ROUND(OFFSET(Values!BK$1096,$K73*30,0),1))</f>
        <v>26.4</v>
      </c>
      <c r="H73" s="451">
        <f ca="1">OFFSET(Values!BD$1096,$K73*30,0)</f>
        <v>0.56334231805929924</v>
      </c>
      <c r="I73" s="451">
        <f ca="1">OFFSET(Values!BF$1096,$K73*30,0)</f>
        <v>0.15768194070080863</v>
      </c>
      <c r="J73" s="451">
        <f ca="1">OFFSET(Values!BH$1096,$K73*30,0)</f>
        <v>2.6954177897574125E-3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71</v>
      </c>
      <c r="E74" s="217">
        <f ca="1">IF(OFFSET(Values!BI$1096,$K74*30,0)="-","-",ROUND(OFFSET(Values!BI$1096,$K74*30,0),1))</f>
        <v>20</v>
      </c>
      <c r="F74" s="217">
        <f ca="1">IF(OFFSET(Values!BJ$1096,$K74*30,0)="-","-",ROUND(OFFSET(Values!BJ$1096,$K74*30,0),1))</f>
        <v>23.6</v>
      </c>
      <c r="G74" s="217">
        <f ca="1">IF(OFFSET(Values!BK$1096,$K74*30,0)="-","-",ROUND(OFFSET(Values!BK$1096,$K74*30,0),1))</f>
        <v>26.3</v>
      </c>
      <c r="H74" s="451">
        <f ca="1">OFFSET(Values!BD$1096,$K74*30,0)</f>
        <v>0.51618391010431131</v>
      </c>
      <c r="I74" s="451">
        <f ca="1">OFFSET(Values!BF$1096,$K74*30,0)</f>
        <v>0.12817298652460044</v>
      </c>
      <c r="J74" s="451">
        <f ca="1">OFFSET(Values!BH$1096,$K74*30,0)</f>
        <v>7.6106907821103993E-4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72</v>
      </c>
      <c r="E75" s="217">
        <f ca="1">IF(OFFSET(Values!BI$1096,$K75*30,0)="-","-",ROUND(OFFSET(Values!BI$1096,$K75*30,0),1))</f>
        <v>20.100000000000001</v>
      </c>
      <c r="F75" s="217">
        <f ca="1">IF(OFFSET(Values!BJ$1096,$K75*30,0)="-","-",ROUND(OFFSET(Values!BJ$1096,$K75*30,0),1))</f>
        <v>23.7</v>
      </c>
      <c r="G75" s="217">
        <f ca="1">IF(OFFSET(Values!BK$1096,$K75*30,0)="-","-",ROUND(OFFSET(Values!BK$1096,$K75*30,0),1))</f>
        <v>26.3</v>
      </c>
      <c r="H75" s="451">
        <f ca="1">OFFSET(Values!BD$1096,$K75*30,0)</f>
        <v>0.52423496913979895</v>
      </c>
      <c r="I75" s="451">
        <f ca="1">OFFSET(Values!BF$1096,$K75*30,0)</f>
        <v>0.13438214856057665</v>
      </c>
      <c r="J75" s="451">
        <f ca="1">OFFSET(Values!BH$1096,$K75*30,0)</f>
        <v>8.2006128879105701E-4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19.899999999999999</v>
      </c>
      <c r="F76" s="452">
        <f ca="1">IF(OFFSET(Values!CO$1096,$K76*30,0)="-","-",ROUND(OFFSET(Values!CO$1096,$K76*30,0),1))</f>
        <v>23.7</v>
      </c>
      <c r="G76" s="452">
        <f ca="1">IF(OFFSET(Values!CP$1096,$K76*30,0)="-","-",ROUND(OFFSET(Values!CP$1096,$K76*30,0),1))</f>
        <v>26.4</v>
      </c>
      <c r="H76" s="451">
        <f ca="1">OFFSET(Values!CI$1096,$K76*30,0)</f>
        <v>0.50816326530612244</v>
      </c>
      <c r="I76" s="451">
        <f ca="1">OFFSET(Values!CK$1096,$K76*30,0)</f>
        <v>0.1357142857142857</v>
      </c>
      <c r="J76" s="451">
        <f ca="1">OFFSET(Values!CM$1096,$K76*30,0)</f>
        <v>1.0204081632653062E-3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19.8</v>
      </c>
      <c r="F77" s="452">
        <f ca="1">IF(OFFSET(Values!CO$1096,$K77*30,0)="-","-",ROUND(OFFSET(Values!CO$1096,$K77*30,0),1))</f>
        <v>23.4</v>
      </c>
      <c r="G77" s="452">
        <f ca="1">IF(OFFSET(Values!CP$1096,$K77*30,0)="-","-",ROUND(OFFSET(Values!CP$1096,$K77*30,0),1))</f>
        <v>25.8</v>
      </c>
      <c r="H77" s="451">
        <f ca="1">OFFSET(Values!CI$1096,$K77*30,0)</f>
        <v>0.49644128113879005</v>
      </c>
      <c r="I77" s="451">
        <f ca="1">OFFSET(Values!CK$1096,$K77*30,0)</f>
        <v>0.11120996441281139</v>
      </c>
      <c r="J77" s="451">
        <f ca="1">OFFSET(Values!CM$1096,$K77*30,0)</f>
        <v>0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19.5</v>
      </c>
      <c r="F78" s="452">
        <f ca="1">IF(OFFSET(Values!CO$1096,$K78*30,0)="-","-",ROUND(OFFSET(Values!CO$1096,$K78*30,0),1))</f>
        <v>23.3</v>
      </c>
      <c r="G78" s="452">
        <f ca="1">IF(OFFSET(Values!CP$1096,$K78*30,0)="-","-",ROUND(OFFSET(Values!CP$1096,$K78*30,0),1))</f>
        <v>26</v>
      </c>
      <c r="H78" s="451">
        <f ca="1">OFFSET(Values!CI$1096,$K78*30,0)</f>
        <v>0.47769848349687777</v>
      </c>
      <c r="I78" s="451">
        <f ca="1">OFFSET(Values!CK$1096,$K78*30,0)</f>
        <v>0.11685994647636039</v>
      </c>
      <c r="J78" s="451">
        <f ca="1">OFFSET(Values!CM$1096,$K78*30,0)</f>
        <v>1.7841213202497771E-3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21.5</v>
      </c>
      <c r="F79" s="452">
        <f ca="1">IF(OFFSET(Values!CO$1096,$K79*30,0)="-","-",ROUND(OFFSET(Values!CO$1096,$K79*30,0),1))</f>
        <v>25.1</v>
      </c>
      <c r="G79" s="452">
        <f ca="1">IF(OFFSET(Values!CP$1096,$K79*30,0)="-","-",ROUND(OFFSET(Values!CP$1096,$K79*30,0),1))</f>
        <v>28.4</v>
      </c>
      <c r="H79" s="451">
        <f ca="1">OFFSET(Values!CI$1096,$K79*30,0)</f>
        <v>0.68376068376068377</v>
      </c>
      <c r="I79" s="451">
        <f ca="1">OFFSET(Values!CK$1096,$K79*30,0)</f>
        <v>0.28205128205128205</v>
      </c>
      <c r="J79" s="451">
        <f ca="1">OFFSET(Values!CM$1096,$K79*30,0)</f>
        <v>0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20.399999999999999</v>
      </c>
      <c r="F80" s="452">
        <f ca="1">IF(OFFSET(Values!CO$1096,$K80*30,0)="-","-",ROUND(OFFSET(Values!CO$1096,$K80*30,0),1))</f>
        <v>24</v>
      </c>
      <c r="G80" s="452">
        <f ca="1">IF(OFFSET(Values!CP$1096,$K80*30,0)="-","-",ROUND(OFFSET(Values!CP$1096,$K80*30,0),1))</f>
        <v>26.6</v>
      </c>
      <c r="H80" s="451">
        <f ca="1">OFFSET(Values!CI$1096,$K80*30,0)</f>
        <v>0.54448067070330697</v>
      </c>
      <c r="I80" s="451">
        <f ca="1">OFFSET(Values!CK$1096,$K80*30,0)</f>
        <v>0.14764788076385654</v>
      </c>
      <c r="J80" s="451">
        <f ca="1">OFFSET(Values!CM$1096,$K80*30,0)</f>
        <v>4.657661853749418E-4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20.399999999999999</v>
      </c>
      <c r="F81" s="452">
        <f ca="1">IF(OFFSET(Values!CO$1096,$K81*30,0)="-","-",ROUND(OFFSET(Values!CO$1096,$K81*30,0),1))</f>
        <v>23.8</v>
      </c>
      <c r="G81" s="452">
        <f ca="1">IF(OFFSET(Values!CP$1096,$K81*30,0)="-","-",ROUND(OFFSET(Values!CP$1096,$K81*30,0),1))</f>
        <v>26.5</v>
      </c>
      <c r="H81" s="451">
        <f ca="1">OFFSET(Values!CI$1096,$K81*30,0)</f>
        <v>0.55153422501966953</v>
      </c>
      <c r="I81" s="451">
        <f ca="1">OFFSET(Values!CK$1096,$K81*30,0)</f>
        <v>0.14476789929189615</v>
      </c>
      <c r="J81" s="451">
        <f ca="1">OFFSET(Values!CM$1096,$K81*30,0)</f>
        <v>0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20.100000000000001</v>
      </c>
      <c r="F82" s="452">
        <f ca="1">IF(OFFSET(Values!CO$1096,$K82*30,0)="-","-",ROUND(OFFSET(Values!CO$1096,$K82*30,0),1))</f>
        <v>24</v>
      </c>
      <c r="G82" s="452">
        <f ca="1">IF(OFFSET(Values!CP$1096,$K82*30,0)="-","-",ROUND(OFFSET(Values!CP$1096,$K82*30,0),1))</f>
        <v>26.4</v>
      </c>
      <c r="H82" s="451">
        <f ca="1">OFFSET(Values!CI$1096,$K82*30,0)</f>
        <v>0.5432372505543237</v>
      </c>
      <c r="I82" s="451">
        <f ca="1">OFFSET(Values!CK$1096,$K82*30,0)</f>
        <v>0.14966740576496673</v>
      </c>
      <c r="J82" s="451">
        <f ca="1">OFFSET(Values!CM$1096,$K82*30,0)</f>
        <v>2.2172949002217295E-3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71</v>
      </c>
      <c r="E83" s="452">
        <f ca="1">IF(OFFSET(Values!CN$1096,$K83*30,0)="-","-",ROUND(OFFSET(Values!CN$1096,$K83*30,0),1))</f>
        <v>19.899999999999999</v>
      </c>
      <c r="F83" s="452">
        <f ca="1">IF(OFFSET(Values!CO$1096,$K83*30,0)="-","-",ROUND(OFFSET(Values!CO$1096,$K83*30,0),1))</f>
        <v>23.6</v>
      </c>
      <c r="G83" s="452">
        <f ca="1">IF(OFFSET(Values!CP$1096,$K83*30,0)="-","-",ROUND(OFFSET(Values!CP$1096,$K83*30,0),1))</f>
        <v>26.2</v>
      </c>
      <c r="H83" s="451">
        <f ca="1">OFFSET(Values!CI$1096,$K83*30,0)</f>
        <v>0.50612463634971683</v>
      </c>
      <c r="I83" s="451">
        <f ca="1">OFFSET(Values!CK$1096,$K83*30,0)</f>
        <v>0.12635890369009339</v>
      </c>
      <c r="J83" s="451">
        <f ca="1">OFFSET(Values!CM$1096,$K83*30,0)</f>
        <v>7.6557954371459186E-4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72</v>
      </c>
      <c r="E84" s="452">
        <f ca="1">IF(OFFSET(Values!CN$1096,$K84*30,0)="-","-",ROUND(OFFSET(Values!CN$1096,$K84*30,0),1))</f>
        <v>20</v>
      </c>
      <c r="F84" s="452">
        <f ca="1">IF(OFFSET(Values!CO$1096,$K84*30,0)="-","-",ROUND(OFFSET(Values!CO$1096,$K84*30,0),1))</f>
        <v>23.6</v>
      </c>
      <c r="G84" s="452">
        <f ca="1">IF(OFFSET(Values!CP$1096,$K84*30,0)="-","-",ROUND(OFFSET(Values!CP$1096,$K84*30,0),1))</f>
        <v>26.3</v>
      </c>
      <c r="H84" s="451">
        <f ca="1">OFFSET(Values!CI$1096,$K84*30,0)</f>
        <v>0.51362069908648322</v>
      </c>
      <c r="I84" s="451">
        <f ca="1">OFFSET(Values!CK$1096,$K84*30,0)</f>
        <v>0.13101033860292105</v>
      </c>
      <c r="J84" s="451">
        <f ca="1">OFFSET(Values!CM$1096,$K84*30,0)</f>
        <v>8.0229017376875795E-4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J4:N4"/>
    <mergeCell ref="J3:N3"/>
    <mergeCell ref="J2:N2"/>
    <mergeCell ref="B10:H10"/>
    <mergeCell ref="B22:H22"/>
    <mergeCell ref="J5:P5"/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A12" sqref="A12"/>
      <selection pane="topRight" activeCell="C12" sqref="A1:XFD1048576"/>
    </sheetView>
  </sheetViews>
  <sheetFormatPr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62</v>
      </c>
      <c r="AH1" s="259">
        <v>43743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63</v>
      </c>
      <c r="AH2" s="259">
        <v>43744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57</v>
      </c>
      <c r="AH3" s="259">
        <v>43745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58</v>
      </c>
      <c r="AH4" s="259">
        <v>43746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59</v>
      </c>
      <c r="AH5" s="259">
        <v>43747</v>
      </c>
    </row>
    <row r="6" spans="1:40" ht="11.25" customHeight="1" x14ac:dyDescent="0.25">
      <c r="AC6" s="60"/>
      <c r="AD6" s="60"/>
      <c r="AE6" s="60"/>
      <c r="AF6" s="60"/>
      <c r="AG6" s="57" t="s">
        <v>60</v>
      </c>
      <c r="AH6" s="259">
        <v>43748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61</v>
      </c>
      <c r="AH7" s="259">
        <v>43749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503" t="s">
        <v>53</v>
      </c>
      <c r="D9" s="504"/>
      <c r="E9" s="504"/>
      <c r="F9" s="504"/>
      <c r="G9" s="504"/>
      <c r="H9" s="504"/>
      <c r="I9" s="504"/>
      <c r="J9" s="504"/>
      <c r="K9" s="505"/>
      <c r="M9" s="503" t="s">
        <v>54</v>
      </c>
      <c r="N9" s="504"/>
      <c r="O9" s="504"/>
      <c r="P9" s="504"/>
      <c r="Q9" s="504"/>
      <c r="R9" s="504"/>
      <c r="S9" s="504"/>
      <c r="T9" s="504"/>
      <c r="U9" s="505"/>
      <c r="W9" s="503" t="s">
        <v>85</v>
      </c>
      <c r="X9" s="504"/>
      <c r="Y9" s="504"/>
      <c r="Z9" s="504"/>
      <c r="AA9" s="504"/>
      <c r="AB9" s="504"/>
      <c r="AC9" s="504"/>
      <c r="AD9" s="504"/>
      <c r="AE9" s="505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 t="s">
        <v>106</v>
      </c>
      <c r="D11" s="172">
        <v>0</v>
      </c>
      <c r="E11" s="172">
        <v>2</v>
      </c>
      <c r="F11" s="172">
        <v>0</v>
      </c>
      <c r="G11" s="172">
        <v>0</v>
      </c>
      <c r="H11" s="172">
        <v>0</v>
      </c>
      <c r="I11" s="173">
        <v>0</v>
      </c>
      <c r="J11" s="21">
        <v>0.5</v>
      </c>
      <c r="K11" s="21">
        <v>0.33333333333333331</v>
      </c>
      <c r="M11" s="171" t="s">
        <v>106</v>
      </c>
      <c r="N11" s="172">
        <v>0</v>
      </c>
      <c r="O11" s="172">
        <v>0</v>
      </c>
      <c r="P11" s="172">
        <v>2</v>
      </c>
      <c r="Q11" s="172">
        <v>0</v>
      </c>
      <c r="R11" s="172">
        <v>2</v>
      </c>
      <c r="S11" s="173">
        <v>4</v>
      </c>
      <c r="T11" s="21">
        <v>0.5</v>
      </c>
      <c r="U11" s="21">
        <v>1.3333333333333333</v>
      </c>
      <c r="W11" s="171" t="s">
        <v>106</v>
      </c>
      <c r="X11" s="172">
        <v>0</v>
      </c>
      <c r="Y11" s="172">
        <v>2</v>
      </c>
      <c r="Z11" s="172">
        <v>2</v>
      </c>
      <c r="AA11" s="172">
        <v>0</v>
      </c>
      <c r="AB11" s="172">
        <v>2</v>
      </c>
      <c r="AC11" s="173">
        <v>4</v>
      </c>
      <c r="AD11" s="100">
        <v>1</v>
      </c>
      <c r="AE11" s="21">
        <v>1.6666666666666667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 t="s">
        <v>106</v>
      </c>
      <c r="D12" s="178">
        <v>0</v>
      </c>
      <c r="E12" s="178">
        <v>0</v>
      </c>
      <c r="F12" s="178">
        <v>2</v>
      </c>
      <c r="G12" s="178">
        <v>0</v>
      </c>
      <c r="H12" s="178">
        <v>1</v>
      </c>
      <c r="I12" s="179">
        <v>1</v>
      </c>
      <c r="J12" s="21">
        <v>0.5</v>
      </c>
      <c r="K12" s="21">
        <v>0.66666666666666663</v>
      </c>
      <c r="M12" s="177" t="s">
        <v>106</v>
      </c>
      <c r="N12" s="178">
        <v>0</v>
      </c>
      <c r="O12" s="178">
        <v>2</v>
      </c>
      <c r="P12" s="178">
        <v>0</v>
      </c>
      <c r="Q12" s="178">
        <v>1</v>
      </c>
      <c r="R12" s="178">
        <v>1</v>
      </c>
      <c r="S12" s="179">
        <v>1</v>
      </c>
      <c r="T12" s="21">
        <v>0.75</v>
      </c>
      <c r="U12" s="21">
        <v>0.83333333333333337</v>
      </c>
      <c r="W12" s="177" t="s">
        <v>106</v>
      </c>
      <c r="X12" s="178">
        <v>0</v>
      </c>
      <c r="Y12" s="178">
        <v>2</v>
      </c>
      <c r="Z12" s="178">
        <v>2</v>
      </c>
      <c r="AA12" s="178">
        <v>1</v>
      </c>
      <c r="AB12" s="178">
        <v>2</v>
      </c>
      <c r="AC12" s="179">
        <v>2</v>
      </c>
      <c r="AD12" s="21">
        <v>1.25</v>
      </c>
      <c r="AE12" s="21">
        <v>1.5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 t="s">
        <v>106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  <c r="I13" s="179">
        <v>0</v>
      </c>
      <c r="J13" s="21">
        <v>0</v>
      </c>
      <c r="K13" s="21">
        <v>0</v>
      </c>
      <c r="M13" s="177" t="s">
        <v>106</v>
      </c>
      <c r="N13" s="178">
        <v>0</v>
      </c>
      <c r="O13" s="178">
        <v>0</v>
      </c>
      <c r="P13" s="178">
        <v>1</v>
      </c>
      <c r="Q13" s="178">
        <v>1</v>
      </c>
      <c r="R13" s="178">
        <v>1</v>
      </c>
      <c r="S13" s="179">
        <v>0</v>
      </c>
      <c r="T13" s="21">
        <v>0.5</v>
      </c>
      <c r="U13" s="21">
        <v>0.5</v>
      </c>
      <c r="W13" s="177" t="s">
        <v>106</v>
      </c>
      <c r="X13" s="178">
        <v>0</v>
      </c>
      <c r="Y13" s="178">
        <v>0</v>
      </c>
      <c r="Z13" s="178">
        <v>1</v>
      </c>
      <c r="AA13" s="178">
        <v>1</v>
      </c>
      <c r="AB13" s="178">
        <v>1</v>
      </c>
      <c r="AC13" s="179">
        <v>0</v>
      </c>
      <c r="AD13" s="21">
        <v>0.5</v>
      </c>
      <c r="AE13" s="21">
        <v>0.5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 t="s">
        <v>106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9">
        <v>1</v>
      </c>
      <c r="J14" s="21">
        <v>0</v>
      </c>
      <c r="K14" s="21">
        <v>0.16666666666666666</v>
      </c>
      <c r="M14" s="177" t="s">
        <v>106</v>
      </c>
      <c r="N14" s="178">
        <v>1</v>
      </c>
      <c r="O14" s="178">
        <v>0</v>
      </c>
      <c r="P14" s="178">
        <v>0</v>
      </c>
      <c r="Q14" s="178">
        <v>1</v>
      </c>
      <c r="R14" s="178">
        <v>0</v>
      </c>
      <c r="S14" s="179">
        <v>2</v>
      </c>
      <c r="T14" s="21">
        <v>0.5</v>
      </c>
      <c r="U14" s="21">
        <v>0.66666666666666663</v>
      </c>
      <c r="W14" s="177" t="s">
        <v>106</v>
      </c>
      <c r="X14" s="178">
        <v>1</v>
      </c>
      <c r="Y14" s="178">
        <v>0</v>
      </c>
      <c r="Z14" s="178">
        <v>0</v>
      </c>
      <c r="AA14" s="178">
        <v>1</v>
      </c>
      <c r="AB14" s="178">
        <v>0</v>
      </c>
      <c r="AC14" s="179">
        <v>3</v>
      </c>
      <c r="AD14" s="21">
        <v>0.5</v>
      </c>
      <c r="AE14" s="316">
        <v>0.83333333333333337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 t="s">
        <v>106</v>
      </c>
      <c r="D15" s="178">
        <v>0</v>
      </c>
      <c r="E15" s="178">
        <v>0</v>
      </c>
      <c r="F15" s="178">
        <v>0</v>
      </c>
      <c r="G15" s="178">
        <v>0</v>
      </c>
      <c r="H15" s="178">
        <v>0</v>
      </c>
      <c r="I15" s="179">
        <v>0</v>
      </c>
      <c r="J15" s="21">
        <v>0</v>
      </c>
      <c r="K15" s="21">
        <v>0</v>
      </c>
      <c r="M15" s="177" t="s">
        <v>106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9">
        <v>0</v>
      </c>
      <c r="T15" s="21">
        <v>0</v>
      </c>
      <c r="U15" s="21">
        <v>0</v>
      </c>
      <c r="W15" s="177" t="s">
        <v>106</v>
      </c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9">
        <v>0</v>
      </c>
      <c r="AD15" s="21">
        <v>0</v>
      </c>
      <c r="AE15" s="21">
        <v>0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 t="s">
        <v>106</v>
      </c>
      <c r="D16" s="178">
        <v>1</v>
      </c>
      <c r="E16" s="178">
        <v>0</v>
      </c>
      <c r="F16" s="178">
        <v>0</v>
      </c>
      <c r="G16" s="178">
        <v>0</v>
      </c>
      <c r="H16" s="178">
        <v>0</v>
      </c>
      <c r="I16" s="179">
        <v>1</v>
      </c>
      <c r="J16" s="21">
        <v>0.25</v>
      </c>
      <c r="K16" s="21">
        <v>0.33333333333333331</v>
      </c>
      <c r="M16" s="177" t="s">
        <v>106</v>
      </c>
      <c r="N16" s="178">
        <v>1</v>
      </c>
      <c r="O16" s="178">
        <v>0</v>
      </c>
      <c r="P16" s="178">
        <v>3</v>
      </c>
      <c r="Q16" s="178">
        <v>0</v>
      </c>
      <c r="R16" s="178">
        <v>1</v>
      </c>
      <c r="S16" s="179">
        <v>3</v>
      </c>
      <c r="T16" s="21">
        <v>1</v>
      </c>
      <c r="U16" s="21">
        <v>1.3333333333333333</v>
      </c>
      <c r="W16" s="177" t="s">
        <v>106</v>
      </c>
      <c r="X16" s="178">
        <v>2</v>
      </c>
      <c r="Y16" s="178">
        <v>0</v>
      </c>
      <c r="Z16" s="178">
        <v>3</v>
      </c>
      <c r="AA16" s="178">
        <v>0</v>
      </c>
      <c r="AB16" s="178">
        <v>1</v>
      </c>
      <c r="AC16" s="179">
        <v>4</v>
      </c>
      <c r="AD16" s="21">
        <v>1.25</v>
      </c>
      <c r="AE16" s="21">
        <v>1.6666666666666667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 t="s">
        <v>106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9">
        <v>1</v>
      </c>
      <c r="J17" s="21">
        <v>0</v>
      </c>
      <c r="K17" s="21">
        <v>0.16666666666666666</v>
      </c>
      <c r="M17" s="177" t="s">
        <v>106</v>
      </c>
      <c r="N17" s="178">
        <v>0</v>
      </c>
      <c r="O17" s="178">
        <v>1</v>
      </c>
      <c r="P17" s="178">
        <v>1</v>
      </c>
      <c r="Q17" s="178">
        <v>0</v>
      </c>
      <c r="R17" s="178">
        <v>1</v>
      </c>
      <c r="S17" s="179">
        <v>1</v>
      </c>
      <c r="T17" s="21">
        <v>0.5</v>
      </c>
      <c r="U17" s="21">
        <v>0.66666666666666663</v>
      </c>
      <c r="W17" s="177" t="s">
        <v>106</v>
      </c>
      <c r="X17" s="178">
        <v>0</v>
      </c>
      <c r="Y17" s="178">
        <v>1</v>
      </c>
      <c r="Z17" s="178">
        <v>1</v>
      </c>
      <c r="AA17" s="178">
        <v>0</v>
      </c>
      <c r="AB17" s="178">
        <v>1</v>
      </c>
      <c r="AC17" s="179">
        <v>2</v>
      </c>
      <c r="AD17" s="21">
        <v>0.5</v>
      </c>
      <c r="AE17" s="21">
        <v>0.83333333333333337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 t="s">
        <v>106</v>
      </c>
      <c r="D18" s="178">
        <v>0</v>
      </c>
      <c r="E18" s="178">
        <v>0</v>
      </c>
      <c r="F18" s="178">
        <v>0</v>
      </c>
      <c r="G18" s="178">
        <v>0</v>
      </c>
      <c r="H18" s="178">
        <v>1</v>
      </c>
      <c r="I18" s="179">
        <v>0</v>
      </c>
      <c r="J18" s="21">
        <v>0</v>
      </c>
      <c r="K18" s="21">
        <v>0.16666666666666666</v>
      </c>
      <c r="M18" s="177" t="s">
        <v>106</v>
      </c>
      <c r="N18" s="178">
        <v>0</v>
      </c>
      <c r="O18" s="178">
        <v>0</v>
      </c>
      <c r="P18" s="178">
        <v>0</v>
      </c>
      <c r="Q18" s="178">
        <v>2</v>
      </c>
      <c r="R18" s="178">
        <v>0</v>
      </c>
      <c r="S18" s="179">
        <v>0</v>
      </c>
      <c r="T18" s="21">
        <v>0.5</v>
      </c>
      <c r="U18" s="21">
        <v>0.33333333333333331</v>
      </c>
      <c r="W18" s="177" t="s">
        <v>106</v>
      </c>
      <c r="X18" s="178">
        <v>0</v>
      </c>
      <c r="Y18" s="178">
        <v>0</v>
      </c>
      <c r="Z18" s="178">
        <v>0</v>
      </c>
      <c r="AA18" s="178">
        <v>2</v>
      </c>
      <c r="AB18" s="178">
        <v>1</v>
      </c>
      <c r="AC18" s="179">
        <v>0</v>
      </c>
      <c r="AD18" s="21">
        <v>0.5</v>
      </c>
      <c r="AE18" s="21">
        <v>0.5</v>
      </c>
      <c r="AF18" s="318"/>
      <c r="AG18" s="319"/>
    </row>
    <row r="19" spans="1:40" x14ac:dyDescent="0.25">
      <c r="A19" s="234"/>
      <c r="B19" s="311">
        <v>8.3333000000000004E-2</v>
      </c>
      <c r="C19" s="177" t="s">
        <v>106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9">
        <v>0</v>
      </c>
      <c r="J19" s="21">
        <v>0</v>
      </c>
      <c r="K19" s="21">
        <v>0</v>
      </c>
      <c r="M19" s="177" t="s">
        <v>106</v>
      </c>
      <c r="N19" s="178">
        <v>0</v>
      </c>
      <c r="O19" s="178">
        <v>0</v>
      </c>
      <c r="P19" s="178">
        <v>1</v>
      </c>
      <c r="Q19" s="178">
        <v>0</v>
      </c>
      <c r="R19" s="178">
        <v>0</v>
      </c>
      <c r="S19" s="179">
        <v>3</v>
      </c>
      <c r="T19" s="21">
        <v>0.25</v>
      </c>
      <c r="U19" s="21">
        <v>0.66666666666666663</v>
      </c>
      <c r="W19" s="177" t="s">
        <v>106</v>
      </c>
      <c r="X19" s="178">
        <v>0</v>
      </c>
      <c r="Y19" s="178">
        <v>0</v>
      </c>
      <c r="Z19" s="178">
        <v>1</v>
      </c>
      <c r="AA19" s="178">
        <v>0</v>
      </c>
      <c r="AB19" s="178">
        <v>0</v>
      </c>
      <c r="AC19" s="179">
        <v>3</v>
      </c>
      <c r="AD19" s="21">
        <v>0.25</v>
      </c>
      <c r="AE19" s="21">
        <v>0.66666666666666663</v>
      </c>
      <c r="AF19" s="318"/>
      <c r="AG19" s="319"/>
    </row>
    <row r="20" spans="1:40" x14ac:dyDescent="0.25">
      <c r="A20" s="234"/>
      <c r="B20" s="311">
        <v>9.375E-2</v>
      </c>
      <c r="C20" s="177" t="s">
        <v>106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9">
        <v>0</v>
      </c>
      <c r="J20" s="21">
        <v>0</v>
      </c>
      <c r="K20" s="21">
        <v>0</v>
      </c>
      <c r="M20" s="177" t="s">
        <v>106</v>
      </c>
      <c r="N20" s="178">
        <v>0</v>
      </c>
      <c r="O20" s="178">
        <v>0</v>
      </c>
      <c r="P20" s="178">
        <v>0</v>
      </c>
      <c r="Q20" s="178">
        <v>0</v>
      </c>
      <c r="R20" s="178">
        <v>1</v>
      </c>
      <c r="S20" s="179">
        <v>1</v>
      </c>
      <c r="T20" s="21">
        <v>0</v>
      </c>
      <c r="U20" s="21">
        <v>0.33333333333333331</v>
      </c>
      <c r="W20" s="177" t="s">
        <v>106</v>
      </c>
      <c r="X20" s="178">
        <v>0</v>
      </c>
      <c r="Y20" s="178">
        <v>0</v>
      </c>
      <c r="Z20" s="178">
        <v>0</v>
      </c>
      <c r="AA20" s="178">
        <v>0</v>
      </c>
      <c r="AB20" s="178">
        <v>1</v>
      </c>
      <c r="AC20" s="179">
        <v>1</v>
      </c>
      <c r="AD20" s="21">
        <v>0</v>
      </c>
      <c r="AE20" s="21">
        <v>0.33333333333333331</v>
      </c>
      <c r="AF20" s="318"/>
      <c r="AG20" s="319"/>
    </row>
    <row r="21" spans="1:40" x14ac:dyDescent="0.25">
      <c r="A21" s="234"/>
      <c r="B21" s="311">
        <v>0.104167</v>
      </c>
      <c r="C21" s="177" t="s">
        <v>106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9">
        <v>0</v>
      </c>
      <c r="J21" s="21">
        <v>0</v>
      </c>
      <c r="K21" s="21">
        <v>0</v>
      </c>
      <c r="M21" s="177" t="s">
        <v>106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9">
        <v>3</v>
      </c>
      <c r="T21" s="21">
        <v>0</v>
      </c>
      <c r="U21" s="21">
        <v>0.5</v>
      </c>
      <c r="W21" s="177" t="s">
        <v>106</v>
      </c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9">
        <v>3</v>
      </c>
      <c r="AD21" s="21">
        <v>0</v>
      </c>
      <c r="AE21" s="21">
        <v>0.5</v>
      </c>
      <c r="AF21" s="318"/>
      <c r="AG21" s="319"/>
    </row>
    <row r="22" spans="1:40" x14ac:dyDescent="0.25">
      <c r="A22" s="234"/>
      <c r="B22" s="311">
        <v>0.114583</v>
      </c>
      <c r="C22" s="177" t="s">
        <v>106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9">
        <v>0</v>
      </c>
      <c r="J22" s="21">
        <v>0</v>
      </c>
      <c r="K22" s="21">
        <v>0</v>
      </c>
      <c r="M22" s="177" t="s">
        <v>106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9">
        <v>1</v>
      </c>
      <c r="T22" s="21">
        <v>0</v>
      </c>
      <c r="U22" s="21">
        <v>0.16666666666666666</v>
      </c>
      <c r="W22" s="177" t="s">
        <v>106</v>
      </c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9">
        <v>1</v>
      </c>
      <c r="AD22" s="21">
        <v>0</v>
      </c>
      <c r="AE22" s="21">
        <v>0.16666666666666666</v>
      </c>
      <c r="AF22" s="318"/>
      <c r="AG22" s="319"/>
    </row>
    <row r="23" spans="1:40" x14ac:dyDescent="0.25">
      <c r="A23" s="234"/>
      <c r="B23" s="311">
        <v>0.125</v>
      </c>
      <c r="C23" s="177" t="s">
        <v>106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9">
        <v>0</v>
      </c>
      <c r="J23" s="21">
        <v>0</v>
      </c>
      <c r="K23" s="21">
        <v>0</v>
      </c>
      <c r="M23" s="177" t="s">
        <v>106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9">
        <v>1</v>
      </c>
      <c r="T23" s="21">
        <v>0</v>
      </c>
      <c r="U23" s="21">
        <v>0.16666666666666666</v>
      </c>
      <c r="W23" s="177" t="s">
        <v>106</v>
      </c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9">
        <v>1</v>
      </c>
      <c r="AD23" s="21">
        <v>0</v>
      </c>
      <c r="AE23" s="21">
        <v>0.16666666666666666</v>
      </c>
      <c r="AF23" s="318"/>
      <c r="AG23" s="319"/>
    </row>
    <row r="24" spans="1:40" x14ac:dyDescent="0.25">
      <c r="A24" s="234"/>
      <c r="B24" s="311">
        <v>0.13541700000000001</v>
      </c>
      <c r="C24" s="177" t="s">
        <v>106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9">
        <v>0</v>
      </c>
      <c r="J24" s="21">
        <v>0</v>
      </c>
      <c r="K24" s="21">
        <v>0</v>
      </c>
      <c r="M24" s="177" t="s">
        <v>106</v>
      </c>
      <c r="N24" s="178">
        <v>0</v>
      </c>
      <c r="O24" s="178">
        <v>0</v>
      </c>
      <c r="P24" s="178">
        <v>1</v>
      </c>
      <c r="Q24" s="178">
        <v>1</v>
      </c>
      <c r="R24" s="178">
        <v>2</v>
      </c>
      <c r="S24" s="179">
        <v>0</v>
      </c>
      <c r="T24" s="21">
        <v>0.5</v>
      </c>
      <c r="U24" s="21">
        <v>0.66666666666666663</v>
      </c>
      <c r="W24" s="177" t="s">
        <v>106</v>
      </c>
      <c r="X24" s="178">
        <v>0</v>
      </c>
      <c r="Y24" s="178">
        <v>0</v>
      </c>
      <c r="Z24" s="178">
        <v>1</v>
      </c>
      <c r="AA24" s="178">
        <v>1</v>
      </c>
      <c r="AB24" s="178">
        <v>2</v>
      </c>
      <c r="AC24" s="179">
        <v>0</v>
      </c>
      <c r="AD24" s="21">
        <v>0.5</v>
      </c>
      <c r="AE24" s="21">
        <v>0.66666666666666663</v>
      </c>
      <c r="AF24" s="318"/>
      <c r="AG24" s="319"/>
    </row>
    <row r="25" spans="1:40" x14ac:dyDescent="0.25">
      <c r="A25" s="234"/>
      <c r="B25" s="311">
        <v>0.14583299999999999</v>
      </c>
      <c r="C25" s="177" t="s">
        <v>106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9">
        <v>0</v>
      </c>
      <c r="J25" s="21">
        <v>0</v>
      </c>
      <c r="K25" s="21">
        <v>0</v>
      </c>
      <c r="M25" s="177" t="s">
        <v>106</v>
      </c>
      <c r="N25" s="178">
        <v>0</v>
      </c>
      <c r="O25" s="178">
        <v>0</v>
      </c>
      <c r="P25" s="178">
        <v>0</v>
      </c>
      <c r="Q25" s="178">
        <v>0</v>
      </c>
      <c r="R25" s="178">
        <v>0</v>
      </c>
      <c r="S25" s="179">
        <v>1</v>
      </c>
      <c r="T25" s="21">
        <v>0</v>
      </c>
      <c r="U25" s="21">
        <v>0.16666666666666666</v>
      </c>
      <c r="W25" s="177" t="s">
        <v>106</v>
      </c>
      <c r="X25" s="178">
        <v>0</v>
      </c>
      <c r="Y25" s="178">
        <v>0</v>
      </c>
      <c r="Z25" s="178">
        <v>0</v>
      </c>
      <c r="AA25" s="178">
        <v>0</v>
      </c>
      <c r="AB25" s="178">
        <v>0</v>
      </c>
      <c r="AC25" s="179">
        <v>1</v>
      </c>
      <c r="AD25" s="21">
        <v>0</v>
      </c>
      <c r="AE25" s="21">
        <v>0.16666666666666666</v>
      </c>
      <c r="AF25" s="318"/>
      <c r="AG25" s="319"/>
    </row>
    <row r="26" spans="1:40" x14ac:dyDescent="0.25">
      <c r="A26" s="234"/>
      <c r="B26" s="311">
        <v>0.15625</v>
      </c>
      <c r="C26" s="177" t="s">
        <v>106</v>
      </c>
      <c r="D26" s="178">
        <v>0</v>
      </c>
      <c r="E26" s="178">
        <v>0</v>
      </c>
      <c r="F26" s="178">
        <v>0</v>
      </c>
      <c r="G26" s="178">
        <v>1</v>
      </c>
      <c r="H26" s="178">
        <v>1</v>
      </c>
      <c r="I26" s="179">
        <v>0</v>
      </c>
      <c r="J26" s="21">
        <v>0.25</v>
      </c>
      <c r="K26" s="21">
        <v>0.33333333333333331</v>
      </c>
      <c r="M26" s="177" t="s">
        <v>106</v>
      </c>
      <c r="N26" s="178">
        <v>1</v>
      </c>
      <c r="O26" s="178">
        <v>1</v>
      </c>
      <c r="P26" s="178">
        <v>0</v>
      </c>
      <c r="Q26" s="178">
        <v>0</v>
      </c>
      <c r="R26" s="178">
        <v>1</v>
      </c>
      <c r="S26" s="179">
        <v>0</v>
      </c>
      <c r="T26" s="21">
        <v>0.5</v>
      </c>
      <c r="U26" s="21">
        <v>0.5</v>
      </c>
      <c r="W26" s="177" t="s">
        <v>106</v>
      </c>
      <c r="X26" s="178">
        <v>1</v>
      </c>
      <c r="Y26" s="178">
        <v>1</v>
      </c>
      <c r="Z26" s="178">
        <v>0</v>
      </c>
      <c r="AA26" s="178">
        <v>1</v>
      </c>
      <c r="AB26" s="178">
        <v>2</v>
      </c>
      <c r="AC26" s="179">
        <v>0</v>
      </c>
      <c r="AD26" s="21">
        <v>0.75</v>
      </c>
      <c r="AE26" s="21">
        <v>0.83333333333333337</v>
      </c>
      <c r="AF26" s="318"/>
      <c r="AG26" s="319"/>
    </row>
    <row r="27" spans="1:40" x14ac:dyDescent="0.25">
      <c r="A27" s="234"/>
      <c r="B27" s="311">
        <v>0.16666700000000001</v>
      </c>
      <c r="C27" s="177" t="s">
        <v>106</v>
      </c>
      <c r="D27" s="178">
        <v>1</v>
      </c>
      <c r="E27" s="178">
        <v>0</v>
      </c>
      <c r="F27" s="178">
        <v>0</v>
      </c>
      <c r="G27" s="178">
        <v>0</v>
      </c>
      <c r="H27" s="178">
        <v>0</v>
      </c>
      <c r="I27" s="179">
        <v>0</v>
      </c>
      <c r="J27" s="21">
        <v>0.25</v>
      </c>
      <c r="K27" s="21">
        <v>0.16666666666666666</v>
      </c>
      <c r="M27" s="177" t="s">
        <v>106</v>
      </c>
      <c r="N27" s="178">
        <v>1</v>
      </c>
      <c r="O27" s="178">
        <v>0</v>
      </c>
      <c r="P27" s="178">
        <v>0</v>
      </c>
      <c r="Q27" s="178">
        <v>0</v>
      </c>
      <c r="R27" s="178">
        <v>1</v>
      </c>
      <c r="S27" s="179">
        <v>1</v>
      </c>
      <c r="T27" s="21">
        <v>0.25</v>
      </c>
      <c r="U27" s="21">
        <v>0.5</v>
      </c>
      <c r="W27" s="177" t="s">
        <v>106</v>
      </c>
      <c r="X27" s="178">
        <v>2</v>
      </c>
      <c r="Y27" s="178">
        <v>0</v>
      </c>
      <c r="Z27" s="178">
        <v>0</v>
      </c>
      <c r="AA27" s="178">
        <v>0</v>
      </c>
      <c r="AB27" s="178">
        <v>1</v>
      </c>
      <c r="AC27" s="179">
        <v>1</v>
      </c>
      <c r="AD27" s="21">
        <v>0.5</v>
      </c>
      <c r="AE27" s="21">
        <v>0.66666666666666663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 t="s">
        <v>106</v>
      </c>
      <c r="D28" s="178">
        <v>0</v>
      </c>
      <c r="E28" s="178">
        <v>0</v>
      </c>
      <c r="F28" s="178">
        <v>1</v>
      </c>
      <c r="G28" s="178">
        <v>1</v>
      </c>
      <c r="H28" s="178">
        <v>0</v>
      </c>
      <c r="I28" s="179">
        <v>0</v>
      </c>
      <c r="J28" s="21">
        <v>0.5</v>
      </c>
      <c r="K28" s="21">
        <v>0.33333333333333331</v>
      </c>
      <c r="M28" s="177" t="s">
        <v>106</v>
      </c>
      <c r="N28" s="178">
        <v>0</v>
      </c>
      <c r="O28" s="178">
        <v>0</v>
      </c>
      <c r="P28" s="178">
        <v>2</v>
      </c>
      <c r="Q28" s="178">
        <v>0</v>
      </c>
      <c r="R28" s="178">
        <v>0</v>
      </c>
      <c r="S28" s="179">
        <v>0</v>
      </c>
      <c r="T28" s="21">
        <v>0.5</v>
      </c>
      <c r="U28" s="21">
        <v>0.33333333333333331</v>
      </c>
      <c r="W28" s="177" t="s">
        <v>106</v>
      </c>
      <c r="X28" s="178">
        <v>0</v>
      </c>
      <c r="Y28" s="178">
        <v>0</v>
      </c>
      <c r="Z28" s="178">
        <v>3</v>
      </c>
      <c r="AA28" s="178">
        <v>1</v>
      </c>
      <c r="AB28" s="178">
        <v>0</v>
      </c>
      <c r="AC28" s="179">
        <v>0</v>
      </c>
      <c r="AD28" s="21">
        <v>1</v>
      </c>
      <c r="AE28" s="21">
        <v>0.66666666666666663</v>
      </c>
      <c r="AF28" s="318"/>
      <c r="AG28" s="319"/>
    </row>
    <row r="29" spans="1:40" ht="15" customHeight="1" x14ac:dyDescent="0.25">
      <c r="A29" s="234"/>
      <c r="B29" s="311">
        <v>0.1875</v>
      </c>
      <c r="C29" s="177" t="s">
        <v>106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  <c r="I29" s="179">
        <v>0</v>
      </c>
      <c r="J29" s="21">
        <v>0</v>
      </c>
      <c r="K29" s="21">
        <v>0</v>
      </c>
      <c r="M29" s="177" t="s">
        <v>106</v>
      </c>
      <c r="N29" s="178">
        <v>0</v>
      </c>
      <c r="O29" s="178">
        <v>0</v>
      </c>
      <c r="P29" s="178">
        <v>0</v>
      </c>
      <c r="Q29" s="178">
        <v>3</v>
      </c>
      <c r="R29" s="178">
        <v>1</v>
      </c>
      <c r="S29" s="179">
        <v>1</v>
      </c>
      <c r="T29" s="21">
        <v>0.75</v>
      </c>
      <c r="U29" s="21">
        <v>0.83333333333333337</v>
      </c>
      <c r="W29" s="177" t="s">
        <v>106</v>
      </c>
      <c r="X29" s="178">
        <v>0</v>
      </c>
      <c r="Y29" s="178">
        <v>0</v>
      </c>
      <c r="Z29" s="178">
        <v>0</v>
      </c>
      <c r="AA29" s="178">
        <v>3</v>
      </c>
      <c r="AB29" s="178">
        <v>1</v>
      </c>
      <c r="AC29" s="179">
        <v>1</v>
      </c>
      <c r="AD29" s="21">
        <v>0.75</v>
      </c>
      <c r="AE29" s="21">
        <v>0.83333333333333337</v>
      </c>
      <c r="AF29" s="318"/>
      <c r="AG29" s="319"/>
    </row>
    <row r="30" spans="1:40" x14ac:dyDescent="0.25">
      <c r="A30" s="234"/>
      <c r="B30" s="311">
        <v>0.19791700000000001</v>
      </c>
      <c r="C30" s="177" t="s">
        <v>106</v>
      </c>
      <c r="D30" s="178">
        <v>0</v>
      </c>
      <c r="E30" s="178">
        <v>0</v>
      </c>
      <c r="F30" s="178">
        <v>0</v>
      </c>
      <c r="G30" s="178">
        <v>0</v>
      </c>
      <c r="H30" s="178">
        <v>0</v>
      </c>
      <c r="I30" s="179">
        <v>0</v>
      </c>
      <c r="J30" s="21">
        <v>0</v>
      </c>
      <c r="K30" s="21">
        <v>0</v>
      </c>
      <c r="M30" s="177" t="s">
        <v>106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79">
        <v>0</v>
      </c>
      <c r="T30" s="21">
        <v>0</v>
      </c>
      <c r="U30" s="21">
        <v>0</v>
      </c>
      <c r="W30" s="177" t="s">
        <v>106</v>
      </c>
      <c r="X30" s="178">
        <v>0</v>
      </c>
      <c r="Y30" s="178">
        <v>0</v>
      </c>
      <c r="Z30" s="178">
        <v>0</v>
      </c>
      <c r="AA30" s="178">
        <v>0</v>
      </c>
      <c r="AB30" s="178">
        <v>0</v>
      </c>
      <c r="AC30" s="179">
        <v>0</v>
      </c>
      <c r="AD30" s="21">
        <v>0</v>
      </c>
      <c r="AE30" s="21">
        <v>0</v>
      </c>
      <c r="AF30" s="318"/>
      <c r="AG30" s="319"/>
    </row>
    <row r="31" spans="1:40" x14ac:dyDescent="0.25">
      <c r="A31" s="234"/>
      <c r="B31" s="311">
        <v>0.20833299999999999</v>
      </c>
      <c r="C31" s="177" t="s">
        <v>106</v>
      </c>
      <c r="D31" s="178">
        <v>1</v>
      </c>
      <c r="E31" s="178">
        <v>1</v>
      </c>
      <c r="F31" s="178">
        <v>0</v>
      </c>
      <c r="G31" s="178">
        <v>1</v>
      </c>
      <c r="H31" s="178">
        <v>0</v>
      </c>
      <c r="I31" s="179">
        <v>0</v>
      </c>
      <c r="J31" s="21">
        <v>0.75</v>
      </c>
      <c r="K31" s="21">
        <v>0.5</v>
      </c>
      <c r="M31" s="177" t="s">
        <v>106</v>
      </c>
      <c r="N31" s="178">
        <v>1</v>
      </c>
      <c r="O31" s="178">
        <v>0</v>
      </c>
      <c r="P31" s="178">
        <v>0</v>
      </c>
      <c r="Q31" s="178">
        <v>0</v>
      </c>
      <c r="R31" s="178">
        <v>0</v>
      </c>
      <c r="S31" s="179">
        <v>0</v>
      </c>
      <c r="T31" s="21">
        <v>0.25</v>
      </c>
      <c r="U31" s="21">
        <v>0.16666666666666666</v>
      </c>
      <c r="W31" s="177" t="s">
        <v>106</v>
      </c>
      <c r="X31" s="178">
        <v>2</v>
      </c>
      <c r="Y31" s="178">
        <v>1</v>
      </c>
      <c r="Z31" s="178">
        <v>0</v>
      </c>
      <c r="AA31" s="178">
        <v>1</v>
      </c>
      <c r="AB31" s="178">
        <v>0</v>
      </c>
      <c r="AC31" s="179">
        <v>0</v>
      </c>
      <c r="AD31" s="21">
        <v>1</v>
      </c>
      <c r="AE31" s="21">
        <v>0.66666666666666663</v>
      </c>
      <c r="AF31" s="318"/>
      <c r="AG31" s="319"/>
    </row>
    <row r="32" spans="1:40" x14ac:dyDescent="0.25">
      <c r="A32" s="234"/>
      <c r="B32" s="311">
        <v>0.21875</v>
      </c>
      <c r="C32" s="177" t="s">
        <v>106</v>
      </c>
      <c r="D32" s="178">
        <v>0</v>
      </c>
      <c r="E32" s="178">
        <v>0</v>
      </c>
      <c r="F32" s="178">
        <v>0</v>
      </c>
      <c r="G32" s="178">
        <v>1</v>
      </c>
      <c r="H32" s="178">
        <v>0</v>
      </c>
      <c r="I32" s="179">
        <v>0</v>
      </c>
      <c r="J32" s="21">
        <v>0.25</v>
      </c>
      <c r="K32" s="21">
        <v>0.16666666666666666</v>
      </c>
      <c r="M32" s="177" t="s">
        <v>106</v>
      </c>
      <c r="N32" s="178">
        <v>0</v>
      </c>
      <c r="O32" s="178">
        <v>1</v>
      </c>
      <c r="P32" s="178">
        <v>0</v>
      </c>
      <c r="Q32" s="178">
        <v>0</v>
      </c>
      <c r="R32" s="178">
        <v>0</v>
      </c>
      <c r="S32" s="179">
        <v>1</v>
      </c>
      <c r="T32" s="21">
        <v>0.25</v>
      </c>
      <c r="U32" s="21">
        <v>0.33333333333333331</v>
      </c>
      <c r="W32" s="177" t="s">
        <v>106</v>
      </c>
      <c r="X32" s="178">
        <v>0</v>
      </c>
      <c r="Y32" s="178">
        <v>1</v>
      </c>
      <c r="Z32" s="178">
        <v>0</v>
      </c>
      <c r="AA32" s="178">
        <v>1</v>
      </c>
      <c r="AB32" s="178">
        <v>0</v>
      </c>
      <c r="AC32" s="179">
        <v>1</v>
      </c>
      <c r="AD32" s="21">
        <v>0.5</v>
      </c>
      <c r="AE32" s="21">
        <v>0.5</v>
      </c>
      <c r="AF32" s="318"/>
      <c r="AG32" s="319"/>
    </row>
    <row r="33" spans="1:33" x14ac:dyDescent="0.25">
      <c r="A33" s="234"/>
      <c r="B33" s="311">
        <v>0.22916700000000001</v>
      </c>
      <c r="C33" s="177" t="s">
        <v>106</v>
      </c>
      <c r="D33" s="178">
        <v>1</v>
      </c>
      <c r="E33" s="178">
        <v>2</v>
      </c>
      <c r="F33" s="178">
        <v>2</v>
      </c>
      <c r="G33" s="178">
        <v>2</v>
      </c>
      <c r="H33" s="178">
        <v>0</v>
      </c>
      <c r="I33" s="179">
        <v>0</v>
      </c>
      <c r="J33" s="21">
        <v>1.75</v>
      </c>
      <c r="K33" s="21">
        <v>1.1666666666666667</v>
      </c>
      <c r="M33" s="177" t="s">
        <v>106</v>
      </c>
      <c r="N33" s="178">
        <v>2</v>
      </c>
      <c r="O33" s="178">
        <v>0</v>
      </c>
      <c r="P33" s="178">
        <v>0</v>
      </c>
      <c r="Q33" s="178">
        <v>0</v>
      </c>
      <c r="R33" s="178">
        <v>1</v>
      </c>
      <c r="S33" s="179">
        <v>0</v>
      </c>
      <c r="T33" s="21">
        <v>0.5</v>
      </c>
      <c r="U33" s="21">
        <v>0.5</v>
      </c>
      <c r="W33" s="177" t="s">
        <v>106</v>
      </c>
      <c r="X33" s="178">
        <v>3</v>
      </c>
      <c r="Y33" s="178">
        <v>2</v>
      </c>
      <c r="Z33" s="178">
        <v>2</v>
      </c>
      <c r="AA33" s="178">
        <v>2</v>
      </c>
      <c r="AB33" s="178">
        <v>1</v>
      </c>
      <c r="AC33" s="179">
        <v>0</v>
      </c>
      <c r="AD33" s="21">
        <v>2.25</v>
      </c>
      <c r="AE33" s="21">
        <v>1.6666666666666667</v>
      </c>
      <c r="AF33" s="318"/>
      <c r="AG33" s="319"/>
    </row>
    <row r="34" spans="1:33" x14ac:dyDescent="0.25">
      <c r="A34" s="234"/>
      <c r="B34" s="311">
        <v>0.23958299999999999</v>
      </c>
      <c r="C34" s="177" t="s">
        <v>106</v>
      </c>
      <c r="D34" s="178">
        <v>0</v>
      </c>
      <c r="E34" s="178">
        <v>1</v>
      </c>
      <c r="F34" s="178">
        <v>2</v>
      </c>
      <c r="G34" s="178">
        <v>0</v>
      </c>
      <c r="H34" s="178">
        <v>0</v>
      </c>
      <c r="I34" s="179">
        <v>0</v>
      </c>
      <c r="J34" s="21">
        <v>0.75</v>
      </c>
      <c r="K34" s="21">
        <v>0.5</v>
      </c>
      <c r="M34" s="177" t="s">
        <v>106</v>
      </c>
      <c r="N34" s="178">
        <v>1</v>
      </c>
      <c r="O34" s="178">
        <v>2</v>
      </c>
      <c r="P34" s="178">
        <v>4</v>
      </c>
      <c r="Q34" s="178">
        <v>2</v>
      </c>
      <c r="R34" s="178">
        <v>2</v>
      </c>
      <c r="S34" s="179">
        <v>0</v>
      </c>
      <c r="T34" s="21">
        <v>2.25</v>
      </c>
      <c r="U34" s="21">
        <v>1.8333333333333333</v>
      </c>
      <c r="W34" s="177" t="s">
        <v>106</v>
      </c>
      <c r="X34" s="178">
        <v>1</v>
      </c>
      <c r="Y34" s="178">
        <v>3</v>
      </c>
      <c r="Z34" s="178">
        <v>6</v>
      </c>
      <c r="AA34" s="178">
        <v>2</v>
      </c>
      <c r="AB34" s="178">
        <v>2</v>
      </c>
      <c r="AC34" s="179">
        <v>0</v>
      </c>
      <c r="AD34" s="21">
        <v>3</v>
      </c>
      <c r="AE34" s="21">
        <v>2.3333333333333335</v>
      </c>
      <c r="AF34" s="318"/>
      <c r="AG34" s="319"/>
    </row>
    <row r="35" spans="1:33" x14ac:dyDescent="0.25">
      <c r="A35" s="234"/>
      <c r="B35" s="311">
        <v>0.25</v>
      </c>
      <c r="C35" s="177" t="s">
        <v>106</v>
      </c>
      <c r="D35" s="178">
        <v>3</v>
      </c>
      <c r="E35" s="178">
        <v>2</v>
      </c>
      <c r="F35" s="178">
        <v>1</v>
      </c>
      <c r="G35" s="178">
        <v>1</v>
      </c>
      <c r="H35" s="178">
        <v>0</v>
      </c>
      <c r="I35" s="179">
        <v>0</v>
      </c>
      <c r="J35" s="21">
        <v>1.75</v>
      </c>
      <c r="K35" s="21">
        <v>1.1666666666666667</v>
      </c>
      <c r="M35" s="177" t="s">
        <v>106</v>
      </c>
      <c r="N35" s="178">
        <v>0</v>
      </c>
      <c r="O35" s="178">
        <v>2</v>
      </c>
      <c r="P35" s="178">
        <v>0</v>
      </c>
      <c r="Q35" s="178">
        <v>1</v>
      </c>
      <c r="R35" s="178">
        <v>2</v>
      </c>
      <c r="S35" s="179">
        <v>0</v>
      </c>
      <c r="T35" s="21">
        <v>0.75</v>
      </c>
      <c r="U35" s="21">
        <v>0.83333333333333337</v>
      </c>
      <c r="W35" s="177" t="s">
        <v>106</v>
      </c>
      <c r="X35" s="178">
        <v>3</v>
      </c>
      <c r="Y35" s="178">
        <v>4</v>
      </c>
      <c r="Z35" s="178">
        <v>1</v>
      </c>
      <c r="AA35" s="178">
        <v>2</v>
      </c>
      <c r="AB35" s="178">
        <v>2</v>
      </c>
      <c r="AC35" s="179">
        <v>0</v>
      </c>
      <c r="AD35" s="21">
        <v>2.5</v>
      </c>
      <c r="AE35" s="21">
        <v>2</v>
      </c>
      <c r="AF35" s="318"/>
      <c r="AG35" s="319"/>
    </row>
    <row r="36" spans="1:33" x14ac:dyDescent="0.25">
      <c r="A36" s="234"/>
      <c r="B36" s="311">
        <v>0.26041700000000001</v>
      </c>
      <c r="C36" s="177" t="s">
        <v>106</v>
      </c>
      <c r="D36" s="178">
        <v>1</v>
      </c>
      <c r="E36" s="178">
        <v>3</v>
      </c>
      <c r="F36" s="178">
        <v>4</v>
      </c>
      <c r="G36" s="178">
        <v>1</v>
      </c>
      <c r="H36" s="178">
        <v>1</v>
      </c>
      <c r="I36" s="179">
        <v>0</v>
      </c>
      <c r="J36" s="21">
        <v>2.25</v>
      </c>
      <c r="K36" s="21">
        <v>1.6666666666666667</v>
      </c>
      <c r="M36" s="177" t="s">
        <v>106</v>
      </c>
      <c r="N36" s="178">
        <v>0</v>
      </c>
      <c r="O36" s="178">
        <v>3</v>
      </c>
      <c r="P36" s="178">
        <v>2</v>
      </c>
      <c r="Q36" s="178">
        <v>0</v>
      </c>
      <c r="R36" s="178">
        <v>1</v>
      </c>
      <c r="S36" s="179">
        <v>0</v>
      </c>
      <c r="T36" s="21">
        <v>1.25</v>
      </c>
      <c r="U36" s="21">
        <v>1</v>
      </c>
      <c r="W36" s="177" t="s">
        <v>106</v>
      </c>
      <c r="X36" s="178">
        <v>1</v>
      </c>
      <c r="Y36" s="178">
        <v>6</v>
      </c>
      <c r="Z36" s="178">
        <v>6</v>
      </c>
      <c r="AA36" s="178">
        <v>1</v>
      </c>
      <c r="AB36" s="178">
        <v>2</v>
      </c>
      <c r="AC36" s="179">
        <v>0</v>
      </c>
      <c r="AD36" s="21">
        <v>3.5</v>
      </c>
      <c r="AE36" s="21">
        <v>2.6666666666666665</v>
      </c>
      <c r="AF36" s="318"/>
      <c r="AG36" s="319"/>
    </row>
    <row r="37" spans="1:33" x14ac:dyDescent="0.25">
      <c r="A37" s="234"/>
      <c r="B37" s="311">
        <v>0.27083299999999999</v>
      </c>
      <c r="C37" s="177" t="s">
        <v>106</v>
      </c>
      <c r="D37" s="178">
        <v>6</v>
      </c>
      <c r="E37" s="178">
        <v>2</v>
      </c>
      <c r="F37" s="178">
        <v>1</v>
      </c>
      <c r="G37" s="178">
        <v>1</v>
      </c>
      <c r="H37" s="178">
        <v>0</v>
      </c>
      <c r="I37" s="179">
        <v>0</v>
      </c>
      <c r="J37" s="21">
        <v>2.5</v>
      </c>
      <c r="K37" s="21">
        <v>1.6666666666666667</v>
      </c>
      <c r="M37" s="177" t="s">
        <v>106</v>
      </c>
      <c r="N37" s="178">
        <v>0</v>
      </c>
      <c r="O37" s="178">
        <v>2</v>
      </c>
      <c r="P37" s="178">
        <v>1</v>
      </c>
      <c r="Q37" s="178">
        <v>1</v>
      </c>
      <c r="R37" s="178">
        <v>0</v>
      </c>
      <c r="S37" s="179">
        <v>2</v>
      </c>
      <c r="T37" s="21">
        <v>1</v>
      </c>
      <c r="U37" s="21">
        <v>1</v>
      </c>
      <c r="W37" s="177" t="s">
        <v>106</v>
      </c>
      <c r="X37" s="178">
        <v>6</v>
      </c>
      <c r="Y37" s="178">
        <v>4</v>
      </c>
      <c r="Z37" s="178">
        <v>2</v>
      </c>
      <c r="AA37" s="178">
        <v>2</v>
      </c>
      <c r="AB37" s="178">
        <v>0</v>
      </c>
      <c r="AC37" s="179">
        <v>2</v>
      </c>
      <c r="AD37" s="21">
        <v>3.5</v>
      </c>
      <c r="AE37" s="21">
        <v>2.6666666666666665</v>
      </c>
      <c r="AF37" s="318"/>
      <c r="AG37" s="319"/>
    </row>
    <row r="38" spans="1:33" x14ac:dyDescent="0.25">
      <c r="A38" s="234"/>
      <c r="B38" s="311">
        <v>0.28125</v>
      </c>
      <c r="C38" s="177" t="s">
        <v>106</v>
      </c>
      <c r="D38" s="178">
        <v>2</v>
      </c>
      <c r="E38" s="178">
        <v>5</v>
      </c>
      <c r="F38" s="178">
        <v>11</v>
      </c>
      <c r="G38" s="178">
        <v>5</v>
      </c>
      <c r="H38" s="178">
        <v>1</v>
      </c>
      <c r="I38" s="179">
        <v>0</v>
      </c>
      <c r="J38" s="21">
        <v>5.75</v>
      </c>
      <c r="K38" s="21">
        <v>4</v>
      </c>
      <c r="M38" s="177" t="s">
        <v>106</v>
      </c>
      <c r="N38" s="178">
        <v>5</v>
      </c>
      <c r="O38" s="178">
        <v>4</v>
      </c>
      <c r="P38" s="178">
        <v>7</v>
      </c>
      <c r="Q38" s="178">
        <v>5</v>
      </c>
      <c r="R38" s="178">
        <v>0</v>
      </c>
      <c r="S38" s="179">
        <v>0</v>
      </c>
      <c r="T38" s="21">
        <v>5.25</v>
      </c>
      <c r="U38" s="21">
        <v>3.5</v>
      </c>
      <c r="W38" s="177" t="s">
        <v>106</v>
      </c>
      <c r="X38" s="178">
        <v>7</v>
      </c>
      <c r="Y38" s="178">
        <v>9</v>
      </c>
      <c r="Z38" s="178">
        <v>18</v>
      </c>
      <c r="AA38" s="178">
        <v>10</v>
      </c>
      <c r="AB38" s="178">
        <v>1</v>
      </c>
      <c r="AC38" s="179">
        <v>0</v>
      </c>
      <c r="AD38" s="21">
        <v>11</v>
      </c>
      <c r="AE38" s="21">
        <v>7.5</v>
      </c>
      <c r="AF38" s="318"/>
      <c r="AG38" s="319"/>
    </row>
    <row r="39" spans="1:33" x14ac:dyDescent="0.25">
      <c r="A39" s="234"/>
      <c r="B39" s="311">
        <v>0.29166700000000001</v>
      </c>
      <c r="C39" s="177" t="s">
        <v>106</v>
      </c>
      <c r="D39" s="178">
        <v>4</v>
      </c>
      <c r="E39" s="178">
        <v>2</v>
      </c>
      <c r="F39" s="178">
        <v>6</v>
      </c>
      <c r="G39" s="178">
        <v>7</v>
      </c>
      <c r="H39" s="178">
        <v>1</v>
      </c>
      <c r="I39" s="179">
        <v>1</v>
      </c>
      <c r="J39" s="21">
        <v>4.75</v>
      </c>
      <c r="K39" s="21">
        <v>3.5</v>
      </c>
      <c r="M39" s="177" t="s">
        <v>106</v>
      </c>
      <c r="N39" s="178">
        <v>13</v>
      </c>
      <c r="O39" s="178">
        <v>10</v>
      </c>
      <c r="P39" s="178">
        <v>32</v>
      </c>
      <c r="Q39" s="178">
        <v>13</v>
      </c>
      <c r="R39" s="178">
        <v>2</v>
      </c>
      <c r="S39" s="179">
        <v>1</v>
      </c>
      <c r="T39" s="21">
        <v>17</v>
      </c>
      <c r="U39" s="21">
        <v>11.833333333333334</v>
      </c>
      <c r="W39" s="177" t="s">
        <v>106</v>
      </c>
      <c r="X39" s="178">
        <v>17</v>
      </c>
      <c r="Y39" s="178">
        <v>12</v>
      </c>
      <c r="Z39" s="178">
        <v>38</v>
      </c>
      <c r="AA39" s="178">
        <v>20</v>
      </c>
      <c r="AB39" s="178">
        <v>3</v>
      </c>
      <c r="AC39" s="179">
        <v>2</v>
      </c>
      <c r="AD39" s="21">
        <v>21.75</v>
      </c>
      <c r="AE39" s="21">
        <v>15.333333333333334</v>
      </c>
      <c r="AF39" s="318"/>
      <c r="AG39" s="319"/>
    </row>
    <row r="40" spans="1:33" x14ac:dyDescent="0.25">
      <c r="A40" s="234"/>
      <c r="B40" s="311">
        <v>0.30208299999999999</v>
      </c>
      <c r="C40" s="177" t="s">
        <v>106</v>
      </c>
      <c r="D40" s="178">
        <v>5</v>
      </c>
      <c r="E40" s="178">
        <v>5</v>
      </c>
      <c r="F40" s="178">
        <v>2</v>
      </c>
      <c r="G40" s="178">
        <v>3</v>
      </c>
      <c r="H40" s="178">
        <v>0</v>
      </c>
      <c r="I40" s="179">
        <v>0</v>
      </c>
      <c r="J40" s="21">
        <v>3.75</v>
      </c>
      <c r="K40" s="21">
        <v>2.5</v>
      </c>
      <c r="M40" s="177" t="s">
        <v>106</v>
      </c>
      <c r="N40" s="178">
        <v>35</v>
      </c>
      <c r="O40" s="178">
        <v>21</v>
      </c>
      <c r="P40" s="178">
        <v>28</v>
      </c>
      <c r="Q40" s="178">
        <v>22</v>
      </c>
      <c r="R40" s="178">
        <v>3</v>
      </c>
      <c r="S40" s="179">
        <v>2</v>
      </c>
      <c r="T40" s="21">
        <v>26.5</v>
      </c>
      <c r="U40" s="21">
        <v>18.5</v>
      </c>
      <c r="W40" s="177" t="s">
        <v>106</v>
      </c>
      <c r="X40" s="178">
        <v>40</v>
      </c>
      <c r="Y40" s="178">
        <v>26</v>
      </c>
      <c r="Z40" s="178">
        <v>30</v>
      </c>
      <c r="AA40" s="178">
        <v>25</v>
      </c>
      <c r="AB40" s="178">
        <v>3</v>
      </c>
      <c r="AC40" s="179">
        <v>2</v>
      </c>
      <c r="AD40" s="21">
        <v>30.25</v>
      </c>
      <c r="AE40" s="21">
        <v>21</v>
      </c>
      <c r="AF40" s="318"/>
      <c r="AG40" s="319"/>
    </row>
    <row r="41" spans="1:33" x14ac:dyDescent="0.25">
      <c r="A41" s="234"/>
      <c r="B41" s="311">
        <v>0.3125</v>
      </c>
      <c r="C41" s="177" t="s">
        <v>106</v>
      </c>
      <c r="D41" s="178">
        <v>4</v>
      </c>
      <c r="E41" s="178">
        <v>3</v>
      </c>
      <c r="F41" s="178" t="s">
        <v>106</v>
      </c>
      <c r="G41" s="178">
        <v>4</v>
      </c>
      <c r="H41" s="178">
        <v>0</v>
      </c>
      <c r="I41" s="179">
        <v>0</v>
      </c>
      <c r="J41" s="21">
        <v>3.6666666666666665</v>
      </c>
      <c r="K41" s="21">
        <v>2.2000000000000002</v>
      </c>
      <c r="M41" s="177" t="s">
        <v>106</v>
      </c>
      <c r="N41" s="178">
        <v>90</v>
      </c>
      <c r="O41" s="178">
        <v>73</v>
      </c>
      <c r="P41" s="178" t="s">
        <v>106</v>
      </c>
      <c r="Q41" s="178">
        <v>50</v>
      </c>
      <c r="R41" s="178">
        <v>5</v>
      </c>
      <c r="S41" s="179">
        <v>1</v>
      </c>
      <c r="T41" s="21">
        <v>71</v>
      </c>
      <c r="U41" s="21">
        <v>43.8</v>
      </c>
      <c r="W41" s="177" t="s">
        <v>106</v>
      </c>
      <c r="X41" s="178">
        <v>94</v>
      </c>
      <c r="Y41" s="178">
        <v>76</v>
      </c>
      <c r="Z41" s="178" t="s">
        <v>106</v>
      </c>
      <c r="AA41" s="178">
        <v>54</v>
      </c>
      <c r="AB41" s="178">
        <v>5</v>
      </c>
      <c r="AC41" s="179">
        <v>1</v>
      </c>
      <c r="AD41" s="21">
        <v>74.666666666666671</v>
      </c>
      <c r="AE41" s="21">
        <v>46</v>
      </c>
      <c r="AF41" s="318"/>
      <c r="AG41" s="319"/>
    </row>
    <row r="42" spans="1:33" x14ac:dyDescent="0.25">
      <c r="A42" s="234"/>
      <c r="B42" s="311">
        <v>0.32291700000000001</v>
      </c>
      <c r="C42" s="177" t="s">
        <v>106</v>
      </c>
      <c r="D42" s="178">
        <v>3</v>
      </c>
      <c r="E42" s="178">
        <v>0</v>
      </c>
      <c r="F42" s="178" t="s">
        <v>106</v>
      </c>
      <c r="G42" s="178">
        <v>0</v>
      </c>
      <c r="H42" s="178">
        <v>2</v>
      </c>
      <c r="I42" s="179">
        <v>1</v>
      </c>
      <c r="J42" s="21">
        <v>1</v>
      </c>
      <c r="K42" s="21">
        <v>1.2</v>
      </c>
      <c r="M42" s="177" t="s">
        <v>106</v>
      </c>
      <c r="N42" s="178">
        <v>101</v>
      </c>
      <c r="O42" s="178">
        <v>138</v>
      </c>
      <c r="P42" s="178" t="s">
        <v>106</v>
      </c>
      <c r="Q42" s="178">
        <v>101</v>
      </c>
      <c r="R42" s="178">
        <v>11</v>
      </c>
      <c r="S42" s="179">
        <v>2</v>
      </c>
      <c r="T42" s="21">
        <v>113.33333333333333</v>
      </c>
      <c r="U42" s="21">
        <v>70.599999999999994</v>
      </c>
      <c r="W42" s="177" t="s">
        <v>106</v>
      </c>
      <c r="X42" s="178">
        <v>104</v>
      </c>
      <c r="Y42" s="178">
        <v>138</v>
      </c>
      <c r="Z42" s="178" t="s">
        <v>106</v>
      </c>
      <c r="AA42" s="178">
        <v>101</v>
      </c>
      <c r="AB42" s="178">
        <v>13</v>
      </c>
      <c r="AC42" s="179">
        <v>3</v>
      </c>
      <c r="AD42" s="21">
        <v>114.33333333333333</v>
      </c>
      <c r="AE42" s="21">
        <v>71.8</v>
      </c>
      <c r="AF42" s="318"/>
      <c r="AG42" s="319"/>
    </row>
    <row r="43" spans="1:33" x14ac:dyDescent="0.25">
      <c r="A43" s="234"/>
      <c r="B43" s="311">
        <v>0.33333299999999999</v>
      </c>
      <c r="C43" s="177" t="s">
        <v>106</v>
      </c>
      <c r="D43" s="178">
        <v>2</v>
      </c>
      <c r="E43" s="178">
        <v>0</v>
      </c>
      <c r="F43" s="178" t="s">
        <v>106</v>
      </c>
      <c r="G43" s="178">
        <v>1</v>
      </c>
      <c r="H43" s="178">
        <v>2</v>
      </c>
      <c r="I43" s="179">
        <v>1</v>
      </c>
      <c r="J43" s="21">
        <v>1</v>
      </c>
      <c r="K43" s="21">
        <v>1.2</v>
      </c>
      <c r="M43" s="177" t="s">
        <v>106</v>
      </c>
      <c r="N43" s="178">
        <v>151</v>
      </c>
      <c r="O43" s="178">
        <v>124</v>
      </c>
      <c r="P43" s="178" t="s">
        <v>106</v>
      </c>
      <c r="Q43" s="178">
        <v>96</v>
      </c>
      <c r="R43" s="178">
        <v>7</v>
      </c>
      <c r="S43" s="179">
        <v>3</v>
      </c>
      <c r="T43" s="21">
        <v>123.66666666666667</v>
      </c>
      <c r="U43" s="21">
        <v>76.2</v>
      </c>
      <c r="W43" s="177" t="s">
        <v>106</v>
      </c>
      <c r="X43" s="178">
        <v>153</v>
      </c>
      <c r="Y43" s="178">
        <v>124</v>
      </c>
      <c r="Z43" s="178" t="s">
        <v>106</v>
      </c>
      <c r="AA43" s="178">
        <v>97</v>
      </c>
      <c r="AB43" s="178">
        <v>9</v>
      </c>
      <c r="AC43" s="179">
        <v>4</v>
      </c>
      <c r="AD43" s="21">
        <v>124.66666666666667</v>
      </c>
      <c r="AE43" s="21">
        <v>77.400000000000006</v>
      </c>
      <c r="AF43" s="318"/>
      <c r="AG43" s="319"/>
    </row>
    <row r="44" spans="1:33" x14ac:dyDescent="0.25">
      <c r="A44" s="234"/>
      <c r="B44" s="311">
        <v>0.34375</v>
      </c>
      <c r="C44" s="177" t="s">
        <v>106</v>
      </c>
      <c r="D44" s="178">
        <v>4</v>
      </c>
      <c r="E44" s="178">
        <v>0</v>
      </c>
      <c r="F44" s="178" t="s">
        <v>106</v>
      </c>
      <c r="G44" s="178">
        <v>1</v>
      </c>
      <c r="H44" s="178">
        <v>2</v>
      </c>
      <c r="I44" s="179">
        <v>2</v>
      </c>
      <c r="J44" s="21">
        <v>1.6666666666666667</v>
      </c>
      <c r="K44" s="21">
        <v>1.8</v>
      </c>
      <c r="M44" s="177" t="s">
        <v>106</v>
      </c>
      <c r="N44" s="178">
        <v>131</v>
      </c>
      <c r="O44" s="178">
        <v>113</v>
      </c>
      <c r="P44" s="178" t="s">
        <v>106</v>
      </c>
      <c r="Q44" s="178">
        <v>101</v>
      </c>
      <c r="R44" s="178">
        <v>8</v>
      </c>
      <c r="S44" s="179">
        <v>6</v>
      </c>
      <c r="T44" s="21">
        <v>115</v>
      </c>
      <c r="U44" s="21">
        <v>71.8</v>
      </c>
      <c r="W44" s="177" t="s">
        <v>106</v>
      </c>
      <c r="X44" s="178">
        <v>135</v>
      </c>
      <c r="Y44" s="178">
        <v>113</v>
      </c>
      <c r="Z44" s="178" t="s">
        <v>106</v>
      </c>
      <c r="AA44" s="178">
        <v>102</v>
      </c>
      <c r="AB44" s="178">
        <v>10</v>
      </c>
      <c r="AC44" s="179">
        <v>8</v>
      </c>
      <c r="AD44" s="21">
        <v>116.66666666666667</v>
      </c>
      <c r="AE44" s="21">
        <v>73.599999999999994</v>
      </c>
      <c r="AF44" s="318"/>
      <c r="AG44" s="319"/>
    </row>
    <row r="45" spans="1:33" x14ac:dyDescent="0.25">
      <c r="A45" s="234"/>
      <c r="B45" s="311">
        <v>0.35416700000000001</v>
      </c>
      <c r="C45" s="177" t="s">
        <v>106</v>
      </c>
      <c r="D45" s="178">
        <v>4</v>
      </c>
      <c r="E45" s="178">
        <v>3</v>
      </c>
      <c r="F45" s="178" t="s">
        <v>106</v>
      </c>
      <c r="G45" s="178">
        <v>3</v>
      </c>
      <c r="H45" s="178">
        <v>1</v>
      </c>
      <c r="I45" s="179">
        <v>1</v>
      </c>
      <c r="J45" s="21">
        <v>3.3333333333333335</v>
      </c>
      <c r="K45" s="21">
        <v>2.4</v>
      </c>
      <c r="M45" s="177" t="s">
        <v>106</v>
      </c>
      <c r="N45" s="178">
        <v>100</v>
      </c>
      <c r="O45" s="178">
        <v>89</v>
      </c>
      <c r="P45" s="178" t="s">
        <v>106</v>
      </c>
      <c r="Q45" s="178">
        <v>75</v>
      </c>
      <c r="R45" s="178">
        <v>8</v>
      </c>
      <c r="S45" s="179">
        <v>6</v>
      </c>
      <c r="T45" s="21">
        <v>88</v>
      </c>
      <c r="U45" s="21">
        <v>55.6</v>
      </c>
      <c r="W45" s="177" t="s">
        <v>106</v>
      </c>
      <c r="X45" s="178">
        <v>104</v>
      </c>
      <c r="Y45" s="178">
        <v>92</v>
      </c>
      <c r="Z45" s="178" t="s">
        <v>106</v>
      </c>
      <c r="AA45" s="178">
        <v>78</v>
      </c>
      <c r="AB45" s="178">
        <v>9</v>
      </c>
      <c r="AC45" s="179">
        <v>7</v>
      </c>
      <c r="AD45" s="21">
        <v>91.333333333333329</v>
      </c>
      <c r="AE45" s="21">
        <v>58</v>
      </c>
      <c r="AF45" s="318"/>
      <c r="AG45" s="319"/>
    </row>
    <row r="46" spans="1:33" x14ac:dyDescent="0.25">
      <c r="A46" s="234"/>
      <c r="B46" s="311">
        <v>0.36458299999999999</v>
      </c>
      <c r="C46" s="177" t="s">
        <v>106</v>
      </c>
      <c r="D46" s="178">
        <v>4</v>
      </c>
      <c r="E46" s="178">
        <v>0</v>
      </c>
      <c r="F46" s="178" t="s">
        <v>106</v>
      </c>
      <c r="G46" s="178">
        <v>2</v>
      </c>
      <c r="H46" s="178">
        <v>2</v>
      </c>
      <c r="I46" s="179">
        <v>0</v>
      </c>
      <c r="J46" s="21">
        <v>2</v>
      </c>
      <c r="K46" s="21">
        <v>1.6</v>
      </c>
      <c r="M46" s="177" t="s">
        <v>106</v>
      </c>
      <c r="N46" s="178">
        <v>59</v>
      </c>
      <c r="O46" s="178">
        <v>58</v>
      </c>
      <c r="P46" s="178" t="s">
        <v>106</v>
      </c>
      <c r="Q46" s="178">
        <v>39</v>
      </c>
      <c r="R46" s="178">
        <v>23</v>
      </c>
      <c r="S46" s="179">
        <v>6</v>
      </c>
      <c r="T46" s="21">
        <v>52</v>
      </c>
      <c r="U46" s="21">
        <v>37</v>
      </c>
      <c r="W46" s="177" t="s">
        <v>106</v>
      </c>
      <c r="X46" s="178">
        <v>63</v>
      </c>
      <c r="Y46" s="178">
        <v>58</v>
      </c>
      <c r="Z46" s="178" t="s">
        <v>106</v>
      </c>
      <c r="AA46" s="178">
        <v>41</v>
      </c>
      <c r="AB46" s="178">
        <v>25</v>
      </c>
      <c r="AC46" s="179">
        <v>6</v>
      </c>
      <c r="AD46" s="21">
        <v>54</v>
      </c>
      <c r="AE46" s="21">
        <v>38.6</v>
      </c>
      <c r="AF46" s="318"/>
      <c r="AG46" s="319"/>
    </row>
    <row r="47" spans="1:33" x14ac:dyDescent="0.25">
      <c r="A47" s="234"/>
      <c r="B47" s="311">
        <v>0.375</v>
      </c>
      <c r="C47" s="177" t="s">
        <v>106</v>
      </c>
      <c r="D47" s="178">
        <v>7</v>
      </c>
      <c r="E47" s="178">
        <v>6</v>
      </c>
      <c r="F47" s="178" t="s">
        <v>106</v>
      </c>
      <c r="G47" s="178">
        <v>6</v>
      </c>
      <c r="H47" s="178">
        <v>2</v>
      </c>
      <c r="I47" s="179">
        <v>3</v>
      </c>
      <c r="J47" s="21">
        <v>6.333333333333333</v>
      </c>
      <c r="K47" s="21">
        <v>4.8</v>
      </c>
      <c r="M47" s="177" t="s">
        <v>106</v>
      </c>
      <c r="N47" s="178">
        <v>74</v>
      </c>
      <c r="O47" s="178">
        <v>61</v>
      </c>
      <c r="P47" s="178" t="s">
        <v>106</v>
      </c>
      <c r="Q47" s="178">
        <v>30</v>
      </c>
      <c r="R47" s="178">
        <v>11</v>
      </c>
      <c r="S47" s="179">
        <v>10</v>
      </c>
      <c r="T47" s="21">
        <v>55</v>
      </c>
      <c r="U47" s="21">
        <v>37.200000000000003</v>
      </c>
      <c r="W47" s="177" t="s">
        <v>106</v>
      </c>
      <c r="X47" s="178">
        <v>81</v>
      </c>
      <c r="Y47" s="178">
        <v>67</v>
      </c>
      <c r="Z47" s="178" t="s">
        <v>106</v>
      </c>
      <c r="AA47" s="178">
        <v>36</v>
      </c>
      <c r="AB47" s="178">
        <v>13</v>
      </c>
      <c r="AC47" s="179">
        <v>13</v>
      </c>
      <c r="AD47" s="21">
        <v>61.333333333333336</v>
      </c>
      <c r="AE47" s="21">
        <v>42</v>
      </c>
      <c r="AF47" s="318"/>
      <c r="AG47" s="319"/>
    </row>
    <row r="48" spans="1:33" x14ac:dyDescent="0.25">
      <c r="A48" s="234"/>
      <c r="B48" s="311">
        <v>0.38541700000000001</v>
      </c>
      <c r="C48" s="177" t="s">
        <v>106</v>
      </c>
      <c r="D48" s="178">
        <v>4</v>
      </c>
      <c r="E48" s="178">
        <v>1</v>
      </c>
      <c r="F48" s="178" t="s">
        <v>106</v>
      </c>
      <c r="G48" s="178">
        <v>9</v>
      </c>
      <c r="H48" s="178">
        <v>2</v>
      </c>
      <c r="I48" s="179">
        <v>3</v>
      </c>
      <c r="J48" s="21">
        <v>4.666666666666667</v>
      </c>
      <c r="K48" s="21">
        <v>3.8</v>
      </c>
      <c r="M48" s="177" t="s">
        <v>106</v>
      </c>
      <c r="N48" s="178">
        <v>56</v>
      </c>
      <c r="O48" s="178">
        <v>92</v>
      </c>
      <c r="P48" s="178" t="s">
        <v>106</v>
      </c>
      <c r="Q48" s="178">
        <v>36</v>
      </c>
      <c r="R48" s="178">
        <v>9</v>
      </c>
      <c r="S48" s="179">
        <v>8</v>
      </c>
      <c r="T48" s="21">
        <v>61.333333333333336</v>
      </c>
      <c r="U48" s="21">
        <v>40.200000000000003</v>
      </c>
      <c r="W48" s="177" t="s">
        <v>106</v>
      </c>
      <c r="X48" s="178">
        <v>60</v>
      </c>
      <c r="Y48" s="178">
        <v>93</v>
      </c>
      <c r="Z48" s="178" t="s">
        <v>106</v>
      </c>
      <c r="AA48" s="178">
        <v>45</v>
      </c>
      <c r="AB48" s="178">
        <v>11</v>
      </c>
      <c r="AC48" s="179">
        <v>11</v>
      </c>
      <c r="AD48" s="21">
        <v>66</v>
      </c>
      <c r="AE48" s="21">
        <v>44</v>
      </c>
      <c r="AF48" s="318"/>
      <c r="AG48" s="319"/>
    </row>
    <row r="49" spans="1:33" x14ac:dyDescent="0.25">
      <c r="A49" s="234"/>
      <c r="B49" s="311">
        <v>0.39583299999999999</v>
      </c>
      <c r="C49" s="177" t="s">
        <v>106</v>
      </c>
      <c r="D49" s="178">
        <v>7</v>
      </c>
      <c r="E49" s="178">
        <v>0</v>
      </c>
      <c r="F49" s="178" t="s">
        <v>106</v>
      </c>
      <c r="G49" s="178">
        <v>0</v>
      </c>
      <c r="H49" s="178">
        <v>6</v>
      </c>
      <c r="I49" s="179">
        <v>2</v>
      </c>
      <c r="J49" s="21">
        <v>2.3333333333333335</v>
      </c>
      <c r="K49" s="21">
        <v>3</v>
      </c>
      <c r="M49" s="177" t="s">
        <v>106</v>
      </c>
      <c r="N49" s="178">
        <v>46</v>
      </c>
      <c r="O49" s="178">
        <v>58</v>
      </c>
      <c r="P49" s="178" t="s">
        <v>106</v>
      </c>
      <c r="Q49" s="178">
        <v>27</v>
      </c>
      <c r="R49" s="178">
        <v>18</v>
      </c>
      <c r="S49" s="179">
        <v>6</v>
      </c>
      <c r="T49" s="21">
        <v>43.666666666666664</v>
      </c>
      <c r="U49" s="21">
        <v>31</v>
      </c>
      <c r="W49" s="177" t="s">
        <v>106</v>
      </c>
      <c r="X49" s="178">
        <v>53</v>
      </c>
      <c r="Y49" s="178">
        <v>58</v>
      </c>
      <c r="Z49" s="178" t="s">
        <v>106</v>
      </c>
      <c r="AA49" s="178">
        <v>27</v>
      </c>
      <c r="AB49" s="178">
        <v>24</v>
      </c>
      <c r="AC49" s="179">
        <v>8</v>
      </c>
      <c r="AD49" s="21">
        <v>46</v>
      </c>
      <c r="AE49" s="21">
        <v>34</v>
      </c>
      <c r="AF49" s="318"/>
      <c r="AG49" s="319"/>
    </row>
    <row r="50" spans="1:33" x14ac:dyDescent="0.25">
      <c r="A50" s="234"/>
      <c r="B50" s="311">
        <v>0.40625</v>
      </c>
      <c r="C50" s="177" t="s">
        <v>106</v>
      </c>
      <c r="D50" s="178">
        <v>3</v>
      </c>
      <c r="E50" s="178">
        <v>4</v>
      </c>
      <c r="F50" s="178" t="s">
        <v>106</v>
      </c>
      <c r="G50" s="178">
        <v>1</v>
      </c>
      <c r="H50" s="178">
        <v>2</v>
      </c>
      <c r="I50" s="179">
        <v>3</v>
      </c>
      <c r="J50" s="21">
        <v>2.6666666666666665</v>
      </c>
      <c r="K50" s="21">
        <v>2.6</v>
      </c>
      <c r="M50" s="177" t="s">
        <v>106</v>
      </c>
      <c r="N50" s="178">
        <v>25</v>
      </c>
      <c r="O50" s="178">
        <v>38</v>
      </c>
      <c r="P50" s="178" t="s">
        <v>106</v>
      </c>
      <c r="Q50" s="178">
        <v>29</v>
      </c>
      <c r="R50" s="178">
        <v>18</v>
      </c>
      <c r="S50" s="179">
        <v>16</v>
      </c>
      <c r="T50" s="21">
        <v>30.666666666666668</v>
      </c>
      <c r="U50" s="21">
        <v>25.2</v>
      </c>
      <c r="W50" s="177" t="s">
        <v>106</v>
      </c>
      <c r="X50" s="178">
        <v>28</v>
      </c>
      <c r="Y50" s="178">
        <v>42</v>
      </c>
      <c r="Z50" s="178" t="s">
        <v>106</v>
      </c>
      <c r="AA50" s="178">
        <v>30</v>
      </c>
      <c r="AB50" s="178">
        <v>20</v>
      </c>
      <c r="AC50" s="179">
        <v>19</v>
      </c>
      <c r="AD50" s="21">
        <v>33.333333333333336</v>
      </c>
      <c r="AE50" s="21">
        <v>27.8</v>
      </c>
      <c r="AF50" s="318"/>
      <c r="AG50" s="319"/>
    </row>
    <row r="51" spans="1:33" x14ac:dyDescent="0.25">
      <c r="A51" s="234"/>
      <c r="B51" s="311">
        <v>0.41666700000000001</v>
      </c>
      <c r="C51" s="177" t="s">
        <v>106</v>
      </c>
      <c r="D51" s="178">
        <v>2</v>
      </c>
      <c r="E51" s="178">
        <v>3</v>
      </c>
      <c r="F51" s="178" t="s">
        <v>106</v>
      </c>
      <c r="G51" s="178">
        <v>1</v>
      </c>
      <c r="H51" s="178">
        <v>2</v>
      </c>
      <c r="I51" s="179">
        <v>1</v>
      </c>
      <c r="J51" s="21">
        <v>2</v>
      </c>
      <c r="K51" s="21">
        <v>1.8</v>
      </c>
      <c r="M51" s="177" t="s">
        <v>106</v>
      </c>
      <c r="N51" s="178">
        <v>20</v>
      </c>
      <c r="O51" s="178">
        <v>20</v>
      </c>
      <c r="P51" s="178" t="s">
        <v>106</v>
      </c>
      <c r="Q51" s="178">
        <v>44</v>
      </c>
      <c r="R51" s="178">
        <v>17</v>
      </c>
      <c r="S51" s="179">
        <v>14</v>
      </c>
      <c r="T51" s="21">
        <v>28</v>
      </c>
      <c r="U51" s="21">
        <v>23</v>
      </c>
      <c r="W51" s="177" t="s">
        <v>106</v>
      </c>
      <c r="X51" s="178">
        <v>22</v>
      </c>
      <c r="Y51" s="178">
        <v>23</v>
      </c>
      <c r="Z51" s="178" t="s">
        <v>106</v>
      </c>
      <c r="AA51" s="178">
        <v>45</v>
      </c>
      <c r="AB51" s="178">
        <v>19</v>
      </c>
      <c r="AC51" s="179">
        <v>15</v>
      </c>
      <c r="AD51" s="21">
        <v>30</v>
      </c>
      <c r="AE51" s="21">
        <v>24.8</v>
      </c>
      <c r="AF51" s="318"/>
      <c r="AG51" s="319"/>
    </row>
    <row r="52" spans="1:33" x14ac:dyDescent="0.25">
      <c r="A52" s="234"/>
      <c r="B52" s="311">
        <v>0.42708299999999999</v>
      </c>
      <c r="C52" s="177" t="s">
        <v>106</v>
      </c>
      <c r="D52" s="178">
        <v>6</v>
      </c>
      <c r="E52" s="178">
        <v>4</v>
      </c>
      <c r="F52" s="178" t="s">
        <v>106</v>
      </c>
      <c r="G52" s="178">
        <v>7</v>
      </c>
      <c r="H52" s="178">
        <v>1</v>
      </c>
      <c r="I52" s="179">
        <v>2</v>
      </c>
      <c r="J52" s="21">
        <v>5.666666666666667</v>
      </c>
      <c r="K52" s="21">
        <v>4</v>
      </c>
      <c r="M52" s="177" t="s">
        <v>106</v>
      </c>
      <c r="N52" s="178">
        <v>24</v>
      </c>
      <c r="O52" s="178">
        <v>26</v>
      </c>
      <c r="P52" s="178" t="s">
        <v>106</v>
      </c>
      <c r="Q52" s="178">
        <v>43</v>
      </c>
      <c r="R52" s="178">
        <v>17</v>
      </c>
      <c r="S52" s="179">
        <v>15</v>
      </c>
      <c r="T52" s="21">
        <v>31</v>
      </c>
      <c r="U52" s="21">
        <v>25</v>
      </c>
      <c r="W52" s="177" t="s">
        <v>106</v>
      </c>
      <c r="X52" s="178">
        <v>30</v>
      </c>
      <c r="Y52" s="178">
        <v>30</v>
      </c>
      <c r="Z52" s="178" t="s">
        <v>106</v>
      </c>
      <c r="AA52" s="178">
        <v>50</v>
      </c>
      <c r="AB52" s="178">
        <v>18</v>
      </c>
      <c r="AC52" s="179">
        <v>17</v>
      </c>
      <c r="AD52" s="21">
        <v>36.666666666666664</v>
      </c>
      <c r="AE52" s="21">
        <v>29</v>
      </c>
      <c r="AF52" s="318"/>
      <c r="AG52" s="319"/>
    </row>
    <row r="53" spans="1:33" x14ac:dyDescent="0.25">
      <c r="A53" s="234"/>
      <c r="B53" s="311">
        <v>0.4375</v>
      </c>
      <c r="C53" s="177" t="s">
        <v>106</v>
      </c>
      <c r="D53" s="178">
        <v>3</v>
      </c>
      <c r="E53" s="178">
        <v>1</v>
      </c>
      <c r="F53" s="178" t="s">
        <v>106</v>
      </c>
      <c r="G53" s="178">
        <v>8</v>
      </c>
      <c r="H53" s="178">
        <v>6</v>
      </c>
      <c r="I53" s="179">
        <v>5</v>
      </c>
      <c r="J53" s="21">
        <v>4</v>
      </c>
      <c r="K53" s="21">
        <v>4.5999999999999996</v>
      </c>
      <c r="M53" s="177" t="s">
        <v>106</v>
      </c>
      <c r="N53" s="178">
        <v>21</v>
      </c>
      <c r="O53" s="178">
        <v>11</v>
      </c>
      <c r="P53" s="178" t="s">
        <v>106</v>
      </c>
      <c r="Q53" s="178">
        <v>43</v>
      </c>
      <c r="R53" s="178">
        <v>17</v>
      </c>
      <c r="S53" s="179">
        <v>14</v>
      </c>
      <c r="T53" s="21">
        <v>25</v>
      </c>
      <c r="U53" s="21">
        <v>21.2</v>
      </c>
      <c r="W53" s="177" t="s">
        <v>106</v>
      </c>
      <c r="X53" s="178">
        <v>24</v>
      </c>
      <c r="Y53" s="178">
        <v>12</v>
      </c>
      <c r="Z53" s="178" t="s">
        <v>106</v>
      </c>
      <c r="AA53" s="178">
        <v>51</v>
      </c>
      <c r="AB53" s="178">
        <v>23</v>
      </c>
      <c r="AC53" s="179">
        <v>19</v>
      </c>
      <c r="AD53" s="21">
        <v>29</v>
      </c>
      <c r="AE53" s="21">
        <v>25.8</v>
      </c>
      <c r="AF53" s="318"/>
      <c r="AG53" s="319"/>
    </row>
    <row r="54" spans="1:33" x14ac:dyDescent="0.25">
      <c r="A54" s="234"/>
      <c r="B54" s="311">
        <v>0.44791700000000001</v>
      </c>
      <c r="C54" s="177" t="s">
        <v>106</v>
      </c>
      <c r="D54" s="178">
        <v>5</v>
      </c>
      <c r="E54" s="178">
        <v>4</v>
      </c>
      <c r="F54" s="178" t="s">
        <v>106</v>
      </c>
      <c r="G54" s="178">
        <v>3</v>
      </c>
      <c r="H54" s="178">
        <v>2</v>
      </c>
      <c r="I54" s="179">
        <v>4</v>
      </c>
      <c r="J54" s="21">
        <v>4</v>
      </c>
      <c r="K54" s="21">
        <v>3.6</v>
      </c>
      <c r="M54" s="177" t="s">
        <v>106</v>
      </c>
      <c r="N54" s="178">
        <v>17</v>
      </c>
      <c r="O54" s="178">
        <v>14</v>
      </c>
      <c r="P54" s="178" t="s">
        <v>106</v>
      </c>
      <c r="Q54" s="178">
        <v>48</v>
      </c>
      <c r="R54" s="178">
        <v>15</v>
      </c>
      <c r="S54" s="179">
        <v>27</v>
      </c>
      <c r="T54" s="21">
        <v>26.333333333333332</v>
      </c>
      <c r="U54" s="21">
        <v>24.2</v>
      </c>
      <c r="W54" s="177" t="s">
        <v>106</v>
      </c>
      <c r="X54" s="178">
        <v>22</v>
      </c>
      <c r="Y54" s="178">
        <v>18</v>
      </c>
      <c r="Z54" s="178" t="s">
        <v>106</v>
      </c>
      <c r="AA54" s="178">
        <v>51</v>
      </c>
      <c r="AB54" s="178">
        <v>17</v>
      </c>
      <c r="AC54" s="179">
        <v>31</v>
      </c>
      <c r="AD54" s="21">
        <v>30.333333333333332</v>
      </c>
      <c r="AE54" s="21">
        <v>27.8</v>
      </c>
      <c r="AF54" s="318"/>
      <c r="AG54" s="319"/>
    </row>
    <row r="55" spans="1:33" x14ac:dyDescent="0.25">
      <c r="A55" s="234"/>
      <c r="B55" s="311">
        <v>0.45833299999999999</v>
      </c>
      <c r="C55" s="177" t="s">
        <v>106</v>
      </c>
      <c r="D55" s="178">
        <v>5</v>
      </c>
      <c r="E55" s="178">
        <v>1</v>
      </c>
      <c r="F55" s="178" t="s">
        <v>106</v>
      </c>
      <c r="G55" s="178">
        <v>5</v>
      </c>
      <c r="H55" s="178">
        <v>6</v>
      </c>
      <c r="I55" s="179">
        <v>5</v>
      </c>
      <c r="J55" s="21">
        <v>3.6666666666666665</v>
      </c>
      <c r="K55" s="21">
        <v>4.4000000000000004</v>
      </c>
      <c r="M55" s="177" t="s">
        <v>106</v>
      </c>
      <c r="N55" s="178">
        <v>17</v>
      </c>
      <c r="O55" s="178">
        <v>14</v>
      </c>
      <c r="P55" s="178" t="s">
        <v>106</v>
      </c>
      <c r="Q55" s="178">
        <v>25</v>
      </c>
      <c r="R55" s="178">
        <v>28</v>
      </c>
      <c r="S55" s="179">
        <v>28</v>
      </c>
      <c r="T55" s="21">
        <v>18.666666666666668</v>
      </c>
      <c r="U55" s="21">
        <v>22.4</v>
      </c>
      <c r="W55" s="177" t="s">
        <v>106</v>
      </c>
      <c r="X55" s="178">
        <v>22</v>
      </c>
      <c r="Y55" s="178">
        <v>15</v>
      </c>
      <c r="Z55" s="178" t="s">
        <v>106</v>
      </c>
      <c r="AA55" s="178">
        <v>30</v>
      </c>
      <c r="AB55" s="178">
        <v>34</v>
      </c>
      <c r="AC55" s="179">
        <v>33</v>
      </c>
      <c r="AD55" s="21">
        <v>22.333333333333332</v>
      </c>
      <c r="AE55" s="21">
        <v>26.8</v>
      </c>
      <c r="AF55" s="318"/>
      <c r="AG55" s="319"/>
    </row>
    <row r="56" spans="1:33" x14ac:dyDescent="0.25">
      <c r="A56" s="234"/>
      <c r="B56" s="311">
        <v>0.46875</v>
      </c>
      <c r="C56" s="177" t="s">
        <v>106</v>
      </c>
      <c r="D56" s="178">
        <v>6</v>
      </c>
      <c r="E56" s="178">
        <v>3</v>
      </c>
      <c r="F56" s="178" t="s">
        <v>106</v>
      </c>
      <c r="G56" s="178">
        <v>5</v>
      </c>
      <c r="H56" s="178">
        <v>8</v>
      </c>
      <c r="I56" s="179" t="s">
        <v>106</v>
      </c>
      <c r="J56" s="21">
        <v>4.666666666666667</v>
      </c>
      <c r="K56" s="21">
        <v>5.5</v>
      </c>
      <c r="M56" s="177" t="s">
        <v>106</v>
      </c>
      <c r="N56" s="178">
        <v>18</v>
      </c>
      <c r="O56" s="178">
        <v>14</v>
      </c>
      <c r="P56" s="178" t="s">
        <v>106</v>
      </c>
      <c r="Q56" s="178">
        <v>29</v>
      </c>
      <c r="R56" s="178">
        <v>28</v>
      </c>
      <c r="S56" s="179" t="s">
        <v>106</v>
      </c>
      <c r="T56" s="21">
        <v>20.333333333333332</v>
      </c>
      <c r="U56" s="21">
        <v>22.25</v>
      </c>
      <c r="W56" s="177" t="s">
        <v>106</v>
      </c>
      <c r="X56" s="178">
        <v>24</v>
      </c>
      <c r="Y56" s="178">
        <v>17</v>
      </c>
      <c r="Z56" s="178" t="s">
        <v>106</v>
      </c>
      <c r="AA56" s="178">
        <v>34</v>
      </c>
      <c r="AB56" s="178">
        <v>36</v>
      </c>
      <c r="AC56" s="179" t="s">
        <v>106</v>
      </c>
      <c r="AD56" s="21">
        <v>25</v>
      </c>
      <c r="AE56" s="21">
        <v>27.75</v>
      </c>
      <c r="AF56" s="318"/>
      <c r="AG56" s="319"/>
    </row>
    <row r="57" spans="1:33" x14ac:dyDescent="0.25">
      <c r="A57" s="234"/>
      <c r="B57" s="311">
        <v>0.47916700000000001</v>
      </c>
      <c r="C57" s="177" t="s">
        <v>106</v>
      </c>
      <c r="D57" s="178">
        <v>2</v>
      </c>
      <c r="E57" s="178">
        <v>5</v>
      </c>
      <c r="F57" s="178" t="s">
        <v>106</v>
      </c>
      <c r="G57" s="178">
        <v>3</v>
      </c>
      <c r="H57" s="178">
        <v>8</v>
      </c>
      <c r="I57" s="179" t="s">
        <v>106</v>
      </c>
      <c r="J57" s="21">
        <v>3.3333333333333335</v>
      </c>
      <c r="K57" s="21">
        <v>4.5</v>
      </c>
      <c r="M57" s="177" t="s">
        <v>106</v>
      </c>
      <c r="N57" s="178">
        <v>17</v>
      </c>
      <c r="O57" s="178">
        <v>21</v>
      </c>
      <c r="P57" s="178" t="s">
        <v>106</v>
      </c>
      <c r="Q57" s="178">
        <v>25</v>
      </c>
      <c r="R57" s="178">
        <v>29</v>
      </c>
      <c r="S57" s="179" t="s">
        <v>106</v>
      </c>
      <c r="T57" s="21">
        <v>21</v>
      </c>
      <c r="U57" s="21">
        <v>23</v>
      </c>
      <c r="W57" s="177" t="s">
        <v>106</v>
      </c>
      <c r="X57" s="178">
        <v>19</v>
      </c>
      <c r="Y57" s="178">
        <v>26</v>
      </c>
      <c r="Z57" s="178" t="s">
        <v>106</v>
      </c>
      <c r="AA57" s="178">
        <v>28</v>
      </c>
      <c r="AB57" s="178">
        <v>37</v>
      </c>
      <c r="AC57" s="179" t="s">
        <v>106</v>
      </c>
      <c r="AD57" s="21">
        <v>24.333333333333332</v>
      </c>
      <c r="AE57" s="21">
        <v>27.5</v>
      </c>
      <c r="AF57" s="318"/>
      <c r="AG57" s="319"/>
    </row>
    <row r="58" spans="1:33" x14ac:dyDescent="0.25">
      <c r="A58" s="234"/>
      <c r="B58" s="311">
        <v>0.48958299999999999</v>
      </c>
      <c r="C58" s="177">
        <v>4</v>
      </c>
      <c r="D58" s="178">
        <v>2</v>
      </c>
      <c r="E58" s="178">
        <v>12</v>
      </c>
      <c r="F58" s="178" t="s">
        <v>106</v>
      </c>
      <c r="G58" s="178">
        <v>3</v>
      </c>
      <c r="H58" s="178">
        <v>4</v>
      </c>
      <c r="I58" s="179">
        <v>4</v>
      </c>
      <c r="J58" s="21">
        <v>5.25</v>
      </c>
      <c r="K58" s="21">
        <v>4.833333333333333</v>
      </c>
      <c r="M58" s="177">
        <v>10</v>
      </c>
      <c r="N58" s="178">
        <v>24</v>
      </c>
      <c r="O58" s="178">
        <v>17</v>
      </c>
      <c r="P58" s="178" t="s">
        <v>106</v>
      </c>
      <c r="Q58" s="178">
        <v>30</v>
      </c>
      <c r="R58" s="178">
        <v>44</v>
      </c>
      <c r="S58" s="179">
        <v>23</v>
      </c>
      <c r="T58" s="21">
        <v>20.25</v>
      </c>
      <c r="U58" s="21">
        <v>24.666666666666668</v>
      </c>
      <c r="W58" s="177">
        <v>14</v>
      </c>
      <c r="X58" s="178">
        <v>26</v>
      </c>
      <c r="Y58" s="178">
        <v>29</v>
      </c>
      <c r="Z58" s="178" t="s">
        <v>106</v>
      </c>
      <c r="AA58" s="178">
        <v>33</v>
      </c>
      <c r="AB58" s="178">
        <v>48</v>
      </c>
      <c r="AC58" s="179">
        <v>27</v>
      </c>
      <c r="AD58" s="21">
        <v>25.5</v>
      </c>
      <c r="AE58" s="21">
        <v>29.5</v>
      </c>
      <c r="AF58" s="318"/>
      <c r="AG58" s="319"/>
    </row>
    <row r="59" spans="1:33" x14ac:dyDescent="0.25">
      <c r="A59" s="234"/>
      <c r="B59" s="311">
        <v>0.5</v>
      </c>
      <c r="C59" s="177">
        <v>7</v>
      </c>
      <c r="D59" s="178">
        <v>5</v>
      </c>
      <c r="E59" s="178">
        <v>5</v>
      </c>
      <c r="F59" s="178" t="s">
        <v>106</v>
      </c>
      <c r="G59" s="178">
        <v>3</v>
      </c>
      <c r="H59" s="178">
        <v>3</v>
      </c>
      <c r="I59" s="179">
        <v>6</v>
      </c>
      <c r="J59" s="21">
        <v>5</v>
      </c>
      <c r="K59" s="21">
        <v>4.833333333333333</v>
      </c>
      <c r="M59" s="177">
        <v>21</v>
      </c>
      <c r="N59" s="178">
        <v>14</v>
      </c>
      <c r="O59" s="178">
        <v>20</v>
      </c>
      <c r="P59" s="178" t="s">
        <v>106</v>
      </c>
      <c r="Q59" s="178">
        <v>32</v>
      </c>
      <c r="R59" s="178">
        <v>36</v>
      </c>
      <c r="S59" s="179">
        <v>26</v>
      </c>
      <c r="T59" s="21">
        <v>21.75</v>
      </c>
      <c r="U59" s="21">
        <v>24.833333333333332</v>
      </c>
      <c r="W59" s="177">
        <v>28</v>
      </c>
      <c r="X59" s="178">
        <v>19</v>
      </c>
      <c r="Y59" s="178">
        <v>25</v>
      </c>
      <c r="Z59" s="178" t="s">
        <v>106</v>
      </c>
      <c r="AA59" s="178">
        <v>35</v>
      </c>
      <c r="AB59" s="178">
        <v>39</v>
      </c>
      <c r="AC59" s="179">
        <v>32</v>
      </c>
      <c r="AD59" s="21">
        <v>26.75</v>
      </c>
      <c r="AE59" s="21">
        <v>29.666666666666668</v>
      </c>
      <c r="AF59" s="318"/>
      <c r="AG59" s="319"/>
    </row>
    <row r="60" spans="1:33" x14ac:dyDescent="0.25">
      <c r="A60" s="234"/>
      <c r="B60" s="311">
        <v>0.51041700000000001</v>
      </c>
      <c r="C60" s="177">
        <v>3</v>
      </c>
      <c r="D60" s="178">
        <v>5</v>
      </c>
      <c r="E60" s="178">
        <v>2</v>
      </c>
      <c r="F60" s="178" t="s">
        <v>106</v>
      </c>
      <c r="G60" s="178">
        <v>2</v>
      </c>
      <c r="H60" s="178">
        <v>3</v>
      </c>
      <c r="I60" s="179">
        <v>5</v>
      </c>
      <c r="J60" s="21">
        <v>3</v>
      </c>
      <c r="K60" s="21">
        <v>3.3333333333333335</v>
      </c>
      <c r="M60" s="177">
        <v>21</v>
      </c>
      <c r="N60" s="178">
        <v>17</v>
      </c>
      <c r="O60" s="178">
        <v>12</v>
      </c>
      <c r="P60" s="178" t="s">
        <v>106</v>
      </c>
      <c r="Q60" s="178">
        <v>21</v>
      </c>
      <c r="R60" s="178">
        <v>49</v>
      </c>
      <c r="S60" s="179">
        <v>36</v>
      </c>
      <c r="T60" s="21">
        <v>17.75</v>
      </c>
      <c r="U60" s="21">
        <v>26</v>
      </c>
      <c r="W60" s="177">
        <v>24</v>
      </c>
      <c r="X60" s="178">
        <v>22</v>
      </c>
      <c r="Y60" s="178">
        <v>14</v>
      </c>
      <c r="Z60" s="178" t="s">
        <v>106</v>
      </c>
      <c r="AA60" s="178">
        <v>23</v>
      </c>
      <c r="AB60" s="178">
        <v>52</v>
      </c>
      <c r="AC60" s="179">
        <v>41</v>
      </c>
      <c r="AD60" s="21">
        <v>20.75</v>
      </c>
      <c r="AE60" s="21">
        <v>29.333333333333332</v>
      </c>
      <c r="AF60" s="318"/>
      <c r="AG60" s="319"/>
    </row>
    <row r="61" spans="1:33" x14ac:dyDescent="0.25">
      <c r="A61" s="234"/>
      <c r="B61" s="311">
        <v>0.52083299999999999</v>
      </c>
      <c r="C61" s="177">
        <v>6</v>
      </c>
      <c r="D61" s="178">
        <v>4</v>
      </c>
      <c r="E61" s="178">
        <v>7</v>
      </c>
      <c r="F61" s="178" t="s">
        <v>106</v>
      </c>
      <c r="G61" s="178">
        <v>0</v>
      </c>
      <c r="H61" s="178">
        <v>7</v>
      </c>
      <c r="I61" s="179">
        <v>3</v>
      </c>
      <c r="J61" s="21">
        <v>4.25</v>
      </c>
      <c r="K61" s="21">
        <v>4.5</v>
      </c>
      <c r="M61" s="177">
        <v>22</v>
      </c>
      <c r="N61" s="178">
        <v>22</v>
      </c>
      <c r="O61" s="178">
        <v>16</v>
      </c>
      <c r="P61" s="178" t="s">
        <v>106</v>
      </c>
      <c r="Q61" s="178">
        <v>12</v>
      </c>
      <c r="R61" s="178">
        <v>44</v>
      </c>
      <c r="S61" s="179">
        <v>30</v>
      </c>
      <c r="T61" s="21">
        <v>18</v>
      </c>
      <c r="U61" s="21">
        <v>24.333333333333332</v>
      </c>
      <c r="W61" s="177">
        <v>28</v>
      </c>
      <c r="X61" s="178">
        <v>26</v>
      </c>
      <c r="Y61" s="178">
        <v>23</v>
      </c>
      <c r="Z61" s="178" t="s">
        <v>106</v>
      </c>
      <c r="AA61" s="178">
        <v>12</v>
      </c>
      <c r="AB61" s="178">
        <v>51</v>
      </c>
      <c r="AC61" s="179">
        <v>33</v>
      </c>
      <c r="AD61" s="21">
        <v>22.25</v>
      </c>
      <c r="AE61" s="21">
        <v>28.833333333333332</v>
      </c>
      <c r="AF61" s="318"/>
      <c r="AG61" s="319"/>
    </row>
    <row r="62" spans="1:33" x14ac:dyDescent="0.25">
      <c r="A62" s="234"/>
      <c r="B62" s="311">
        <v>0.53125</v>
      </c>
      <c r="C62" s="177">
        <v>7</v>
      </c>
      <c r="D62" s="178">
        <v>9</v>
      </c>
      <c r="E62" s="178">
        <v>3</v>
      </c>
      <c r="F62" s="178" t="s">
        <v>106</v>
      </c>
      <c r="G62" s="178">
        <v>9</v>
      </c>
      <c r="H62" s="178">
        <v>3</v>
      </c>
      <c r="I62" s="179">
        <v>7</v>
      </c>
      <c r="J62" s="21">
        <v>7</v>
      </c>
      <c r="K62" s="21">
        <v>6.333333333333333</v>
      </c>
      <c r="M62" s="177">
        <v>14</v>
      </c>
      <c r="N62" s="178">
        <v>16</v>
      </c>
      <c r="O62" s="178">
        <v>18</v>
      </c>
      <c r="P62" s="178" t="s">
        <v>106</v>
      </c>
      <c r="Q62" s="178">
        <v>13</v>
      </c>
      <c r="R62" s="178">
        <v>46</v>
      </c>
      <c r="S62" s="179">
        <v>32</v>
      </c>
      <c r="T62" s="21">
        <v>15.25</v>
      </c>
      <c r="U62" s="21">
        <v>23.166666666666668</v>
      </c>
      <c r="W62" s="177">
        <v>21</v>
      </c>
      <c r="X62" s="178">
        <v>25</v>
      </c>
      <c r="Y62" s="178">
        <v>21</v>
      </c>
      <c r="Z62" s="178" t="s">
        <v>106</v>
      </c>
      <c r="AA62" s="178">
        <v>22</v>
      </c>
      <c r="AB62" s="178">
        <v>49</v>
      </c>
      <c r="AC62" s="179">
        <v>39</v>
      </c>
      <c r="AD62" s="21">
        <v>22.25</v>
      </c>
      <c r="AE62" s="21">
        <v>29.5</v>
      </c>
      <c r="AF62" s="318"/>
      <c r="AG62" s="319"/>
    </row>
    <row r="63" spans="1:33" x14ac:dyDescent="0.25">
      <c r="A63" s="234"/>
      <c r="B63" s="311">
        <v>0.54166700000000001</v>
      </c>
      <c r="C63" s="177">
        <v>6</v>
      </c>
      <c r="D63" s="178">
        <v>5</v>
      </c>
      <c r="E63" s="178">
        <v>2</v>
      </c>
      <c r="F63" s="178" t="s">
        <v>106</v>
      </c>
      <c r="G63" s="178">
        <v>4</v>
      </c>
      <c r="H63" s="178">
        <v>5</v>
      </c>
      <c r="I63" s="179">
        <v>8</v>
      </c>
      <c r="J63" s="21">
        <v>4.25</v>
      </c>
      <c r="K63" s="21">
        <v>5</v>
      </c>
      <c r="M63" s="177">
        <v>15</v>
      </c>
      <c r="N63" s="178">
        <v>14</v>
      </c>
      <c r="O63" s="178">
        <v>23</v>
      </c>
      <c r="P63" s="178" t="s">
        <v>106</v>
      </c>
      <c r="Q63" s="178">
        <v>16</v>
      </c>
      <c r="R63" s="178">
        <v>67</v>
      </c>
      <c r="S63" s="179">
        <v>19</v>
      </c>
      <c r="T63" s="21">
        <v>17</v>
      </c>
      <c r="U63" s="21">
        <v>25.666666666666668</v>
      </c>
      <c r="W63" s="177">
        <v>21</v>
      </c>
      <c r="X63" s="178">
        <v>19</v>
      </c>
      <c r="Y63" s="178">
        <v>25</v>
      </c>
      <c r="Z63" s="178" t="s">
        <v>106</v>
      </c>
      <c r="AA63" s="178">
        <v>20</v>
      </c>
      <c r="AB63" s="178">
        <v>72</v>
      </c>
      <c r="AC63" s="179">
        <v>27</v>
      </c>
      <c r="AD63" s="21">
        <v>21.25</v>
      </c>
      <c r="AE63" s="21">
        <v>30.666666666666668</v>
      </c>
      <c r="AF63" s="318"/>
      <c r="AG63" s="319"/>
    </row>
    <row r="64" spans="1:33" x14ac:dyDescent="0.25">
      <c r="A64" s="234"/>
      <c r="B64" s="311">
        <v>0.55208299999999999</v>
      </c>
      <c r="C64" s="177">
        <v>6</v>
      </c>
      <c r="D64" s="178">
        <v>2</v>
      </c>
      <c r="E64" s="178">
        <v>1</v>
      </c>
      <c r="F64" s="178" t="s">
        <v>106</v>
      </c>
      <c r="G64" s="178">
        <v>4</v>
      </c>
      <c r="H64" s="178">
        <v>5</v>
      </c>
      <c r="I64" s="179">
        <v>2</v>
      </c>
      <c r="J64" s="21">
        <v>3.25</v>
      </c>
      <c r="K64" s="21">
        <v>3.3333333333333335</v>
      </c>
      <c r="M64" s="177">
        <v>21</v>
      </c>
      <c r="N64" s="178">
        <v>19</v>
      </c>
      <c r="O64" s="178">
        <v>16</v>
      </c>
      <c r="P64" s="178" t="s">
        <v>106</v>
      </c>
      <c r="Q64" s="178">
        <v>13</v>
      </c>
      <c r="R64" s="178">
        <v>51</v>
      </c>
      <c r="S64" s="179">
        <v>9</v>
      </c>
      <c r="T64" s="21">
        <v>17.25</v>
      </c>
      <c r="U64" s="21">
        <v>21.5</v>
      </c>
      <c r="W64" s="177">
        <v>27</v>
      </c>
      <c r="X64" s="178">
        <v>21</v>
      </c>
      <c r="Y64" s="178">
        <v>17</v>
      </c>
      <c r="Z64" s="178" t="s">
        <v>106</v>
      </c>
      <c r="AA64" s="178">
        <v>17</v>
      </c>
      <c r="AB64" s="178">
        <v>56</v>
      </c>
      <c r="AC64" s="179">
        <v>11</v>
      </c>
      <c r="AD64" s="21">
        <v>20.5</v>
      </c>
      <c r="AE64" s="21">
        <v>24.833333333333332</v>
      </c>
      <c r="AF64" s="318"/>
      <c r="AG64" s="319"/>
    </row>
    <row r="65" spans="1:33" x14ac:dyDescent="0.25">
      <c r="A65" s="234"/>
      <c r="B65" s="311">
        <v>0.5625</v>
      </c>
      <c r="C65" s="177">
        <v>6</v>
      </c>
      <c r="D65" s="178">
        <v>4</v>
      </c>
      <c r="E65" s="178">
        <v>9</v>
      </c>
      <c r="F65" s="178" t="s">
        <v>106</v>
      </c>
      <c r="G65" s="178">
        <v>6</v>
      </c>
      <c r="H65" s="178">
        <v>5</v>
      </c>
      <c r="I65" s="179">
        <v>3</v>
      </c>
      <c r="J65" s="21">
        <v>6.25</v>
      </c>
      <c r="K65" s="21">
        <v>5.5</v>
      </c>
      <c r="M65" s="177">
        <v>24</v>
      </c>
      <c r="N65" s="178">
        <v>13</v>
      </c>
      <c r="O65" s="178">
        <v>19</v>
      </c>
      <c r="P65" s="178" t="s">
        <v>106</v>
      </c>
      <c r="Q65" s="178">
        <v>15</v>
      </c>
      <c r="R65" s="178">
        <v>31</v>
      </c>
      <c r="S65" s="179">
        <v>17</v>
      </c>
      <c r="T65" s="21">
        <v>17.75</v>
      </c>
      <c r="U65" s="21">
        <v>19.833333333333332</v>
      </c>
      <c r="W65" s="177">
        <v>30</v>
      </c>
      <c r="X65" s="178">
        <v>17</v>
      </c>
      <c r="Y65" s="178">
        <v>28</v>
      </c>
      <c r="Z65" s="178" t="s">
        <v>106</v>
      </c>
      <c r="AA65" s="178">
        <v>21</v>
      </c>
      <c r="AB65" s="178">
        <v>36</v>
      </c>
      <c r="AC65" s="179">
        <v>20</v>
      </c>
      <c r="AD65" s="21">
        <v>24</v>
      </c>
      <c r="AE65" s="21">
        <v>25.333333333333332</v>
      </c>
      <c r="AF65" s="318"/>
      <c r="AG65" s="319"/>
    </row>
    <row r="66" spans="1:33" x14ac:dyDescent="0.25">
      <c r="A66" s="234"/>
      <c r="B66" s="311">
        <v>0.57291700000000001</v>
      </c>
      <c r="C66" s="177">
        <v>7</v>
      </c>
      <c r="D66" s="178">
        <v>1</v>
      </c>
      <c r="E66" s="178">
        <v>5</v>
      </c>
      <c r="F66" s="178" t="s">
        <v>106</v>
      </c>
      <c r="G66" s="178">
        <v>9</v>
      </c>
      <c r="H66" s="178">
        <v>6</v>
      </c>
      <c r="I66" s="179">
        <v>7</v>
      </c>
      <c r="J66" s="21">
        <v>5.5</v>
      </c>
      <c r="K66" s="21">
        <v>5.833333333333333</v>
      </c>
      <c r="M66" s="177">
        <v>25</v>
      </c>
      <c r="N66" s="178">
        <v>19</v>
      </c>
      <c r="O66" s="178">
        <v>12</v>
      </c>
      <c r="P66" s="178" t="s">
        <v>106</v>
      </c>
      <c r="Q66" s="178">
        <v>28</v>
      </c>
      <c r="R66" s="178">
        <v>36</v>
      </c>
      <c r="S66" s="179">
        <v>15</v>
      </c>
      <c r="T66" s="21">
        <v>21</v>
      </c>
      <c r="U66" s="21">
        <v>22.5</v>
      </c>
      <c r="W66" s="177">
        <v>32</v>
      </c>
      <c r="X66" s="178">
        <v>20</v>
      </c>
      <c r="Y66" s="178">
        <v>17</v>
      </c>
      <c r="Z66" s="178" t="s">
        <v>106</v>
      </c>
      <c r="AA66" s="178">
        <v>37</v>
      </c>
      <c r="AB66" s="178">
        <v>42</v>
      </c>
      <c r="AC66" s="179">
        <v>22</v>
      </c>
      <c r="AD66" s="21">
        <v>26.5</v>
      </c>
      <c r="AE66" s="21">
        <v>28.333333333333332</v>
      </c>
      <c r="AF66" s="318"/>
      <c r="AG66" s="319"/>
    </row>
    <row r="67" spans="1:33" x14ac:dyDescent="0.25">
      <c r="A67" s="234"/>
      <c r="B67" s="311">
        <v>0.58333299999999999</v>
      </c>
      <c r="C67" s="177">
        <v>4</v>
      </c>
      <c r="D67" s="178">
        <v>3</v>
      </c>
      <c r="E67" s="178">
        <v>4</v>
      </c>
      <c r="F67" s="178" t="s">
        <v>106</v>
      </c>
      <c r="G67" s="178">
        <v>3</v>
      </c>
      <c r="H67" s="178">
        <v>3</v>
      </c>
      <c r="I67" s="179">
        <v>4</v>
      </c>
      <c r="J67" s="21">
        <v>3.5</v>
      </c>
      <c r="K67" s="21">
        <v>3.5</v>
      </c>
      <c r="M67" s="177">
        <v>18</v>
      </c>
      <c r="N67" s="178">
        <v>24</v>
      </c>
      <c r="O67" s="178">
        <v>13</v>
      </c>
      <c r="P67" s="178" t="s">
        <v>106</v>
      </c>
      <c r="Q67" s="178">
        <v>23</v>
      </c>
      <c r="R67" s="178">
        <v>25</v>
      </c>
      <c r="S67" s="179">
        <v>13</v>
      </c>
      <c r="T67" s="21">
        <v>19.5</v>
      </c>
      <c r="U67" s="21">
        <v>19.333333333333332</v>
      </c>
      <c r="W67" s="177">
        <v>22</v>
      </c>
      <c r="X67" s="178">
        <v>27</v>
      </c>
      <c r="Y67" s="178">
        <v>17</v>
      </c>
      <c r="Z67" s="178" t="s">
        <v>106</v>
      </c>
      <c r="AA67" s="178">
        <v>26</v>
      </c>
      <c r="AB67" s="178">
        <v>28</v>
      </c>
      <c r="AC67" s="179">
        <v>17</v>
      </c>
      <c r="AD67" s="21">
        <v>23</v>
      </c>
      <c r="AE67" s="21">
        <v>22.833333333333332</v>
      </c>
      <c r="AF67" s="318"/>
      <c r="AG67" s="319"/>
    </row>
    <row r="68" spans="1:33" x14ac:dyDescent="0.25">
      <c r="A68" s="234"/>
      <c r="B68" s="311">
        <v>0.59375</v>
      </c>
      <c r="C68" s="177">
        <v>8</v>
      </c>
      <c r="D68" s="178">
        <v>5</v>
      </c>
      <c r="E68" s="178">
        <v>6</v>
      </c>
      <c r="F68" s="178" t="s">
        <v>106</v>
      </c>
      <c r="G68" s="178">
        <v>2</v>
      </c>
      <c r="H68" s="178">
        <v>5</v>
      </c>
      <c r="I68" s="179">
        <v>2</v>
      </c>
      <c r="J68" s="21">
        <v>5.25</v>
      </c>
      <c r="K68" s="21">
        <v>4.666666666666667</v>
      </c>
      <c r="M68" s="177">
        <v>17</v>
      </c>
      <c r="N68" s="178">
        <v>16</v>
      </c>
      <c r="O68" s="178">
        <v>24</v>
      </c>
      <c r="P68" s="178" t="s">
        <v>106</v>
      </c>
      <c r="Q68" s="178">
        <v>22</v>
      </c>
      <c r="R68" s="178">
        <v>30</v>
      </c>
      <c r="S68" s="179">
        <v>20</v>
      </c>
      <c r="T68" s="21">
        <v>19.75</v>
      </c>
      <c r="U68" s="21">
        <v>21.5</v>
      </c>
      <c r="W68" s="177">
        <v>25</v>
      </c>
      <c r="X68" s="178">
        <v>21</v>
      </c>
      <c r="Y68" s="178">
        <v>30</v>
      </c>
      <c r="Z68" s="178" t="s">
        <v>106</v>
      </c>
      <c r="AA68" s="178">
        <v>24</v>
      </c>
      <c r="AB68" s="178">
        <v>35</v>
      </c>
      <c r="AC68" s="179">
        <v>22</v>
      </c>
      <c r="AD68" s="21">
        <v>25</v>
      </c>
      <c r="AE68" s="21">
        <v>26.166666666666668</v>
      </c>
      <c r="AF68" s="318"/>
      <c r="AG68" s="319"/>
    </row>
    <row r="69" spans="1:33" x14ac:dyDescent="0.25">
      <c r="A69" s="234"/>
      <c r="B69" s="311">
        <v>0.60416700000000001</v>
      </c>
      <c r="C69" s="177">
        <v>7</v>
      </c>
      <c r="D69" s="178">
        <v>2</v>
      </c>
      <c r="E69" s="178">
        <v>6</v>
      </c>
      <c r="F69" s="178" t="s">
        <v>106</v>
      </c>
      <c r="G69" s="178">
        <v>4</v>
      </c>
      <c r="H69" s="178">
        <v>9</v>
      </c>
      <c r="I69" s="179">
        <v>4</v>
      </c>
      <c r="J69" s="21">
        <v>4.75</v>
      </c>
      <c r="K69" s="21">
        <v>5.333333333333333</v>
      </c>
      <c r="M69" s="177">
        <v>21</v>
      </c>
      <c r="N69" s="178">
        <v>21</v>
      </c>
      <c r="O69" s="178">
        <v>11</v>
      </c>
      <c r="P69" s="178" t="s">
        <v>106</v>
      </c>
      <c r="Q69" s="178">
        <v>30</v>
      </c>
      <c r="R69" s="178">
        <v>22</v>
      </c>
      <c r="S69" s="179">
        <v>19</v>
      </c>
      <c r="T69" s="21">
        <v>20.75</v>
      </c>
      <c r="U69" s="21">
        <v>20.666666666666668</v>
      </c>
      <c r="W69" s="177">
        <v>28</v>
      </c>
      <c r="X69" s="178">
        <v>23</v>
      </c>
      <c r="Y69" s="178">
        <v>17</v>
      </c>
      <c r="Z69" s="178" t="s">
        <v>106</v>
      </c>
      <c r="AA69" s="178">
        <v>34</v>
      </c>
      <c r="AB69" s="178">
        <v>31</v>
      </c>
      <c r="AC69" s="179">
        <v>23</v>
      </c>
      <c r="AD69" s="21">
        <v>25.5</v>
      </c>
      <c r="AE69" s="21">
        <v>26</v>
      </c>
      <c r="AF69" s="318"/>
      <c r="AG69" s="319"/>
    </row>
    <row r="70" spans="1:33" x14ac:dyDescent="0.25">
      <c r="A70" s="234"/>
      <c r="B70" s="311">
        <v>0.61458299999999999</v>
      </c>
      <c r="C70" s="177">
        <v>7</v>
      </c>
      <c r="D70" s="178">
        <v>5</v>
      </c>
      <c r="E70" s="178">
        <v>6</v>
      </c>
      <c r="F70" s="178" t="s">
        <v>106</v>
      </c>
      <c r="G70" s="178">
        <v>4</v>
      </c>
      <c r="H70" s="178">
        <v>5</v>
      </c>
      <c r="I70" s="179">
        <v>3</v>
      </c>
      <c r="J70" s="21">
        <v>5.5</v>
      </c>
      <c r="K70" s="21">
        <v>5</v>
      </c>
      <c r="M70" s="177">
        <v>20</v>
      </c>
      <c r="N70" s="178">
        <v>28</v>
      </c>
      <c r="O70" s="178">
        <v>25</v>
      </c>
      <c r="P70" s="178" t="s">
        <v>106</v>
      </c>
      <c r="Q70" s="178">
        <v>46</v>
      </c>
      <c r="R70" s="178">
        <v>17</v>
      </c>
      <c r="S70" s="179">
        <v>12</v>
      </c>
      <c r="T70" s="21">
        <v>29.75</v>
      </c>
      <c r="U70" s="21">
        <v>24.666666666666668</v>
      </c>
      <c r="W70" s="177">
        <v>27</v>
      </c>
      <c r="X70" s="178">
        <v>33</v>
      </c>
      <c r="Y70" s="178">
        <v>31</v>
      </c>
      <c r="Z70" s="178" t="s">
        <v>106</v>
      </c>
      <c r="AA70" s="178">
        <v>50</v>
      </c>
      <c r="AB70" s="178">
        <v>22</v>
      </c>
      <c r="AC70" s="179">
        <v>15</v>
      </c>
      <c r="AD70" s="21">
        <v>35.25</v>
      </c>
      <c r="AE70" s="21">
        <v>29.666666666666668</v>
      </c>
      <c r="AF70" s="318"/>
      <c r="AG70" s="319"/>
    </row>
    <row r="71" spans="1:33" x14ac:dyDescent="0.25">
      <c r="A71" s="234"/>
      <c r="B71" s="311">
        <v>0.625</v>
      </c>
      <c r="C71" s="177">
        <v>10</v>
      </c>
      <c r="D71" s="178">
        <v>6</v>
      </c>
      <c r="E71" s="178">
        <v>8</v>
      </c>
      <c r="F71" s="178" t="s">
        <v>106</v>
      </c>
      <c r="G71" s="178">
        <v>7</v>
      </c>
      <c r="H71" s="178">
        <v>3</v>
      </c>
      <c r="I71" s="179">
        <v>2</v>
      </c>
      <c r="J71" s="21">
        <v>7.75</v>
      </c>
      <c r="K71" s="21">
        <v>6</v>
      </c>
      <c r="M71" s="177">
        <v>28</v>
      </c>
      <c r="N71" s="178">
        <v>30</v>
      </c>
      <c r="O71" s="178">
        <v>35</v>
      </c>
      <c r="P71" s="178" t="s">
        <v>106</v>
      </c>
      <c r="Q71" s="178">
        <v>34</v>
      </c>
      <c r="R71" s="178">
        <v>11</v>
      </c>
      <c r="S71" s="179">
        <v>5</v>
      </c>
      <c r="T71" s="21">
        <v>31.75</v>
      </c>
      <c r="U71" s="21">
        <v>23.833333333333332</v>
      </c>
      <c r="W71" s="177">
        <v>38</v>
      </c>
      <c r="X71" s="178">
        <v>36</v>
      </c>
      <c r="Y71" s="178">
        <v>43</v>
      </c>
      <c r="Z71" s="178" t="s">
        <v>106</v>
      </c>
      <c r="AA71" s="178">
        <v>41</v>
      </c>
      <c r="AB71" s="178">
        <v>14</v>
      </c>
      <c r="AC71" s="179">
        <v>7</v>
      </c>
      <c r="AD71" s="21">
        <v>39.5</v>
      </c>
      <c r="AE71" s="21">
        <v>29.833333333333332</v>
      </c>
      <c r="AF71" s="318"/>
      <c r="AG71" s="319"/>
    </row>
    <row r="72" spans="1:33" x14ac:dyDescent="0.25">
      <c r="A72" s="234"/>
      <c r="B72" s="311">
        <v>0.63541700000000001</v>
      </c>
      <c r="C72" s="177">
        <v>8</v>
      </c>
      <c r="D72" s="178">
        <v>8</v>
      </c>
      <c r="E72" s="178">
        <v>5</v>
      </c>
      <c r="F72" s="178" t="s">
        <v>106</v>
      </c>
      <c r="G72" s="178">
        <v>3</v>
      </c>
      <c r="H72" s="178">
        <v>2</v>
      </c>
      <c r="I72" s="179">
        <v>4</v>
      </c>
      <c r="J72" s="21">
        <v>6</v>
      </c>
      <c r="K72" s="21">
        <v>5</v>
      </c>
      <c r="M72" s="177">
        <v>19</v>
      </c>
      <c r="N72" s="178">
        <v>20</v>
      </c>
      <c r="O72" s="178">
        <v>25</v>
      </c>
      <c r="P72" s="178" t="s">
        <v>106</v>
      </c>
      <c r="Q72" s="178">
        <v>35</v>
      </c>
      <c r="R72" s="178">
        <v>13</v>
      </c>
      <c r="S72" s="179">
        <v>15</v>
      </c>
      <c r="T72" s="21">
        <v>24.75</v>
      </c>
      <c r="U72" s="21">
        <v>21.166666666666668</v>
      </c>
      <c r="W72" s="177">
        <v>27</v>
      </c>
      <c r="X72" s="178">
        <v>28</v>
      </c>
      <c r="Y72" s="178">
        <v>30</v>
      </c>
      <c r="Z72" s="178" t="s">
        <v>106</v>
      </c>
      <c r="AA72" s="178">
        <v>38</v>
      </c>
      <c r="AB72" s="178">
        <v>15</v>
      </c>
      <c r="AC72" s="179">
        <v>19</v>
      </c>
      <c r="AD72" s="21">
        <v>30.75</v>
      </c>
      <c r="AE72" s="21">
        <v>26.166666666666668</v>
      </c>
      <c r="AF72" s="318"/>
      <c r="AG72" s="319"/>
    </row>
    <row r="73" spans="1:33" x14ac:dyDescent="0.25">
      <c r="A73" s="234"/>
      <c r="B73" s="311">
        <v>0.64583299999999999</v>
      </c>
      <c r="C73" s="177">
        <v>7</v>
      </c>
      <c r="D73" s="178">
        <v>8</v>
      </c>
      <c r="E73" s="178">
        <v>4</v>
      </c>
      <c r="F73" s="178" t="s">
        <v>106</v>
      </c>
      <c r="G73" s="178">
        <v>7</v>
      </c>
      <c r="H73" s="178">
        <v>6</v>
      </c>
      <c r="I73" s="179">
        <v>4</v>
      </c>
      <c r="J73" s="21">
        <v>6.5</v>
      </c>
      <c r="K73" s="21">
        <v>6</v>
      </c>
      <c r="M73" s="177">
        <v>22</v>
      </c>
      <c r="N73" s="178">
        <v>22</v>
      </c>
      <c r="O73" s="178">
        <v>28</v>
      </c>
      <c r="P73" s="178" t="s">
        <v>106</v>
      </c>
      <c r="Q73" s="178">
        <v>51</v>
      </c>
      <c r="R73" s="178">
        <v>13</v>
      </c>
      <c r="S73" s="179">
        <v>11</v>
      </c>
      <c r="T73" s="21">
        <v>30.75</v>
      </c>
      <c r="U73" s="21">
        <v>24.5</v>
      </c>
      <c r="W73" s="177">
        <v>29</v>
      </c>
      <c r="X73" s="178">
        <v>30</v>
      </c>
      <c r="Y73" s="178">
        <v>32</v>
      </c>
      <c r="Z73" s="178" t="s">
        <v>106</v>
      </c>
      <c r="AA73" s="178">
        <v>58</v>
      </c>
      <c r="AB73" s="178">
        <v>19</v>
      </c>
      <c r="AC73" s="179">
        <v>15</v>
      </c>
      <c r="AD73" s="21">
        <v>37.25</v>
      </c>
      <c r="AE73" s="21">
        <v>30.5</v>
      </c>
      <c r="AF73" s="318"/>
      <c r="AG73" s="319"/>
    </row>
    <row r="74" spans="1:33" x14ac:dyDescent="0.25">
      <c r="A74" s="234"/>
      <c r="B74" s="311">
        <v>0.65625</v>
      </c>
      <c r="C74" s="177">
        <v>3</v>
      </c>
      <c r="D74" s="178">
        <v>7</v>
      </c>
      <c r="E74" s="178">
        <v>5</v>
      </c>
      <c r="F74" s="178" t="s">
        <v>106</v>
      </c>
      <c r="G74" s="178">
        <v>5</v>
      </c>
      <c r="H74" s="178">
        <v>8</v>
      </c>
      <c r="I74" s="179">
        <v>5</v>
      </c>
      <c r="J74" s="21">
        <v>5</v>
      </c>
      <c r="K74" s="21">
        <v>5.5</v>
      </c>
      <c r="M74" s="177">
        <v>32</v>
      </c>
      <c r="N74" s="178">
        <v>31</v>
      </c>
      <c r="O74" s="178">
        <v>20</v>
      </c>
      <c r="P74" s="178" t="s">
        <v>106</v>
      </c>
      <c r="Q74" s="178">
        <v>67</v>
      </c>
      <c r="R74" s="178">
        <v>20</v>
      </c>
      <c r="S74" s="179">
        <v>19</v>
      </c>
      <c r="T74" s="21">
        <v>37.5</v>
      </c>
      <c r="U74" s="21">
        <v>31.5</v>
      </c>
      <c r="W74" s="177">
        <v>35</v>
      </c>
      <c r="X74" s="178">
        <v>38</v>
      </c>
      <c r="Y74" s="178">
        <v>25</v>
      </c>
      <c r="Z74" s="178" t="s">
        <v>106</v>
      </c>
      <c r="AA74" s="178">
        <v>72</v>
      </c>
      <c r="AB74" s="178">
        <v>28</v>
      </c>
      <c r="AC74" s="179">
        <v>24</v>
      </c>
      <c r="AD74" s="21">
        <v>42.5</v>
      </c>
      <c r="AE74" s="21">
        <v>37</v>
      </c>
      <c r="AF74" s="318"/>
      <c r="AG74" s="319"/>
    </row>
    <row r="75" spans="1:33" x14ac:dyDescent="0.25">
      <c r="A75" s="234"/>
      <c r="B75" s="311">
        <v>0.66666700000000001</v>
      </c>
      <c r="C75" s="177">
        <v>4</v>
      </c>
      <c r="D75" s="178">
        <v>7</v>
      </c>
      <c r="E75" s="178">
        <v>8</v>
      </c>
      <c r="F75" s="178" t="s">
        <v>106</v>
      </c>
      <c r="G75" s="178">
        <v>5</v>
      </c>
      <c r="H75" s="178">
        <v>6</v>
      </c>
      <c r="I75" s="179">
        <v>1</v>
      </c>
      <c r="J75" s="21">
        <v>6</v>
      </c>
      <c r="K75" s="21">
        <v>5.166666666666667</v>
      </c>
      <c r="M75" s="177">
        <v>20</v>
      </c>
      <c r="N75" s="178">
        <v>27</v>
      </c>
      <c r="O75" s="178">
        <v>22</v>
      </c>
      <c r="P75" s="178" t="s">
        <v>106</v>
      </c>
      <c r="Q75" s="178">
        <v>39</v>
      </c>
      <c r="R75" s="178">
        <v>19</v>
      </c>
      <c r="S75" s="179">
        <v>13</v>
      </c>
      <c r="T75" s="21">
        <v>27</v>
      </c>
      <c r="U75" s="21">
        <v>23.333333333333332</v>
      </c>
      <c r="W75" s="177">
        <v>24</v>
      </c>
      <c r="X75" s="178">
        <v>34</v>
      </c>
      <c r="Y75" s="178">
        <v>30</v>
      </c>
      <c r="Z75" s="178" t="s">
        <v>106</v>
      </c>
      <c r="AA75" s="178">
        <v>44</v>
      </c>
      <c r="AB75" s="178">
        <v>25</v>
      </c>
      <c r="AC75" s="179">
        <v>14</v>
      </c>
      <c r="AD75" s="21">
        <v>33</v>
      </c>
      <c r="AE75" s="21">
        <v>28.5</v>
      </c>
      <c r="AF75" s="318"/>
      <c r="AG75" s="319"/>
    </row>
    <row r="76" spans="1:33" x14ac:dyDescent="0.25">
      <c r="A76" s="234"/>
      <c r="B76" s="311">
        <v>0.67708299999999999</v>
      </c>
      <c r="C76" s="177">
        <v>6</v>
      </c>
      <c r="D76" s="178">
        <v>3</v>
      </c>
      <c r="E76" s="178">
        <v>7</v>
      </c>
      <c r="F76" s="178" t="s">
        <v>106</v>
      </c>
      <c r="G76" s="178">
        <v>12</v>
      </c>
      <c r="H76" s="178">
        <v>3</v>
      </c>
      <c r="I76" s="179">
        <v>4</v>
      </c>
      <c r="J76" s="21">
        <v>7</v>
      </c>
      <c r="K76" s="21">
        <v>5.833333333333333</v>
      </c>
      <c r="M76" s="177">
        <v>22</v>
      </c>
      <c r="N76" s="178">
        <v>21</v>
      </c>
      <c r="O76" s="178">
        <v>32</v>
      </c>
      <c r="P76" s="178" t="s">
        <v>106</v>
      </c>
      <c r="Q76" s="178">
        <v>25</v>
      </c>
      <c r="R76" s="178">
        <v>14</v>
      </c>
      <c r="S76" s="179">
        <v>20</v>
      </c>
      <c r="T76" s="21">
        <v>25</v>
      </c>
      <c r="U76" s="21">
        <v>22.333333333333332</v>
      </c>
      <c r="W76" s="177">
        <v>28</v>
      </c>
      <c r="X76" s="178">
        <v>24</v>
      </c>
      <c r="Y76" s="178">
        <v>39</v>
      </c>
      <c r="Z76" s="178" t="s">
        <v>106</v>
      </c>
      <c r="AA76" s="178">
        <v>37</v>
      </c>
      <c r="AB76" s="178">
        <v>17</v>
      </c>
      <c r="AC76" s="179">
        <v>24</v>
      </c>
      <c r="AD76" s="21">
        <v>32</v>
      </c>
      <c r="AE76" s="21">
        <v>28.166666666666668</v>
      </c>
      <c r="AF76" s="318"/>
      <c r="AG76" s="319"/>
    </row>
    <row r="77" spans="1:33" x14ac:dyDescent="0.25">
      <c r="A77" s="234"/>
      <c r="B77" s="311">
        <v>0.6875</v>
      </c>
      <c r="C77" s="177">
        <v>6</v>
      </c>
      <c r="D77" s="178">
        <v>7</v>
      </c>
      <c r="E77" s="178">
        <v>6</v>
      </c>
      <c r="F77" s="178" t="s">
        <v>106</v>
      </c>
      <c r="G77" s="178">
        <v>11</v>
      </c>
      <c r="H77" s="178" t="s">
        <v>106</v>
      </c>
      <c r="I77" s="179">
        <v>3</v>
      </c>
      <c r="J77" s="21">
        <v>7.5</v>
      </c>
      <c r="K77" s="21">
        <v>6.6</v>
      </c>
      <c r="M77" s="177">
        <v>29</v>
      </c>
      <c r="N77" s="178">
        <v>30</v>
      </c>
      <c r="O77" s="178">
        <v>35</v>
      </c>
      <c r="P77" s="178" t="s">
        <v>106</v>
      </c>
      <c r="Q77" s="178">
        <v>22</v>
      </c>
      <c r="R77" s="178" t="s">
        <v>106</v>
      </c>
      <c r="S77" s="179">
        <v>20</v>
      </c>
      <c r="T77" s="21">
        <v>29</v>
      </c>
      <c r="U77" s="21">
        <v>27.2</v>
      </c>
      <c r="W77" s="177">
        <v>35</v>
      </c>
      <c r="X77" s="178">
        <v>37</v>
      </c>
      <c r="Y77" s="178">
        <v>41</v>
      </c>
      <c r="Z77" s="178" t="s">
        <v>106</v>
      </c>
      <c r="AA77" s="178">
        <v>33</v>
      </c>
      <c r="AB77" s="178" t="s">
        <v>106</v>
      </c>
      <c r="AC77" s="179">
        <v>23</v>
      </c>
      <c r="AD77" s="21">
        <v>36.5</v>
      </c>
      <c r="AE77" s="21">
        <v>33.799999999999997</v>
      </c>
      <c r="AF77" s="318"/>
      <c r="AG77" s="319"/>
    </row>
    <row r="78" spans="1:33" x14ac:dyDescent="0.25">
      <c r="A78" s="234"/>
      <c r="B78" s="311">
        <v>0.69791700000000001</v>
      </c>
      <c r="C78" s="177">
        <v>10</v>
      </c>
      <c r="D78" s="178">
        <v>9</v>
      </c>
      <c r="E78" s="178">
        <v>10</v>
      </c>
      <c r="F78" s="178" t="s">
        <v>106</v>
      </c>
      <c r="G78" s="178">
        <v>17</v>
      </c>
      <c r="H78" s="178" t="s">
        <v>106</v>
      </c>
      <c r="I78" s="179">
        <v>5</v>
      </c>
      <c r="J78" s="21">
        <v>11.5</v>
      </c>
      <c r="K78" s="21">
        <v>10.199999999999999</v>
      </c>
      <c r="M78" s="177">
        <v>20</v>
      </c>
      <c r="N78" s="178">
        <v>29</v>
      </c>
      <c r="O78" s="178">
        <v>19</v>
      </c>
      <c r="P78" s="178" t="s">
        <v>106</v>
      </c>
      <c r="Q78" s="178">
        <v>32</v>
      </c>
      <c r="R78" s="178" t="s">
        <v>106</v>
      </c>
      <c r="S78" s="179">
        <v>13</v>
      </c>
      <c r="T78" s="21">
        <v>25</v>
      </c>
      <c r="U78" s="21">
        <v>22.6</v>
      </c>
      <c r="W78" s="177">
        <v>30</v>
      </c>
      <c r="X78" s="178">
        <v>38</v>
      </c>
      <c r="Y78" s="178">
        <v>29</v>
      </c>
      <c r="Z78" s="178" t="s">
        <v>106</v>
      </c>
      <c r="AA78" s="178">
        <v>49</v>
      </c>
      <c r="AB78" s="178" t="s">
        <v>106</v>
      </c>
      <c r="AC78" s="179">
        <v>18</v>
      </c>
      <c r="AD78" s="21">
        <v>36.5</v>
      </c>
      <c r="AE78" s="21">
        <v>32.799999999999997</v>
      </c>
      <c r="AF78" s="318"/>
      <c r="AG78" s="319"/>
    </row>
    <row r="79" spans="1:33" x14ac:dyDescent="0.25">
      <c r="A79" s="234"/>
      <c r="B79" s="311">
        <v>0.70833299999999999</v>
      </c>
      <c r="C79" s="177">
        <v>9</v>
      </c>
      <c r="D79" s="178">
        <v>15</v>
      </c>
      <c r="E79" s="178">
        <v>7</v>
      </c>
      <c r="F79" s="178" t="s">
        <v>106</v>
      </c>
      <c r="G79" s="178">
        <v>19</v>
      </c>
      <c r="H79" s="178" t="s">
        <v>106</v>
      </c>
      <c r="I79" s="179">
        <v>6</v>
      </c>
      <c r="J79" s="21">
        <v>12.5</v>
      </c>
      <c r="K79" s="21">
        <v>11.2</v>
      </c>
      <c r="M79" s="177">
        <v>29</v>
      </c>
      <c r="N79" s="178">
        <v>38</v>
      </c>
      <c r="O79" s="178">
        <v>33</v>
      </c>
      <c r="P79" s="178" t="s">
        <v>106</v>
      </c>
      <c r="Q79" s="178">
        <v>25</v>
      </c>
      <c r="R79" s="178" t="s">
        <v>106</v>
      </c>
      <c r="S79" s="179">
        <v>14</v>
      </c>
      <c r="T79" s="21">
        <v>31.25</v>
      </c>
      <c r="U79" s="21">
        <v>27.8</v>
      </c>
      <c r="W79" s="177">
        <v>38</v>
      </c>
      <c r="X79" s="178">
        <v>53</v>
      </c>
      <c r="Y79" s="178">
        <v>40</v>
      </c>
      <c r="Z79" s="178" t="s">
        <v>106</v>
      </c>
      <c r="AA79" s="178">
        <v>44</v>
      </c>
      <c r="AB79" s="178" t="s">
        <v>106</v>
      </c>
      <c r="AC79" s="179">
        <v>20</v>
      </c>
      <c r="AD79" s="21">
        <v>43.75</v>
      </c>
      <c r="AE79" s="21">
        <v>39</v>
      </c>
      <c r="AF79" s="318"/>
      <c r="AG79" s="319"/>
    </row>
    <row r="80" spans="1:33" x14ac:dyDescent="0.25">
      <c r="A80" s="234"/>
      <c r="B80" s="311">
        <v>0.71875</v>
      </c>
      <c r="C80" s="177">
        <v>12</v>
      </c>
      <c r="D80" s="178">
        <v>10</v>
      </c>
      <c r="E80" s="178">
        <v>13</v>
      </c>
      <c r="F80" s="178" t="s">
        <v>106</v>
      </c>
      <c r="G80" s="178">
        <v>15</v>
      </c>
      <c r="H80" s="178" t="s">
        <v>106</v>
      </c>
      <c r="I80" s="179">
        <v>4</v>
      </c>
      <c r="J80" s="21">
        <v>12.5</v>
      </c>
      <c r="K80" s="21">
        <v>10.8</v>
      </c>
      <c r="M80" s="177">
        <v>28</v>
      </c>
      <c r="N80" s="178">
        <v>63</v>
      </c>
      <c r="O80" s="178">
        <v>39</v>
      </c>
      <c r="P80" s="178" t="s">
        <v>106</v>
      </c>
      <c r="Q80" s="178">
        <v>38</v>
      </c>
      <c r="R80" s="178" t="s">
        <v>106</v>
      </c>
      <c r="S80" s="179">
        <v>22</v>
      </c>
      <c r="T80" s="21">
        <v>42</v>
      </c>
      <c r="U80" s="21">
        <v>38</v>
      </c>
      <c r="W80" s="177">
        <v>40</v>
      </c>
      <c r="X80" s="178">
        <v>73</v>
      </c>
      <c r="Y80" s="178">
        <v>52</v>
      </c>
      <c r="Z80" s="178" t="s">
        <v>106</v>
      </c>
      <c r="AA80" s="178">
        <v>53</v>
      </c>
      <c r="AB80" s="178" t="s">
        <v>106</v>
      </c>
      <c r="AC80" s="179">
        <v>26</v>
      </c>
      <c r="AD80" s="21">
        <v>54.5</v>
      </c>
      <c r="AE80" s="21">
        <v>48.8</v>
      </c>
      <c r="AF80" s="318"/>
      <c r="AG80" s="319"/>
    </row>
    <row r="81" spans="1:33" x14ac:dyDescent="0.25">
      <c r="A81" s="234"/>
      <c r="B81" s="311">
        <v>0.72916700000000001</v>
      </c>
      <c r="C81" s="177">
        <v>11</v>
      </c>
      <c r="D81" s="178">
        <v>9</v>
      </c>
      <c r="E81" s="178">
        <v>8</v>
      </c>
      <c r="F81" s="178" t="s">
        <v>106</v>
      </c>
      <c r="G81" s="178">
        <v>16</v>
      </c>
      <c r="H81" s="178" t="s">
        <v>106</v>
      </c>
      <c r="I81" s="179">
        <v>4</v>
      </c>
      <c r="J81" s="21">
        <v>11</v>
      </c>
      <c r="K81" s="21">
        <v>9.6</v>
      </c>
      <c r="M81" s="177">
        <v>27</v>
      </c>
      <c r="N81" s="178">
        <v>44</v>
      </c>
      <c r="O81" s="178">
        <v>60</v>
      </c>
      <c r="P81" s="178" t="s">
        <v>106</v>
      </c>
      <c r="Q81" s="178">
        <v>25</v>
      </c>
      <c r="R81" s="178" t="s">
        <v>106</v>
      </c>
      <c r="S81" s="179">
        <v>15</v>
      </c>
      <c r="T81" s="21">
        <v>39</v>
      </c>
      <c r="U81" s="21">
        <v>34.200000000000003</v>
      </c>
      <c r="W81" s="177">
        <v>38</v>
      </c>
      <c r="X81" s="178">
        <v>53</v>
      </c>
      <c r="Y81" s="178">
        <v>68</v>
      </c>
      <c r="Z81" s="178" t="s">
        <v>106</v>
      </c>
      <c r="AA81" s="178">
        <v>41</v>
      </c>
      <c r="AB81" s="178" t="s">
        <v>106</v>
      </c>
      <c r="AC81" s="179">
        <v>19</v>
      </c>
      <c r="AD81" s="21">
        <v>50</v>
      </c>
      <c r="AE81" s="21">
        <v>43.8</v>
      </c>
      <c r="AF81" s="318"/>
      <c r="AG81" s="319"/>
    </row>
    <row r="82" spans="1:33" x14ac:dyDescent="0.25">
      <c r="A82" s="234"/>
      <c r="B82" s="311">
        <v>0.73958299999999999</v>
      </c>
      <c r="C82" s="177">
        <v>10</v>
      </c>
      <c r="D82" s="178">
        <v>12</v>
      </c>
      <c r="E82" s="178">
        <v>13</v>
      </c>
      <c r="F82" s="178" t="s">
        <v>106</v>
      </c>
      <c r="G82" s="178">
        <v>17</v>
      </c>
      <c r="H82" s="178">
        <v>15</v>
      </c>
      <c r="I82" s="179">
        <v>1</v>
      </c>
      <c r="J82" s="21">
        <v>13</v>
      </c>
      <c r="K82" s="21">
        <v>11.333333333333334</v>
      </c>
      <c r="M82" s="177">
        <v>38</v>
      </c>
      <c r="N82" s="178">
        <v>40</v>
      </c>
      <c r="O82" s="178">
        <v>47</v>
      </c>
      <c r="P82" s="178" t="s">
        <v>106</v>
      </c>
      <c r="Q82" s="178">
        <v>26</v>
      </c>
      <c r="R82" s="178">
        <v>19</v>
      </c>
      <c r="S82" s="179">
        <v>12</v>
      </c>
      <c r="T82" s="21">
        <v>37.75</v>
      </c>
      <c r="U82" s="21">
        <v>30.333333333333332</v>
      </c>
      <c r="W82" s="177">
        <v>48</v>
      </c>
      <c r="X82" s="178">
        <v>52</v>
      </c>
      <c r="Y82" s="178">
        <v>60</v>
      </c>
      <c r="Z82" s="178" t="s">
        <v>106</v>
      </c>
      <c r="AA82" s="178">
        <v>43</v>
      </c>
      <c r="AB82" s="178">
        <v>34</v>
      </c>
      <c r="AC82" s="179">
        <v>13</v>
      </c>
      <c r="AD82" s="21">
        <v>50.75</v>
      </c>
      <c r="AE82" s="21">
        <v>41.666666666666664</v>
      </c>
      <c r="AF82" s="318"/>
      <c r="AG82" s="319"/>
    </row>
    <row r="83" spans="1:33" x14ac:dyDescent="0.25">
      <c r="A83" s="234"/>
      <c r="B83" s="311">
        <v>0.75</v>
      </c>
      <c r="C83" s="177">
        <v>14</v>
      </c>
      <c r="D83" s="178">
        <v>9</v>
      </c>
      <c r="E83" s="178">
        <v>16</v>
      </c>
      <c r="F83" s="178" t="s">
        <v>106</v>
      </c>
      <c r="G83" s="178">
        <v>12</v>
      </c>
      <c r="H83" s="178">
        <v>9</v>
      </c>
      <c r="I83" s="179">
        <v>5</v>
      </c>
      <c r="J83" s="21">
        <v>12.75</v>
      </c>
      <c r="K83" s="21">
        <v>10.833333333333334</v>
      </c>
      <c r="M83" s="177">
        <v>26</v>
      </c>
      <c r="N83" s="178">
        <v>34</v>
      </c>
      <c r="O83" s="178">
        <v>25</v>
      </c>
      <c r="P83" s="178" t="s">
        <v>106</v>
      </c>
      <c r="Q83" s="178">
        <v>26</v>
      </c>
      <c r="R83" s="178">
        <v>15</v>
      </c>
      <c r="S83" s="179">
        <v>16</v>
      </c>
      <c r="T83" s="21">
        <v>27.75</v>
      </c>
      <c r="U83" s="21">
        <v>23.666666666666668</v>
      </c>
      <c r="W83" s="177">
        <v>40</v>
      </c>
      <c r="X83" s="178">
        <v>43</v>
      </c>
      <c r="Y83" s="178">
        <v>41</v>
      </c>
      <c r="Z83" s="178" t="s">
        <v>106</v>
      </c>
      <c r="AA83" s="178">
        <v>38</v>
      </c>
      <c r="AB83" s="178">
        <v>24</v>
      </c>
      <c r="AC83" s="179">
        <v>21</v>
      </c>
      <c r="AD83" s="21">
        <v>40.5</v>
      </c>
      <c r="AE83" s="21">
        <v>34.5</v>
      </c>
      <c r="AF83" s="318"/>
      <c r="AG83" s="319"/>
    </row>
    <row r="84" spans="1:33" x14ac:dyDescent="0.25">
      <c r="A84" s="234"/>
      <c r="B84" s="311">
        <v>0.76041700000000001</v>
      </c>
      <c r="C84" s="177">
        <v>6</v>
      </c>
      <c r="D84" s="178">
        <v>9</v>
      </c>
      <c r="E84" s="178">
        <v>15</v>
      </c>
      <c r="F84" s="178" t="s">
        <v>106</v>
      </c>
      <c r="G84" s="178">
        <v>5</v>
      </c>
      <c r="H84" s="178">
        <v>6</v>
      </c>
      <c r="I84" s="179">
        <v>2</v>
      </c>
      <c r="J84" s="21">
        <v>8.75</v>
      </c>
      <c r="K84" s="21">
        <v>7.166666666666667</v>
      </c>
      <c r="M84" s="177">
        <v>13</v>
      </c>
      <c r="N84" s="178">
        <v>29</v>
      </c>
      <c r="O84" s="178">
        <v>36</v>
      </c>
      <c r="P84" s="178" t="s">
        <v>106</v>
      </c>
      <c r="Q84" s="178">
        <v>15</v>
      </c>
      <c r="R84" s="178">
        <v>18</v>
      </c>
      <c r="S84" s="179">
        <v>15</v>
      </c>
      <c r="T84" s="21">
        <v>23.25</v>
      </c>
      <c r="U84" s="21">
        <v>21</v>
      </c>
      <c r="W84" s="177">
        <v>19</v>
      </c>
      <c r="X84" s="178">
        <v>38</v>
      </c>
      <c r="Y84" s="178">
        <v>51</v>
      </c>
      <c r="Z84" s="178" t="s">
        <v>106</v>
      </c>
      <c r="AA84" s="178">
        <v>20</v>
      </c>
      <c r="AB84" s="178">
        <v>24</v>
      </c>
      <c r="AC84" s="179">
        <v>17</v>
      </c>
      <c r="AD84" s="21">
        <v>32</v>
      </c>
      <c r="AE84" s="21">
        <v>28.166666666666668</v>
      </c>
      <c r="AF84" s="318"/>
      <c r="AG84" s="319"/>
    </row>
    <row r="85" spans="1:33" x14ac:dyDescent="0.25">
      <c r="A85" s="234"/>
      <c r="B85" s="311">
        <v>0.77083299999999999</v>
      </c>
      <c r="C85" s="177">
        <v>6</v>
      </c>
      <c r="D85" s="178">
        <v>8</v>
      </c>
      <c r="E85" s="178">
        <v>3</v>
      </c>
      <c r="F85" s="178" t="s">
        <v>106</v>
      </c>
      <c r="G85" s="178">
        <v>2</v>
      </c>
      <c r="H85" s="178">
        <v>6</v>
      </c>
      <c r="I85" s="179">
        <v>3</v>
      </c>
      <c r="J85" s="21">
        <v>4.75</v>
      </c>
      <c r="K85" s="21">
        <v>4.666666666666667</v>
      </c>
      <c r="M85" s="177">
        <v>14</v>
      </c>
      <c r="N85" s="178">
        <v>28</v>
      </c>
      <c r="O85" s="178">
        <v>21</v>
      </c>
      <c r="P85" s="178" t="s">
        <v>106</v>
      </c>
      <c r="Q85" s="178">
        <v>18</v>
      </c>
      <c r="R85" s="178">
        <v>8</v>
      </c>
      <c r="S85" s="179">
        <v>10</v>
      </c>
      <c r="T85" s="21">
        <v>20.25</v>
      </c>
      <c r="U85" s="21">
        <v>16.5</v>
      </c>
      <c r="W85" s="177">
        <v>20</v>
      </c>
      <c r="X85" s="178">
        <v>36</v>
      </c>
      <c r="Y85" s="178">
        <v>24</v>
      </c>
      <c r="Z85" s="178" t="s">
        <v>106</v>
      </c>
      <c r="AA85" s="178">
        <v>20</v>
      </c>
      <c r="AB85" s="178">
        <v>14</v>
      </c>
      <c r="AC85" s="179">
        <v>13</v>
      </c>
      <c r="AD85" s="21">
        <v>25</v>
      </c>
      <c r="AE85" s="21">
        <v>21.166666666666668</v>
      </c>
      <c r="AF85" s="318"/>
      <c r="AG85" s="319"/>
    </row>
    <row r="86" spans="1:33" x14ac:dyDescent="0.25">
      <c r="A86" s="234"/>
      <c r="B86" s="311">
        <v>0.78125</v>
      </c>
      <c r="C86" s="177">
        <v>4</v>
      </c>
      <c r="D86" s="178">
        <v>4</v>
      </c>
      <c r="E86" s="178">
        <v>1</v>
      </c>
      <c r="F86" s="178" t="s">
        <v>106</v>
      </c>
      <c r="G86" s="178">
        <v>3</v>
      </c>
      <c r="H86" s="178">
        <v>4</v>
      </c>
      <c r="I86" s="179">
        <v>3</v>
      </c>
      <c r="J86" s="21">
        <v>3</v>
      </c>
      <c r="K86" s="21">
        <v>3.1666666666666665</v>
      </c>
      <c r="M86" s="177">
        <v>15</v>
      </c>
      <c r="N86" s="178">
        <v>25</v>
      </c>
      <c r="O86" s="178">
        <v>28</v>
      </c>
      <c r="P86" s="178" t="s">
        <v>106</v>
      </c>
      <c r="Q86" s="178">
        <v>12</v>
      </c>
      <c r="R86" s="178">
        <v>8</v>
      </c>
      <c r="S86" s="179">
        <v>22</v>
      </c>
      <c r="T86" s="21">
        <v>20</v>
      </c>
      <c r="U86" s="21">
        <v>18.333333333333332</v>
      </c>
      <c r="W86" s="177">
        <v>19</v>
      </c>
      <c r="X86" s="178">
        <v>29</v>
      </c>
      <c r="Y86" s="178">
        <v>29</v>
      </c>
      <c r="Z86" s="178" t="s">
        <v>106</v>
      </c>
      <c r="AA86" s="178">
        <v>15</v>
      </c>
      <c r="AB86" s="178">
        <v>12</v>
      </c>
      <c r="AC86" s="179">
        <v>25</v>
      </c>
      <c r="AD86" s="21">
        <v>23</v>
      </c>
      <c r="AE86" s="21">
        <v>21.5</v>
      </c>
      <c r="AF86" s="318"/>
      <c r="AG86" s="319"/>
    </row>
    <row r="87" spans="1:33" x14ac:dyDescent="0.25">
      <c r="A87" s="234"/>
      <c r="B87" s="311">
        <v>0.79166700000000001</v>
      </c>
      <c r="C87" s="177">
        <v>5</v>
      </c>
      <c r="D87" s="178">
        <v>4</v>
      </c>
      <c r="E87" s="178">
        <v>7</v>
      </c>
      <c r="F87" s="178" t="s">
        <v>106</v>
      </c>
      <c r="G87" s="178">
        <v>3</v>
      </c>
      <c r="H87" s="178">
        <v>4</v>
      </c>
      <c r="I87" s="179">
        <v>4</v>
      </c>
      <c r="J87" s="21">
        <v>4.75</v>
      </c>
      <c r="K87" s="21">
        <v>4.5</v>
      </c>
      <c r="M87" s="177">
        <v>13</v>
      </c>
      <c r="N87" s="178">
        <v>24</v>
      </c>
      <c r="O87" s="178">
        <v>23</v>
      </c>
      <c r="P87" s="178" t="s">
        <v>106</v>
      </c>
      <c r="Q87" s="178">
        <v>15</v>
      </c>
      <c r="R87" s="178">
        <v>10</v>
      </c>
      <c r="S87" s="179">
        <v>13</v>
      </c>
      <c r="T87" s="21">
        <v>18.75</v>
      </c>
      <c r="U87" s="21">
        <v>16.333333333333332</v>
      </c>
      <c r="W87" s="177">
        <v>18</v>
      </c>
      <c r="X87" s="178">
        <v>28</v>
      </c>
      <c r="Y87" s="178">
        <v>30</v>
      </c>
      <c r="Z87" s="178" t="s">
        <v>106</v>
      </c>
      <c r="AA87" s="178">
        <v>18</v>
      </c>
      <c r="AB87" s="178">
        <v>14</v>
      </c>
      <c r="AC87" s="179">
        <v>17</v>
      </c>
      <c r="AD87" s="21">
        <v>23.5</v>
      </c>
      <c r="AE87" s="21">
        <v>20.833333333333332</v>
      </c>
      <c r="AF87" s="318"/>
      <c r="AG87" s="319"/>
    </row>
    <row r="88" spans="1:33" x14ac:dyDescent="0.25">
      <c r="A88" s="234"/>
      <c r="B88" s="311">
        <v>0.80208299999999999</v>
      </c>
      <c r="C88" s="177">
        <v>1</v>
      </c>
      <c r="D88" s="178">
        <v>4</v>
      </c>
      <c r="E88" s="178">
        <v>6</v>
      </c>
      <c r="F88" s="178" t="s">
        <v>106</v>
      </c>
      <c r="G88" s="178">
        <v>4</v>
      </c>
      <c r="H88" s="178">
        <v>1</v>
      </c>
      <c r="I88" s="179">
        <v>2</v>
      </c>
      <c r="J88" s="21">
        <v>3.75</v>
      </c>
      <c r="K88" s="21">
        <v>3</v>
      </c>
      <c r="M88" s="177">
        <v>15</v>
      </c>
      <c r="N88" s="178">
        <v>19</v>
      </c>
      <c r="O88" s="178">
        <v>23</v>
      </c>
      <c r="P88" s="178" t="s">
        <v>106</v>
      </c>
      <c r="Q88" s="178">
        <v>18</v>
      </c>
      <c r="R88" s="178">
        <v>12</v>
      </c>
      <c r="S88" s="179">
        <v>11</v>
      </c>
      <c r="T88" s="21">
        <v>18.75</v>
      </c>
      <c r="U88" s="21">
        <v>16.333333333333332</v>
      </c>
      <c r="W88" s="177">
        <v>16</v>
      </c>
      <c r="X88" s="178">
        <v>23</v>
      </c>
      <c r="Y88" s="178">
        <v>29</v>
      </c>
      <c r="Z88" s="178" t="s">
        <v>106</v>
      </c>
      <c r="AA88" s="178">
        <v>22</v>
      </c>
      <c r="AB88" s="178">
        <v>13</v>
      </c>
      <c r="AC88" s="179">
        <v>13</v>
      </c>
      <c r="AD88" s="21">
        <v>22.5</v>
      </c>
      <c r="AE88" s="21">
        <v>19.333333333333332</v>
      </c>
      <c r="AF88" s="318"/>
      <c r="AG88" s="319"/>
    </row>
    <row r="89" spans="1:33" x14ac:dyDescent="0.25">
      <c r="A89" s="234"/>
      <c r="B89" s="311">
        <v>0.8125</v>
      </c>
      <c r="C89" s="177">
        <v>3</v>
      </c>
      <c r="D89" s="178">
        <v>6</v>
      </c>
      <c r="E89" s="178">
        <v>0</v>
      </c>
      <c r="F89" s="178" t="s">
        <v>106</v>
      </c>
      <c r="G89" s="178">
        <v>2</v>
      </c>
      <c r="H89" s="178">
        <v>3</v>
      </c>
      <c r="I89" s="179">
        <v>1</v>
      </c>
      <c r="J89" s="21">
        <v>2.75</v>
      </c>
      <c r="K89" s="21">
        <v>2.5</v>
      </c>
      <c r="M89" s="177">
        <v>15</v>
      </c>
      <c r="N89" s="178">
        <v>16</v>
      </c>
      <c r="O89" s="178">
        <v>16</v>
      </c>
      <c r="P89" s="178" t="s">
        <v>106</v>
      </c>
      <c r="Q89" s="178">
        <v>14</v>
      </c>
      <c r="R89" s="178">
        <v>12</v>
      </c>
      <c r="S89" s="179">
        <v>10</v>
      </c>
      <c r="T89" s="21">
        <v>15.25</v>
      </c>
      <c r="U89" s="21">
        <v>13.833333333333334</v>
      </c>
      <c r="W89" s="177">
        <v>18</v>
      </c>
      <c r="X89" s="178">
        <v>22</v>
      </c>
      <c r="Y89" s="178">
        <v>16</v>
      </c>
      <c r="Z89" s="178" t="s">
        <v>106</v>
      </c>
      <c r="AA89" s="178">
        <v>16</v>
      </c>
      <c r="AB89" s="178">
        <v>15</v>
      </c>
      <c r="AC89" s="179">
        <v>11</v>
      </c>
      <c r="AD89" s="21">
        <v>18</v>
      </c>
      <c r="AE89" s="21">
        <v>16.333333333333332</v>
      </c>
      <c r="AF89" s="318"/>
      <c r="AG89" s="319"/>
    </row>
    <row r="90" spans="1:33" x14ac:dyDescent="0.25">
      <c r="A90" s="234"/>
      <c r="B90" s="311">
        <v>0.82291700000000001</v>
      </c>
      <c r="C90" s="177">
        <v>2</v>
      </c>
      <c r="D90" s="178">
        <v>1</v>
      </c>
      <c r="E90" s="178">
        <v>3</v>
      </c>
      <c r="F90" s="178" t="s">
        <v>106</v>
      </c>
      <c r="G90" s="178">
        <v>2</v>
      </c>
      <c r="H90" s="178">
        <v>3</v>
      </c>
      <c r="I90" s="179">
        <v>1</v>
      </c>
      <c r="J90" s="21">
        <v>2</v>
      </c>
      <c r="K90" s="21">
        <v>2</v>
      </c>
      <c r="M90" s="177">
        <v>12</v>
      </c>
      <c r="N90" s="178">
        <v>10</v>
      </c>
      <c r="O90" s="178">
        <v>22</v>
      </c>
      <c r="P90" s="178" t="s">
        <v>106</v>
      </c>
      <c r="Q90" s="178">
        <v>11</v>
      </c>
      <c r="R90" s="178">
        <v>9</v>
      </c>
      <c r="S90" s="179">
        <v>4</v>
      </c>
      <c r="T90" s="21">
        <v>13.75</v>
      </c>
      <c r="U90" s="21">
        <v>11.333333333333334</v>
      </c>
      <c r="W90" s="177">
        <v>14</v>
      </c>
      <c r="X90" s="178">
        <v>11</v>
      </c>
      <c r="Y90" s="178">
        <v>25</v>
      </c>
      <c r="Z90" s="178" t="s">
        <v>106</v>
      </c>
      <c r="AA90" s="178">
        <v>13</v>
      </c>
      <c r="AB90" s="178">
        <v>12</v>
      </c>
      <c r="AC90" s="179">
        <v>5</v>
      </c>
      <c r="AD90" s="21">
        <v>15.75</v>
      </c>
      <c r="AE90" s="21">
        <v>13.333333333333334</v>
      </c>
      <c r="AF90" s="318"/>
      <c r="AG90" s="319"/>
    </row>
    <row r="91" spans="1:33" x14ac:dyDescent="0.25">
      <c r="A91" s="234"/>
      <c r="B91" s="311">
        <v>0.83333299999999999</v>
      </c>
      <c r="C91" s="177">
        <v>2</v>
      </c>
      <c r="D91" s="178">
        <v>3</v>
      </c>
      <c r="E91" s="178">
        <v>8</v>
      </c>
      <c r="F91" s="178" t="s">
        <v>106</v>
      </c>
      <c r="G91" s="178">
        <v>3</v>
      </c>
      <c r="H91" s="178">
        <v>3</v>
      </c>
      <c r="I91" s="179" t="s">
        <v>106</v>
      </c>
      <c r="J91" s="21">
        <v>4</v>
      </c>
      <c r="K91" s="21">
        <v>3.8</v>
      </c>
      <c r="M91" s="177">
        <v>8</v>
      </c>
      <c r="N91" s="178">
        <v>12</v>
      </c>
      <c r="O91" s="178">
        <v>19</v>
      </c>
      <c r="P91" s="178" t="s">
        <v>106</v>
      </c>
      <c r="Q91" s="178">
        <v>13</v>
      </c>
      <c r="R91" s="178">
        <v>7</v>
      </c>
      <c r="S91" s="179" t="s">
        <v>106</v>
      </c>
      <c r="T91" s="21">
        <v>13</v>
      </c>
      <c r="U91" s="21">
        <v>11.8</v>
      </c>
      <c r="W91" s="177">
        <v>10</v>
      </c>
      <c r="X91" s="178">
        <v>15</v>
      </c>
      <c r="Y91" s="178">
        <v>27</v>
      </c>
      <c r="Z91" s="178" t="s">
        <v>106</v>
      </c>
      <c r="AA91" s="178">
        <v>16</v>
      </c>
      <c r="AB91" s="178">
        <v>10</v>
      </c>
      <c r="AC91" s="179" t="s">
        <v>106</v>
      </c>
      <c r="AD91" s="21">
        <v>17</v>
      </c>
      <c r="AE91" s="21">
        <v>15.6</v>
      </c>
      <c r="AF91" s="318"/>
      <c r="AG91" s="319"/>
    </row>
    <row r="92" spans="1:33" x14ac:dyDescent="0.25">
      <c r="A92" s="234"/>
      <c r="B92" s="311">
        <v>0.84375</v>
      </c>
      <c r="C92" s="177">
        <v>1</v>
      </c>
      <c r="D92" s="178">
        <v>1</v>
      </c>
      <c r="E92" s="178">
        <v>6</v>
      </c>
      <c r="F92" s="178" t="s">
        <v>106</v>
      </c>
      <c r="G92" s="178">
        <v>2</v>
      </c>
      <c r="H92" s="178">
        <v>0</v>
      </c>
      <c r="I92" s="179" t="s">
        <v>106</v>
      </c>
      <c r="J92" s="21">
        <v>2.5</v>
      </c>
      <c r="K92" s="21">
        <v>2</v>
      </c>
      <c r="M92" s="177">
        <v>3</v>
      </c>
      <c r="N92" s="178">
        <v>11</v>
      </c>
      <c r="O92" s="178">
        <v>18</v>
      </c>
      <c r="P92" s="178" t="s">
        <v>106</v>
      </c>
      <c r="Q92" s="178">
        <v>9</v>
      </c>
      <c r="R92" s="178">
        <v>7</v>
      </c>
      <c r="S92" s="179" t="s">
        <v>106</v>
      </c>
      <c r="T92" s="21">
        <v>10.25</v>
      </c>
      <c r="U92" s="21">
        <v>9.6</v>
      </c>
      <c r="W92" s="177">
        <v>4</v>
      </c>
      <c r="X92" s="178">
        <v>12</v>
      </c>
      <c r="Y92" s="178">
        <v>24</v>
      </c>
      <c r="Z92" s="178" t="s">
        <v>106</v>
      </c>
      <c r="AA92" s="178">
        <v>11</v>
      </c>
      <c r="AB92" s="178">
        <v>7</v>
      </c>
      <c r="AC92" s="179" t="s">
        <v>106</v>
      </c>
      <c r="AD92" s="21">
        <v>12.75</v>
      </c>
      <c r="AE92" s="21">
        <v>11.6</v>
      </c>
      <c r="AF92" s="318"/>
      <c r="AG92" s="319"/>
    </row>
    <row r="93" spans="1:33" x14ac:dyDescent="0.25">
      <c r="A93" s="234"/>
      <c r="B93" s="311">
        <v>0.85416700000000001</v>
      </c>
      <c r="C93" s="177">
        <v>3</v>
      </c>
      <c r="D93" s="178">
        <v>1</v>
      </c>
      <c r="E93" s="178">
        <v>4</v>
      </c>
      <c r="F93" s="178" t="s">
        <v>106</v>
      </c>
      <c r="G93" s="178">
        <v>2</v>
      </c>
      <c r="H93" s="178">
        <v>1</v>
      </c>
      <c r="I93" s="179" t="s">
        <v>106</v>
      </c>
      <c r="J93" s="21">
        <v>2.5</v>
      </c>
      <c r="K93" s="21">
        <v>2.2000000000000002</v>
      </c>
      <c r="M93" s="177">
        <v>6</v>
      </c>
      <c r="N93" s="178">
        <v>7</v>
      </c>
      <c r="O93" s="178">
        <v>8</v>
      </c>
      <c r="P93" s="178" t="s">
        <v>106</v>
      </c>
      <c r="Q93" s="178">
        <v>9</v>
      </c>
      <c r="R93" s="178">
        <v>4</v>
      </c>
      <c r="S93" s="179" t="s">
        <v>106</v>
      </c>
      <c r="T93" s="21">
        <v>7.5</v>
      </c>
      <c r="U93" s="21">
        <v>6.8</v>
      </c>
      <c r="W93" s="177">
        <v>9</v>
      </c>
      <c r="X93" s="178">
        <v>8</v>
      </c>
      <c r="Y93" s="178">
        <v>12</v>
      </c>
      <c r="Z93" s="178" t="s">
        <v>106</v>
      </c>
      <c r="AA93" s="178">
        <v>11</v>
      </c>
      <c r="AB93" s="178">
        <v>5</v>
      </c>
      <c r="AC93" s="179" t="s">
        <v>106</v>
      </c>
      <c r="AD93" s="21">
        <v>10</v>
      </c>
      <c r="AE93" s="21">
        <v>9</v>
      </c>
      <c r="AF93" s="318"/>
      <c r="AG93" s="319"/>
    </row>
    <row r="94" spans="1:33" x14ac:dyDescent="0.25">
      <c r="A94" s="234"/>
      <c r="B94" s="311">
        <v>0.86458299999999999</v>
      </c>
      <c r="C94" s="177">
        <v>3</v>
      </c>
      <c r="D94" s="178">
        <v>0</v>
      </c>
      <c r="E94" s="178">
        <v>3</v>
      </c>
      <c r="F94" s="178" t="s">
        <v>106</v>
      </c>
      <c r="G94" s="178">
        <v>2</v>
      </c>
      <c r="H94" s="178">
        <v>1</v>
      </c>
      <c r="I94" s="179" t="s">
        <v>106</v>
      </c>
      <c r="J94" s="21">
        <v>2</v>
      </c>
      <c r="K94" s="21">
        <v>1.8</v>
      </c>
      <c r="M94" s="177">
        <v>6</v>
      </c>
      <c r="N94" s="178">
        <v>3</v>
      </c>
      <c r="O94" s="178">
        <v>8</v>
      </c>
      <c r="P94" s="178" t="s">
        <v>106</v>
      </c>
      <c r="Q94" s="178">
        <v>7</v>
      </c>
      <c r="R94" s="178">
        <v>6</v>
      </c>
      <c r="S94" s="179" t="s">
        <v>106</v>
      </c>
      <c r="T94" s="21">
        <v>6</v>
      </c>
      <c r="U94" s="21">
        <v>6</v>
      </c>
      <c r="W94" s="177">
        <v>9</v>
      </c>
      <c r="X94" s="178">
        <v>3</v>
      </c>
      <c r="Y94" s="178">
        <v>11</v>
      </c>
      <c r="Z94" s="178" t="s">
        <v>106</v>
      </c>
      <c r="AA94" s="178">
        <v>9</v>
      </c>
      <c r="AB94" s="178">
        <v>7</v>
      </c>
      <c r="AC94" s="179" t="s">
        <v>106</v>
      </c>
      <c r="AD94" s="21">
        <v>8</v>
      </c>
      <c r="AE94" s="21">
        <v>7.8</v>
      </c>
      <c r="AF94" s="318"/>
      <c r="AG94" s="319"/>
    </row>
    <row r="95" spans="1:33" x14ac:dyDescent="0.25">
      <c r="A95" s="234"/>
      <c r="B95" s="311">
        <v>0.875</v>
      </c>
      <c r="C95" s="177">
        <v>0</v>
      </c>
      <c r="D95" s="178">
        <v>1</v>
      </c>
      <c r="E95" s="178">
        <v>2</v>
      </c>
      <c r="F95" s="178" t="s">
        <v>106</v>
      </c>
      <c r="G95" s="178">
        <v>2</v>
      </c>
      <c r="H95" s="178">
        <v>0</v>
      </c>
      <c r="I95" s="179" t="s">
        <v>106</v>
      </c>
      <c r="J95" s="21">
        <v>1.25</v>
      </c>
      <c r="K95" s="21">
        <v>1</v>
      </c>
      <c r="M95" s="177">
        <v>5</v>
      </c>
      <c r="N95" s="178">
        <v>7</v>
      </c>
      <c r="O95" s="178">
        <v>7</v>
      </c>
      <c r="P95" s="178" t="s">
        <v>106</v>
      </c>
      <c r="Q95" s="178">
        <v>6</v>
      </c>
      <c r="R95" s="178">
        <v>4</v>
      </c>
      <c r="S95" s="179" t="s">
        <v>106</v>
      </c>
      <c r="T95" s="21">
        <v>6.25</v>
      </c>
      <c r="U95" s="21">
        <v>5.8</v>
      </c>
      <c r="W95" s="177">
        <v>5</v>
      </c>
      <c r="X95" s="178">
        <v>8</v>
      </c>
      <c r="Y95" s="178">
        <v>9</v>
      </c>
      <c r="Z95" s="178" t="s">
        <v>106</v>
      </c>
      <c r="AA95" s="178">
        <v>8</v>
      </c>
      <c r="AB95" s="178">
        <v>4</v>
      </c>
      <c r="AC95" s="179" t="s">
        <v>106</v>
      </c>
      <c r="AD95" s="21">
        <v>7.5</v>
      </c>
      <c r="AE95" s="21">
        <v>6.8</v>
      </c>
      <c r="AF95" s="318"/>
      <c r="AG95" s="319"/>
    </row>
    <row r="96" spans="1:33" x14ac:dyDescent="0.25">
      <c r="A96" s="234"/>
      <c r="B96" s="311">
        <v>0.88541700000000001</v>
      </c>
      <c r="C96" s="177">
        <v>1</v>
      </c>
      <c r="D96" s="178">
        <v>0</v>
      </c>
      <c r="E96" s="178">
        <v>1</v>
      </c>
      <c r="F96" s="178" t="s">
        <v>106</v>
      </c>
      <c r="G96" s="178">
        <v>4</v>
      </c>
      <c r="H96" s="178">
        <v>0</v>
      </c>
      <c r="I96" s="179" t="s">
        <v>106</v>
      </c>
      <c r="J96" s="21">
        <v>1.5</v>
      </c>
      <c r="K96" s="21">
        <v>1.2</v>
      </c>
      <c r="M96" s="177">
        <v>6</v>
      </c>
      <c r="N96" s="178">
        <v>7</v>
      </c>
      <c r="O96" s="178">
        <v>5</v>
      </c>
      <c r="P96" s="178" t="s">
        <v>106</v>
      </c>
      <c r="Q96" s="178">
        <v>4</v>
      </c>
      <c r="R96" s="178">
        <v>2</v>
      </c>
      <c r="S96" s="179" t="s">
        <v>106</v>
      </c>
      <c r="T96" s="21">
        <v>5.5</v>
      </c>
      <c r="U96" s="21">
        <v>4.8</v>
      </c>
      <c r="W96" s="177">
        <v>7</v>
      </c>
      <c r="X96" s="178">
        <v>7</v>
      </c>
      <c r="Y96" s="178">
        <v>6</v>
      </c>
      <c r="Z96" s="178" t="s">
        <v>106</v>
      </c>
      <c r="AA96" s="178">
        <v>8</v>
      </c>
      <c r="AB96" s="178">
        <v>2</v>
      </c>
      <c r="AC96" s="179" t="s">
        <v>106</v>
      </c>
      <c r="AD96" s="21">
        <v>7</v>
      </c>
      <c r="AE96" s="21">
        <v>6</v>
      </c>
      <c r="AF96" s="318"/>
      <c r="AG96" s="319"/>
    </row>
    <row r="97" spans="1:33" x14ac:dyDescent="0.25">
      <c r="A97" s="234"/>
      <c r="B97" s="311">
        <v>0.89583299999999999</v>
      </c>
      <c r="C97" s="177">
        <v>0</v>
      </c>
      <c r="D97" s="178">
        <v>3</v>
      </c>
      <c r="E97" s="178">
        <v>0</v>
      </c>
      <c r="F97" s="178" t="s">
        <v>106</v>
      </c>
      <c r="G97" s="178">
        <v>1</v>
      </c>
      <c r="H97" s="178">
        <v>0</v>
      </c>
      <c r="I97" s="179" t="s">
        <v>106</v>
      </c>
      <c r="J97" s="21">
        <v>1</v>
      </c>
      <c r="K97" s="21">
        <v>0.8</v>
      </c>
      <c r="M97" s="177">
        <v>4</v>
      </c>
      <c r="N97" s="178">
        <v>4</v>
      </c>
      <c r="O97" s="178">
        <v>1</v>
      </c>
      <c r="P97" s="178" t="s">
        <v>106</v>
      </c>
      <c r="Q97" s="178">
        <v>4</v>
      </c>
      <c r="R97" s="178">
        <v>4</v>
      </c>
      <c r="S97" s="179" t="s">
        <v>106</v>
      </c>
      <c r="T97" s="21">
        <v>3.25</v>
      </c>
      <c r="U97" s="21">
        <v>3.4</v>
      </c>
      <c r="W97" s="177">
        <v>4</v>
      </c>
      <c r="X97" s="178">
        <v>7</v>
      </c>
      <c r="Y97" s="178">
        <v>1</v>
      </c>
      <c r="Z97" s="178" t="s">
        <v>106</v>
      </c>
      <c r="AA97" s="178">
        <v>5</v>
      </c>
      <c r="AB97" s="178">
        <v>4</v>
      </c>
      <c r="AC97" s="179" t="s">
        <v>106</v>
      </c>
      <c r="AD97" s="21">
        <v>4.25</v>
      </c>
      <c r="AE97" s="21">
        <v>4.2</v>
      </c>
      <c r="AF97" s="318"/>
      <c r="AG97" s="319"/>
    </row>
    <row r="98" spans="1:33" x14ac:dyDescent="0.25">
      <c r="A98" s="234"/>
      <c r="B98" s="311">
        <v>0.90625</v>
      </c>
      <c r="C98" s="177">
        <v>1</v>
      </c>
      <c r="D98" s="178">
        <v>3</v>
      </c>
      <c r="E98" s="178">
        <v>0</v>
      </c>
      <c r="F98" s="178" t="s">
        <v>106</v>
      </c>
      <c r="G98" s="178">
        <v>0</v>
      </c>
      <c r="H98" s="178">
        <v>1</v>
      </c>
      <c r="I98" s="179" t="s">
        <v>106</v>
      </c>
      <c r="J98" s="21">
        <v>1</v>
      </c>
      <c r="K98" s="21">
        <v>1</v>
      </c>
      <c r="M98" s="177">
        <v>2</v>
      </c>
      <c r="N98" s="178">
        <v>5</v>
      </c>
      <c r="O98" s="178">
        <v>7</v>
      </c>
      <c r="P98" s="178" t="s">
        <v>106</v>
      </c>
      <c r="Q98" s="178">
        <v>4</v>
      </c>
      <c r="R98" s="178">
        <v>4</v>
      </c>
      <c r="S98" s="179" t="s">
        <v>106</v>
      </c>
      <c r="T98" s="21">
        <v>4.5</v>
      </c>
      <c r="U98" s="21">
        <v>4.4000000000000004</v>
      </c>
      <c r="W98" s="177">
        <v>3</v>
      </c>
      <c r="X98" s="178">
        <v>8</v>
      </c>
      <c r="Y98" s="178">
        <v>7</v>
      </c>
      <c r="Z98" s="178" t="s">
        <v>106</v>
      </c>
      <c r="AA98" s="178">
        <v>4</v>
      </c>
      <c r="AB98" s="178">
        <v>5</v>
      </c>
      <c r="AC98" s="179" t="s">
        <v>106</v>
      </c>
      <c r="AD98" s="21">
        <v>5.5</v>
      </c>
      <c r="AE98" s="21">
        <v>5.4</v>
      </c>
      <c r="AF98" s="318"/>
      <c r="AG98" s="319"/>
    </row>
    <row r="99" spans="1:33" x14ac:dyDescent="0.25">
      <c r="A99" s="234"/>
      <c r="B99" s="311">
        <v>0.91666700000000001</v>
      </c>
      <c r="C99" s="177">
        <v>0</v>
      </c>
      <c r="D99" s="178">
        <v>2</v>
      </c>
      <c r="E99" s="178">
        <v>0</v>
      </c>
      <c r="F99" s="178" t="s">
        <v>106</v>
      </c>
      <c r="G99" s="178">
        <v>0</v>
      </c>
      <c r="H99" s="178">
        <v>0</v>
      </c>
      <c r="I99" s="179" t="s">
        <v>106</v>
      </c>
      <c r="J99" s="21">
        <v>0.5</v>
      </c>
      <c r="K99" s="21">
        <v>0.4</v>
      </c>
      <c r="M99" s="177">
        <v>4</v>
      </c>
      <c r="N99" s="178">
        <v>3</v>
      </c>
      <c r="O99" s="178">
        <v>9</v>
      </c>
      <c r="P99" s="178" t="s">
        <v>106</v>
      </c>
      <c r="Q99" s="178">
        <v>6</v>
      </c>
      <c r="R99" s="178">
        <v>8</v>
      </c>
      <c r="S99" s="179" t="s">
        <v>106</v>
      </c>
      <c r="T99" s="21">
        <v>5.5</v>
      </c>
      <c r="U99" s="21">
        <v>6</v>
      </c>
      <c r="W99" s="177">
        <v>4</v>
      </c>
      <c r="X99" s="178">
        <v>5</v>
      </c>
      <c r="Y99" s="178">
        <v>9</v>
      </c>
      <c r="Z99" s="178" t="s">
        <v>106</v>
      </c>
      <c r="AA99" s="178">
        <v>6</v>
      </c>
      <c r="AB99" s="178">
        <v>8</v>
      </c>
      <c r="AC99" s="179" t="s">
        <v>106</v>
      </c>
      <c r="AD99" s="21">
        <v>6</v>
      </c>
      <c r="AE99" s="21">
        <v>6.4</v>
      </c>
      <c r="AF99" s="318"/>
      <c r="AG99" s="319"/>
    </row>
    <row r="100" spans="1:33" x14ac:dyDescent="0.25">
      <c r="A100" s="234"/>
      <c r="B100" s="311">
        <v>0.92708299999999999</v>
      </c>
      <c r="C100" s="177">
        <v>2</v>
      </c>
      <c r="D100" s="178">
        <v>0</v>
      </c>
      <c r="E100" s="178">
        <v>0</v>
      </c>
      <c r="F100" s="178" t="s">
        <v>106</v>
      </c>
      <c r="G100" s="178">
        <v>1</v>
      </c>
      <c r="H100" s="178">
        <v>0</v>
      </c>
      <c r="I100" s="179" t="s">
        <v>106</v>
      </c>
      <c r="J100" s="21">
        <v>0.75</v>
      </c>
      <c r="K100" s="21">
        <v>0.6</v>
      </c>
      <c r="M100" s="177">
        <v>1</v>
      </c>
      <c r="N100" s="178">
        <v>6</v>
      </c>
      <c r="O100" s="178">
        <v>7</v>
      </c>
      <c r="P100" s="178" t="s">
        <v>106</v>
      </c>
      <c r="Q100" s="178">
        <v>5</v>
      </c>
      <c r="R100" s="178">
        <v>2</v>
      </c>
      <c r="S100" s="179" t="s">
        <v>106</v>
      </c>
      <c r="T100" s="21">
        <v>4.75</v>
      </c>
      <c r="U100" s="21">
        <v>4.2</v>
      </c>
      <c r="W100" s="177">
        <v>3</v>
      </c>
      <c r="X100" s="178">
        <v>6</v>
      </c>
      <c r="Y100" s="178">
        <v>7</v>
      </c>
      <c r="Z100" s="178" t="s">
        <v>106</v>
      </c>
      <c r="AA100" s="178">
        <v>6</v>
      </c>
      <c r="AB100" s="178">
        <v>2</v>
      </c>
      <c r="AC100" s="179" t="s">
        <v>106</v>
      </c>
      <c r="AD100" s="21">
        <v>5.5</v>
      </c>
      <c r="AE100" s="21">
        <v>4.8</v>
      </c>
      <c r="AF100" s="318"/>
      <c r="AG100" s="319"/>
    </row>
    <row r="101" spans="1:33" x14ac:dyDescent="0.25">
      <c r="A101" s="234"/>
      <c r="B101" s="311">
        <v>0.9375</v>
      </c>
      <c r="C101" s="177">
        <v>1</v>
      </c>
      <c r="D101" s="178">
        <v>1</v>
      </c>
      <c r="E101" s="178">
        <v>3</v>
      </c>
      <c r="F101" s="178" t="s">
        <v>106</v>
      </c>
      <c r="G101" s="178">
        <v>0</v>
      </c>
      <c r="H101" s="178">
        <v>0</v>
      </c>
      <c r="I101" s="179" t="s">
        <v>106</v>
      </c>
      <c r="J101" s="21">
        <v>1.25</v>
      </c>
      <c r="K101" s="21">
        <v>1</v>
      </c>
      <c r="M101" s="177">
        <v>3</v>
      </c>
      <c r="N101" s="178">
        <v>2</v>
      </c>
      <c r="O101" s="178">
        <v>4</v>
      </c>
      <c r="P101" s="178" t="s">
        <v>106</v>
      </c>
      <c r="Q101" s="178">
        <v>1</v>
      </c>
      <c r="R101" s="178">
        <v>4</v>
      </c>
      <c r="S101" s="179" t="s">
        <v>106</v>
      </c>
      <c r="T101" s="21">
        <v>2.5</v>
      </c>
      <c r="U101" s="21">
        <v>2.8</v>
      </c>
      <c r="W101" s="177">
        <v>4</v>
      </c>
      <c r="X101" s="178">
        <v>3</v>
      </c>
      <c r="Y101" s="178">
        <v>7</v>
      </c>
      <c r="Z101" s="178" t="s">
        <v>106</v>
      </c>
      <c r="AA101" s="178">
        <v>1</v>
      </c>
      <c r="AB101" s="178">
        <v>4</v>
      </c>
      <c r="AC101" s="179" t="s">
        <v>106</v>
      </c>
      <c r="AD101" s="21">
        <v>3.75</v>
      </c>
      <c r="AE101" s="21">
        <v>3.8</v>
      </c>
      <c r="AF101" s="318"/>
      <c r="AG101" s="319"/>
    </row>
    <row r="102" spans="1:33" x14ac:dyDescent="0.25">
      <c r="A102" s="234"/>
      <c r="B102" s="311">
        <v>0.94791700000000001</v>
      </c>
      <c r="C102" s="177">
        <v>0</v>
      </c>
      <c r="D102" s="178">
        <v>0</v>
      </c>
      <c r="E102" s="178">
        <v>1</v>
      </c>
      <c r="F102" s="178" t="s">
        <v>106</v>
      </c>
      <c r="G102" s="178">
        <v>0</v>
      </c>
      <c r="H102" s="178">
        <v>0</v>
      </c>
      <c r="I102" s="179" t="s">
        <v>106</v>
      </c>
      <c r="J102" s="21">
        <v>0.25</v>
      </c>
      <c r="K102" s="21">
        <v>0.2</v>
      </c>
      <c r="M102" s="177">
        <v>5</v>
      </c>
      <c r="N102" s="178">
        <v>5</v>
      </c>
      <c r="O102" s="178">
        <v>7</v>
      </c>
      <c r="P102" s="178" t="s">
        <v>106</v>
      </c>
      <c r="Q102" s="178">
        <v>1</v>
      </c>
      <c r="R102" s="178">
        <v>1</v>
      </c>
      <c r="S102" s="179" t="s">
        <v>106</v>
      </c>
      <c r="T102" s="21">
        <v>4.5</v>
      </c>
      <c r="U102" s="21">
        <v>3.8</v>
      </c>
      <c r="W102" s="177">
        <v>5</v>
      </c>
      <c r="X102" s="178">
        <v>5</v>
      </c>
      <c r="Y102" s="178">
        <v>8</v>
      </c>
      <c r="Z102" s="178" t="s">
        <v>106</v>
      </c>
      <c r="AA102" s="178">
        <v>1</v>
      </c>
      <c r="AB102" s="178">
        <v>1</v>
      </c>
      <c r="AC102" s="179" t="s">
        <v>106</v>
      </c>
      <c r="AD102" s="21">
        <v>4.75</v>
      </c>
      <c r="AE102" s="21">
        <v>4</v>
      </c>
      <c r="AF102" s="318"/>
      <c r="AG102" s="319"/>
    </row>
    <row r="103" spans="1:33" x14ac:dyDescent="0.25">
      <c r="A103" s="234"/>
      <c r="B103" s="311">
        <v>0.95833299999999999</v>
      </c>
      <c r="C103" s="177">
        <v>2</v>
      </c>
      <c r="D103" s="178">
        <v>1</v>
      </c>
      <c r="E103" s="178">
        <v>0</v>
      </c>
      <c r="F103" s="178" t="s">
        <v>106</v>
      </c>
      <c r="G103" s="178">
        <v>1</v>
      </c>
      <c r="H103" s="178">
        <v>0</v>
      </c>
      <c r="I103" s="179" t="s">
        <v>106</v>
      </c>
      <c r="J103" s="21">
        <v>1</v>
      </c>
      <c r="K103" s="21">
        <v>0.8</v>
      </c>
      <c r="M103" s="177">
        <v>3</v>
      </c>
      <c r="N103" s="178">
        <v>4</v>
      </c>
      <c r="O103" s="178">
        <v>3</v>
      </c>
      <c r="P103" s="178" t="s">
        <v>106</v>
      </c>
      <c r="Q103" s="178">
        <v>6</v>
      </c>
      <c r="R103" s="178">
        <v>8</v>
      </c>
      <c r="S103" s="179" t="s">
        <v>106</v>
      </c>
      <c r="T103" s="21">
        <v>4</v>
      </c>
      <c r="U103" s="21">
        <v>4.8</v>
      </c>
      <c r="W103" s="177">
        <v>5</v>
      </c>
      <c r="X103" s="178">
        <v>5</v>
      </c>
      <c r="Y103" s="178">
        <v>3</v>
      </c>
      <c r="Z103" s="178" t="s">
        <v>106</v>
      </c>
      <c r="AA103" s="178">
        <v>7</v>
      </c>
      <c r="AB103" s="178">
        <v>8</v>
      </c>
      <c r="AC103" s="179" t="s">
        <v>106</v>
      </c>
      <c r="AD103" s="21">
        <v>5</v>
      </c>
      <c r="AE103" s="21">
        <v>5.6</v>
      </c>
      <c r="AF103" s="318"/>
      <c r="AG103" s="319"/>
    </row>
    <row r="104" spans="1:33" x14ac:dyDescent="0.25">
      <c r="A104" s="234"/>
      <c r="B104" s="311">
        <v>0.96875</v>
      </c>
      <c r="C104" s="177">
        <v>1</v>
      </c>
      <c r="D104" s="178">
        <v>1</v>
      </c>
      <c r="E104" s="178">
        <v>3</v>
      </c>
      <c r="F104" s="178" t="s">
        <v>106</v>
      </c>
      <c r="G104" s="178">
        <v>0</v>
      </c>
      <c r="H104" s="178">
        <v>2</v>
      </c>
      <c r="I104" s="179" t="s">
        <v>106</v>
      </c>
      <c r="J104" s="21">
        <v>1.25</v>
      </c>
      <c r="K104" s="21">
        <v>1.4</v>
      </c>
      <c r="M104" s="177">
        <v>3</v>
      </c>
      <c r="N104" s="178">
        <v>1</v>
      </c>
      <c r="O104" s="178">
        <v>0</v>
      </c>
      <c r="P104" s="178" t="s">
        <v>106</v>
      </c>
      <c r="Q104" s="178">
        <v>6</v>
      </c>
      <c r="R104" s="178">
        <v>3</v>
      </c>
      <c r="S104" s="179" t="s">
        <v>106</v>
      </c>
      <c r="T104" s="21">
        <v>2.5</v>
      </c>
      <c r="U104" s="21">
        <v>2.6</v>
      </c>
      <c r="W104" s="177">
        <v>4</v>
      </c>
      <c r="X104" s="178">
        <v>2</v>
      </c>
      <c r="Y104" s="178">
        <v>3</v>
      </c>
      <c r="Z104" s="178" t="s">
        <v>106</v>
      </c>
      <c r="AA104" s="178">
        <v>6</v>
      </c>
      <c r="AB104" s="178">
        <v>5</v>
      </c>
      <c r="AC104" s="179" t="s">
        <v>106</v>
      </c>
      <c r="AD104" s="21">
        <v>3.75</v>
      </c>
      <c r="AE104" s="21">
        <v>4</v>
      </c>
      <c r="AF104" s="318"/>
      <c r="AG104" s="319"/>
    </row>
    <row r="105" spans="1:33" x14ac:dyDescent="0.25">
      <c r="A105" s="234"/>
      <c r="B105" s="311">
        <v>0.97916700000000001</v>
      </c>
      <c r="C105" s="177">
        <v>0</v>
      </c>
      <c r="D105" s="178">
        <v>0</v>
      </c>
      <c r="E105" s="178">
        <v>0</v>
      </c>
      <c r="F105" s="178" t="s">
        <v>106</v>
      </c>
      <c r="G105" s="178">
        <v>0</v>
      </c>
      <c r="H105" s="178">
        <v>0</v>
      </c>
      <c r="I105" s="179" t="s">
        <v>106</v>
      </c>
      <c r="J105" s="21">
        <v>0</v>
      </c>
      <c r="K105" s="21">
        <v>0</v>
      </c>
      <c r="M105" s="177">
        <v>1</v>
      </c>
      <c r="N105" s="178">
        <v>1</v>
      </c>
      <c r="O105" s="178">
        <v>4</v>
      </c>
      <c r="P105" s="178" t="s">
        <v>106</v>
      </c>
      <c r="Q105" s="178">
        <v>0</v>
      </c>
      <c r="R105" s="178">
        <v>1</v>
      </c>
      <c r="S105" s="179" t="s">
        <v>106</v>
      </c>
      <c r="T105" s="21">
        <v>1.5</v>
      </c>
      <c r="U105" s="21">
        <v>1.4</v>
      </c>
      <c r="W105" s="177">
        <v>1</v>
      </c>
      <c r="X105" s="178">
        <v>1</v>
      </c>
      <c r="Y105" s="178">
        <v>4</v>
      </c>
      <c r="Z105" s="178" t="s">
        <v>106</v>
      </c>
      <c r="AA105" s="178">
        <v>0</v>
      </c>
      <c r="AB105" s="178">
        <v>1</v>
      </c>
      <c r="AC105" s="179" t="s">
        <v>106</v>
      </c>
      <c r="AD105" s="21">
        <v>1.5</v>
      </c>
      <c r="AE105" s="21">
        <v>1.4</v>
      </c>
      <c r="AF105" s="318"/>
      <c r="AG105" s="319"/>
    </row>
    <row r="106" spans="1:33" x14ac:dyDescent="0.25">
      <c r="A106" s="234"/>
      <c r="B106" s="311">
        <v>0.98958299999999999</v>
      </c>
      <c r="C106" s="181">
        <v>0</v>
      </c>
      <c r="D106" s="182">
        <v>0</v>
      </c>
      <c r="E106" s="182">
        <v>0</v>
      </c>
      <c r="F106" s="182" t="s">
        <v>106</v>
      </c>
      <c r="G106" s="182">
        <v>1</v>
      </c>
      <c r="H106" s="182">
        <v>0</v>
      </c>
      <c r="I106" s="183" t="s">
        <v>106</v>
      </c>
      <c r="J106" s="21">
        <v>0.25</v>
      </c>
      <c r="K106" s="21">
        <v>0.2</v>
      </c>
      <c r="M106" s="181">
        <v>2</v>
      </c>
      <c r="N106" s="182">
        <v>4</v>
      </c>
      <c r="O106" s="182">
        <v>0</v>
      </c>
      <c r="P106" s="182" t="s">
        <v>106</v>
      </c>
      <c r="Q106" s="182">
        <v>1</v>
      </c>
      <c r="R106" s="182">
        <v>5</v>
      </c>
      <c r="S106" s="183" t="s">
        <v>106</v>
      </c>
      <c r="T106" s="21">
        <v>1.75</v>
      </c>
      <c r="U106" s="21">
        <v>2.4</v>
      </c>
      <c r="W106" s="181">
        <v>2</v>
      </c>
      <c r="X106" s="182">
        <v>4</v>
      </c>
      <c r="Y106" s="182">
        <v>0</v>
      </c>
      <c r="Z106" s="182" t="s">
        <v>106</v>
      </c>
      <c r="AA106" s="182">
        <v>2</v>
      </c>
      <c r="AB106" s="182">
        <v>5</v>
      </c>
      <c r="AC106" s="183" t="s">
        <v>106</v>
      </c>
      <c r="AD106" s="21">
        <v>2</v>
      </c>
      <c r="AE106" s="21">
        <v>2.6</v>
      </c>
      <c r="AF106" s="318"/>
      <c r="AG106" s="319"/>
    </row>
    <row r="107" spans="1:33" x14ac:dyDescent="0.25">
      <c r="A107" s="234"/>
      <c r="B107" s="366" t="s">
        <v>35</v>
      </c>
      <c r="C107" s="367" t="s">
        <v>107</v>
      </c>
      <c r="D107" s="368">
        <v>263</v>
      </c>
      <c r="E107" s="368">
        <v>242</v>
      </c>
      <c r="F107" s="368" t="s">
        <v>108</v>
      </c>
      <c r="G107" s="368">
        <v>278</v>
      </c>
      <c r="H107" s="368" t="s">
        <v>109</v>
      </c>
      <c r="I107" s="369" t="s">
        <v>110</v>
      </c>
      <c r="J107" s="370">
        <v>262.75</v>
      </c>
      <c r="K107" s="370">
        <v>240.06666666666663</v>
      </c>
      <c r="L107" s="81"/>
      <c r="M107" s="367" t="s">
        <v>111</v>
      </c>
      <c r="N107" s="368">
        <v>1773</v>
      </c>
      <c r="O107" s="368">
        <v>1726</v>
      </c>
      <c r="P107" s="368" t="s">
        <v>112</v>
      </c>
      <c r="Q107" s="368">
        <v>1667</v>
      </c>
      <c r="R107" s="368" t="s">
        <v>113</v>
      </c>
      <c r="S107" s="369" t="s">
        <v>114</v>
      </c>
      <c r="T107" s="370">
        <v>1695.25</v>
      </c>
      <c r="U107" s="370">
        <v>1384.9499999999998</v>
      </c>
      <c r="V107" s="81"/>
      <c r="W107" s="367" t="s">
        <v>115</v>
      </c>
      <c r="X107" s="368">
        <v>2036</v>
      </c>
      <c r="Y107" s="368">
        <v>1968</v>
      </c>
      <c r="Z107" s="368" t="s">
        <v>116</v>
      </c>
      <c r="AA107" s="368">
        <v>1945</v>
      </c>
      <c r="AB107" s="368" t="s">
        <v>117</v>
      </c>
      <c r="AC107" s="369" t="s">
        <v>118</v>
      </c>
      <c r="AD107" s="370">
        <v>1958.0000000000002</v>
      </c>
      <c r="AE107" s="370">
        <v>1625.0166666666669</v>
      </c>
      <c r="AF107" s="180"/>
    </row>
    <row r="108" spans="1:33" x14ac:dyDescent="0.25">
      <c r="A108" s="234"/>
      <c r="B108" s="373" t="s">
        <v>36</v>
      </c>
      <c r="C108" s="374" t="s">
        <v>119</v>
      </c>
      <c r="D108" s="375">
        <v>302</v>
      </c>
      <c r="E108" s="375">
        <v>294</v>
      </c>
      <c r="F108" s="375" t="s">
        <v>120</v>
      </c>
      <c r="G108" s="375">
        <v>313</v>
      </c>
      <c r="H108" s="375" t="s">
        <v>121</v>
      </c>
      <c r="I108" s="376" t="s">
        <v>122</v>
      </c>
      <c r="J108" s="377">
        <v>304</v>
      </c>
      <c r="K108" s="377">
        <v>274.36666666666662</v>
      </c>
      <c r="L108" s="81"/>
      <c r="M108" s="374" t="s">
        <v>123</v>
      </c>
      <c r="N108" s="375">
        <v>1903</v>
      </c>
      <c r="O108" s="375">
        <v>1894</v>
      </c>
      <c r="P108" s="375" t="s">
        <v>124</v>
      </c>
      <c r="Q108" s="375">
        <v>1788</v>
      </c>
      <c r="R108" s="375" t="s">
        <v>125</v>
      </c>
      <c r="S108" s="376" t="s">
        <v>126</v>
      </c>
      <c r="T108" s="377">
        <v>1826.25</v>
      </c>
      <c r="U108" s="377">
        <v>1501.716666666666</v>
      </c>
      <c r="V108" s="81"/>
      <c r="W108" s="374" t="s">
        <v>127</v>
      </c>
      <c r="X108" s="375">
        <v>2205</v>
      </c>
      <c r="Y108" s="375">
        <v>2188</v>
      </c>
      <c r="Z108" s="375" t="s">
        <v>128</v>
      </c>
      <c r="AA108" s="375">
        <v>2101</v>
      </c>
      <c r="AB108" s="375" t="s">
        <v>129</v>
      </c>
      <c r="AC108" s="376" t="s">
        <v>130</v>
      </c>
      <c r="AD108" s="377">
        <v>2130.25</v>
      </c>
      <c r="AE108" s="377">
        <v>1776.083333333333</v>
      </c>
    </row>
    <row r="109" spans="1:33" x14ac:dyDescent="0.25">
      <c r="A109" s="234"/>
      <c r="B109" s="378" t="s">
        <v>37</v>
      </c>
      <c r="C109" s="379" t="s">
        <v>131</v>
      </c>
      <c r="D109" s="380">
        <v>307</v>
      </c>
      <c r="E109" s="380">
        <v>301</v>
      </c>
      <c r="F109" s="380" t="s">
        <v>120</v>
      </c>
      <c r="G109" s="380">
        <v>316</v>
      </c>
      <c r="H109" s="380" t="s">
        <v>132</v>
      </c>
      <c r="I109" s="381" t="s">
        <v>122</v>
      </c>
      <c r="J109" s="382">
        <v>309.25</v>
      </c>
      <c r="K109" s="382">
        <v>278.96666666666658</v>
      </c>
      <c r="L109" s="81"/>
      <c r="M109" s="379" t="s">
        <v>133</v>
      </c>
      <c r="N109" s="380">
        <v>1929</v>
      </c>
      <c r="O109" s="380">
        <v>1928</v>
      </c>
      <c r="P109" s="380" t="s">
        <v>124</v>
      </c>
      <c r="Q109" s="380">
        <v>1814</v>
      </c>
      <c r="R109" s="380" t="s">
        <v>134</v>
      </c>
      <c r="S109" s="381" t="s">
        <v>126</v>
      </c>
      <c r="T109" s="382">
        <v>1853.25</v>
      </c>
      <c r="U109" s="382">
        <v>1529.716666666666</v>
      </c>
      <c r="V109" s="81"/>
      <c r="W109" s="379" t="s">
        <v>135</v>
      </c>
      <c r="X109" s="380">
        <v>2236</v>
      </c>
      <c r="Y109" s="380">
        <v>2229</v>
      </c>
      <c r="Z109" s="380" t="s">
        <v>128</v>
      </c>
      <c r="AA109" s="380">
        <v>2130</v>
      </c>
      <c r="AB109" s="380" t="s">
        <v>136</v>
      </c>
      <c r="AC109" s="381" t="s">
        <v>130</v>
      </c>
      <c r="AD109" s="382">
        <v>2162.5</v>
      </c>
      <c r="AE109" s="382">
        <v>1808.6833333333329</v>
      </c>
    </row>
    <row r="110" spans="1:33" x14ac:dyDescent="0.25">
      <c r="A110" s="234"/>
      <c r="B110" s="383" t="s">
        <v>38</v>
      </c>
      <c r="C110" s="384" t="s">
        <v>131</v>
      </c>
      <c r="D110" s="385">
        <v>311</v>
      </c>
      <c r="E110" s="385">
        <v>307</v>
      </c>
      <c r="F110" s="385" t="s">
        <v>137</v>
      </c>
      <c r="G110" s="385">
        <v>322</v>
      </c>
      <c r="H110" s="385" t="s">
        <v>138</v>
      </c>
      <c r="I110" s="386" t="s">
        <v>139</v>
      </c>
      <c r="J110" s="387">
        <v>315</v>
      </c>
      <c r="K110" s="387">
        <v>283.96666666666658</v>
      </c>
      <c r="L110" s="81"/>
      <c r="M110" s="384" t="s">
        <v>133</v>
      </c>
      <c r="N110" s="385">
        <v>1937</v>
      </c>
      <c r="O110" s="385">
        <v>1935</v>
      </c>
      <c r="P110" s="385" t="s">
        <v>140</v>
      </c>
      <c r="Q110" s="385">
        <v>1825</v>
      </c>
      <c r="R110" s="385" t="s">
        <v>141</v>
      </c>
      <c r="S110" s="386" t="s">
        <v>142</v>
      </c>
      <c r="T110" s="387">
        <v>1863.5</v>
      </c>
      <c r="U110" s="387">
        <v>1543.0499999999995</v>
      </c>
      <c r="V110" s="81"/>
      <c r="W110" s="384" t="s">
        <v>135</v>
      </c>
      <c r="X110" s="385">
        <v>2248</v>
      </c>
      <c r="Y110" s="385">
        <v>2242</v>
      </c>
      <c r="Z110" s="385" t="s">
        <v>143</v>
      </c>
      <c r="AA110" s="385">
        <v>2147</v>
      </c>
      <c r="AB110" s="385" t="s">
        <v>144</v>
      </c>
      <c r="AC110" s="386" t="s">
        <v>145</v>
      </c>
      <c r="AD110" s="387">
        <v>2178.5</v>
      </c>
      <c r="AE110" s="387">
        <v>1827.0166666666662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503" t="s">
        <v>53</v>
      </c>
      <c r="D113" s="504"/>
      <c r="E113" s="504"/>
      <c r="F113" s="504"/>
      <c r="G113" s="504"/>
      <c r="H113" s="504"/>
      <c r="I113" s="504"/>
      <c r="J113" s="504"/>
      <c r="K113" s="505"/>
      <c r="M113" s="503" t="s">
        <v>54</v>
      </c>
      <c r="N113" s="504"/>
      <c r="O113" s="504"/>
      <c r="P113" s="504"/>
      <c r="Q113" s="504"/>
      <c r="R113" s="504"/>
      <c r="S113" s="504"/>
      <c r="T113" s="504"/>
      <c r="U113" s="505"/>
      <c r="W113" s="503" t="s">
        <v>85</v>
      </c>
      <c r="X113" s="504"/>
      <c r="Y113" s="504"/>
      <c r="Z113" s="504"/>
      <c r="AA113" s="504"/>
      <c r="AB113" s="504"/>
      <c r="AC113" s="504"/>
      <c r="AD113" s="504"/>
      <c r="AE113" s="505"/>
      <c r="AG113" s="247"/>
      <c r="AH113" s="503" t="s">
        <v>53</v>
      </c>
      <c r="AI113" s="504"/>
      <c r="AJ113" s="504"/>
      <c r="AK113" s="504"/>
      <c r="AL113" s="504"/>
      <c r="AM113" s="504"/>
      <c r="AN113" s="504"/>
      <c r="AO113" s="504"/>
      <c r="AP113" s="505"/>
      <c r="AR113" s="503" t="s">
        <v>54</v>
      </c>
      <c r="AS113" s="504"/>
      <c r="AT113" s="504"/>
      <c r="AU113" s="504"/>
      <c r="AV113" s="504"/>
      <c r="AW113" s="504"/>
      <c r="AX113" s="504"/>
      <c r="AY113" s="504"/>
      <c r="AZ113" s="505"/>
      <c r="BB113" s="556"/>
      <c r="BC113" s="556"/>
      <c r="BD113" s="556"/>
      <c r="BE113" s="556"/>
      <c r="BF113" s="556"/>
      <c r="BG113" s="556"/>
      <c r="BH113" s="556"/>
      <c r="BI113" s="556"/>
      <c r="BJ113" s="556"/>
    </row>
    <row r="114" spans="1:62" x14ac:dyDescent="0.25">
      <c r="A114" s="237"/>
      <c r="B114" s="278" t="s">
        <v>0</v>
      </c>
      <c r="C114" s="49" t="s">
        <v>57</v>
      </c>
      <c r="D114" s="47" t="s">
        <v>58</v>
      </c>
      <c r="E114" s="47" t="s">
        <v>59</v>
      </c>
      <c r="F114" s="47" t="s">
        <v>60</v>
      </c>
      <c r="G114" s="47" t="s">
        <v>61</v>
      </c>
      <c r="H114" s="47" t="s">
        <v>62</v>
      </c>
      <c r="I114" s="47" t="s">
        <v>63</v>
      </c>
      <c r="J114" s="47" t="s">
        <v>33</v>
      </c>
      <c r="K114" s="45" t="s">
        <v>34</v>
      </c>
      <c r="L114" s="81"/>
      <c r="M114" s="49" t="s">
        <v>57</v>
      </c>
      <c r="N114" s="47" t="s">
        <v>58</v>
      </c>
      <c r="O114" s="47" t="s">
        <v>59</v>
      </c>
      <c r="P114" s="47" t="s">
        <v>60</v>
      </c>
      <c r="Q114" s="47" t="s">
        <v>61</v>
      </c>
      <c r="R114" s="47" t="s">
        <v>62</v>
      </c>
      <c r="S114" s="47" t="s">
        <v>63</v>
      </c>
      <c r="T114" s="47" t="s">
        <v>33</v>
      </c>
      <c r="U114" s="45" t="s">
        <v>34</v>
      </c>
      <c r="V114" s="81"/>
      <c r="W114" s="49" t="s">
        <v>57</v>
      </c>
      <c r="X114" s="47" t="s">
        <v>58</v>
      </c>
      <c r="Y114" s="47" t="s">
        <v>59</v>
      </c>
      <c r="Z114" s="47" t="s">
        <v>60</v>
      </c>
      <c r="AA114" s="47" t="s">
        <v>61</v>
      </c>
      <c r="AB114" s="47" t="s">
        <v>62</v>
      </c>
      <c r="AC114" s="47" t="s">
        <v>63</v>
      </c>
      <c r="AD114" s="47" t="s">
        <v>33</v>
      </c>
      <c r="AE114" s="45" t="s">
        <v>34</v>
      </c>
      <c r="AG114" s="278" t="s">
        <v>0</v>
      </c>
      <c r="AH114" s="49" t="s">
        <v>57</v>
      </c>
      <c r="AI114" s="47" t="s">
        <v>58</v>
      </c>
      <c r="AJ114" s="47" t="s">
        <v>59</v>
      </c>
      <c r="AK114" s="47" t="s">
        <v>60</v>
      </c>
      <c r="AL114" s="47" t="s">
        <v>61</v>
      </c>
      <c r="AM114" s="47" t="s">
        <v>62</v>
      </c>
      <c r="AN114" s="47" t="s">
        <v>63</v>
      </c>
      <c r="AO114" s="47" t="s">
        <v>33</v>
      </c>
      <c r="AP114" s="45" t="s">
        <v>34</v>
      </c>
      <c r="AQ114" s="81"/>
      <c r="AR114" s="49" t="s">
        <v>57</v>
      </c>
      <c r="AS114" s="47" t="s">
        <v>58</v>
      </c>
      <c r="AT114" s="47" t="s">
        <v>59</v>
      </c>
      <c r="AU114" s="47" t="s">
        <v>60</v>
      </c>
      <c r="AV114" s="47" t="s">
        <v>61</v>
      </c>
      <c r="AW114" s="47" t="s">
        <v>62</v>
      </c>
      <c r="AX114" s="47" t="s">
        <v>63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 t="s">
        <v>106</v>
      </c>
      <c r="D115" s="172">
        <v>0</v>
      </c>
      <c r="E115" s="172">
        <v>2</v>
      </c>
      <c r="F115" s="172">
        <v>2</v>
      </c>
      <c r="G115" s="172">
        <v>0</v>
      </c>
      <c r="H115" s="172">
        <v>1</v>
      </c>
      <c r="I115" s="173">
        <v>2</v>
      </c>
      <c r="J115" s="21">
        <v>1</v>
      </c>
      <c r="K115" s="21">
        <v>1.1666666666666667</v>
      </c>
      <c r="M115" s="171" t="s">
        <v>106</v>
      </c>
      <c r="N115" s="172">
        <v>1</v>
      </c>
      <c r="O115" s="172">
        <v>2</v>
      </c>
      <c r="P115" s="172">
        <v>3</v>
      </c>
      <c r="Q115" s="172">
        <v>3</v>
      </c>
      <c r="R115" s="172">
        <v>4</v>
      </c>
      <c r="S115" s="173">
        <v>7</v>
      </c>
      <c r="T115" s="21">
        <v>2.25</v>
      </c>
      <c r="U115" s="21">
        <v>3.3333333333333335</v>
      </c>
      <c r="W115" s="171" t="s">
        <v>106</v>
      </c>
      <c r="X115" s="172">
        <v>1</v>
      </c>
      <c r="Y115" s="172">
        <v>4</v>
      </c>
      <c r="Z115" s="172">
        <v>5</v>
      </c>
      <c r="AA115" s="172">
        <v>3</v>
      </c>
      <c r="AB115" s="172">
        <v>5</v>
      </c>
      <c r="AC115" s="173">
        <v>9</v>
      </c>
      <c r="AD115" s="21">
        <v>3.25</v>
      </c>
      <c r="AE115" s="21">
        <v>4.5</v>
      </c>
      <c r="AF115" s="12"/>
      <c r="AG115" s="312">
        <v>0</v>
      </c>
      <c r="AH115" s="171" t="s">
        <v>106</v>
      </c>
      <c r="AI115" s="172">
        <v>0</v>
      </c>
      <c r="AJ115" s="172">
        <v>2</v>
      </c>
      <c r="AK115" s="172">
        <v>2</v>
      </c>
      <c r="AL115" s="172">
        <v>0</v>
      </c>
      <c r="AM115" s="172">
        <v>1</v>
      </c>
      <c r="AN115" s="173">
        <v>2</v>
      </c>
      <c r="AO115" s="21">
        <v>1</v>
      </c>
      <c r="AP115" s="21">
        <v>1.1666666666666701</v>
      </c>
      <c r="AR115" s="171" t="s">
        <v>106</v>
      </c>
      <c r="AS115" s="172">
        <v>1</v>
      </c>
      <c r="AT115" s="172">
        <v>2</v>
      </c>
      <c r="AU115" s="172">
        <v>3</v>
      </c>
      <c r="AV115" s="172">
        <v>3</v>
      </c>
      <c r="AW115" s="172">
        <v>4</v>
      </c>
      <c r="AX115" s="173">
        <v>7</v>
      </c>
      <c r="AY115" s="21">
        <v>2.25</v>
      </c>
      <c r="AZ115" s="21">
        <v>3.3333333333333299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 t="s">
        <v>106</v>
      </c>
      <c r="D116" s="178">
        <v>1</v>
      </c>
      <c r="E116" s="178">
        <v>0</v>
      </c>
      <c r="F116" s="178">
        <v>0</v>
      </c>
      <c r="G116" s="178">
        <v>0</v>
      </c>
      <c r="H116" s="178">
        <v>1</v>
      </c>
      <c r="I116" s="179">
        <v>2</v>
      </c>
      <c r="J116" s="21">
        <v>0.25</v>
      </c>
      <c r="K116" s="21">
        <v>0.66666666666666663</v>
      </c>
      <c r="M116" s="177" t="s">
        <v>106</v>
      </c>
      <c r="N116" s="178">
        <v>1</v>
      </c>
      <c r="O116" s="178">
        <v>1</v>
      </c>
      <c r="P116" s="178">
        <v>4</v>
      </c>
      <c r="Q116" s="178">
        <v>2</v>
      </c>
      <c r="R116" s="178">
        <v>2</v>
      </c>
      <c r="S116" s="179">
        <v>4</v>
      </c>
      <c r="T116" s="21">
        <v>2</v>
      </c>
      <c r="U116" s="21">
        <v>2.3333333333333335</v>
      </c>
      <c r="W116" s="177" t="s">
        <v>106</v>
      </c>
      <c r="X116" s="178">
        <v>2</v>
      </c>
      <c r="Y116" s="178">
        <v>1</v>
      </c>
      <c r="Z116" s="178">
        <v>4</v>
      </c>
      <c r="AA116" s="178">
        <v>2</v>
      </c>
      <c r="AB116" s="178">
        <v>3</v>
      </c>
      <c r="AC116" s="179">
        <v>6</v>
      </c>
      <c r="AD116" s="21">
        <v>2.25</v>
      </c>
      <c r="AE116" s="21">
        <v>3</v>
      </c>
      <c r="AF116" s="12"/>
      <c r="AG116" s="312">
        <v>4.1667000000000003E-2</v>
      </c>
      <c r="AH116" s="177" t="s">
        <v>106</v>
      </c>
      <c r="AI116" s="178">
        <v>1</v>
      </c>
      <c r="AJ116" s="178">
        <v>0</v>
      </c>
      <c r="AK116" s="178">
        <v>0</v>
      </c>
      <c r="AL116" s="178">
        <v>0</v>
      </c>
      <c r="AM116" s="178">
        <v>1</v>
      </c>
      <c r="AN116" s="179">
        <v>2</v>
      </c>
      <c r="AO116" s="21">
        <v>0.25</v>
      </c>
      <c r="AP116" s="21">
        <v>0.66666666666666696</v>
      </c>
      <c r="AR116" s="177" t="s">
        <v>106</v>
      </c>
      <c r="AS116" s="178">
        <v>1</v>
      </c>
      <c r="AT116" s="178">
        <v>1</v>
      </c>
      <c r="AU116" s="178">
        <v>4</v>
      </c>
      <c r="AV116" s="178">
        <v>2</v>
      </c>
      <c r="AW116" s="178">
        <v>2</v>
      </c>
      <c r="AX116" s="179">
        <v>4</v>
      </c>
      <c r="AY116" s="21">
        <v>2</v>
      </c>
      <c r="AZ116" s="21">
        <v>2.3333333333333299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 t="s">
        <v>106</v>
      </c>
      <c r="D117" s="178">
        <v>0</v>
      </c>
      <c r="E117" s="178">
        <v>0</v>
      </c>
      <c r="F117" s="178">
        <v>0</v>
      </c>
      <c r="G117" s="178">
        <v>0</v>
      </c>
      <c r="H117" s="178">
        <v>0</v>
      </c>
      <c r="I117" s="179">
        <v>0</v>
      </c>
      <c r="J117" s="21">
        <v>0</v>
      </c>
      <c r="K117" s="21">
        <v>0</v>
      </c>
      <c r="M117" s="177" t="s">
        <v>106</v>
      </c>
      <c r="N117" s="178">
        <v>0</v>
      </c>
      <c r="O117" s="178">
        <v>0</v>
      </c>
      <c r="P117" s="178">
        <v>1</v>
      </c>
      <c r="Q117" s="178">
        <v>0</v>
      </c>
      <c r="R117" s="178">
        <v>1</v>
      </c>
      <c r="S117" s="179">
        <v>8</v>
      </c>
      <c r="T117" s="21">
        <v>0.25</v>
      </c>
      <c r="U117" s="21">
        <v>1.6666666666666667</v>
      </c>
      <c r="W117" s="177" t="s">
        <v>106</v>
      </c>
      <c r="X117" s="178">
        <v>0</v>
      </c>
      <c r="Y117" s="178">
        <v>0</v>
      </c>
      <c r="Z117" s="178">
        <v>1</v>
      </c>
      <c r="AA117" s="178">
        <v>0</v>
      </c>
      <c r="AB117" s="178">
        <v>1</v>
      </c>
      <c r="AC117" s="179">
        <v>8</v>
      </c>
      <c r="AD117" s="21">
        <v>0.25</v>
      </c>
      <c r="AE117" s="21">
        <v>1.6666666666666667</v>
      </c>
      <c r="AF117" s="12"/>
      <c r="AG117" s="312">
        <v>8.3333000000000004E-2</v>
      </c>
      <c r="AH117" s="177" t="s">
        <v>106</v>
      </c>
      <c r="AI117" s="178">
        <v>0</v>
      </c>
      <c r="AJ117" s="178">
        <v>0</v>
      </c>
      <c r="AK117" s="178">
        <v>0</v>
      </c>
      <c r="AL117" s="178">
        <v>0</v>
      </c>
      <c r="AM117" s="178">
        <v>0</v>
      </c>
      <c r="AN117" s="179">
        <v>0</v>
      </c>
      <c r="AO117" s="21">
        <v>0</v>
      </c>
      <c r="AP117" s="21">
        <v>0</v>
      </c>
      <c r="AR117" s="177" t="s">
        <v>106</v>
      </c>
      <c r="AS117" s="178">
        <v>0</v>
      </c>
      <c r="AT117" s="178">
        <v>0</v>
      </c>
      <c r="AU117" s="178">
        <v>1</v>
      </c>
      <c r="AV117" s="178">
        <v>0</v>
      </c>
      <c r="AW117" s="178">
        <v>1</v>
      </c>
      <c r="AX117" s="179">
        <v>8</v>
      </c>
      <c r="AY117" s="21">
        <v>0.25</v>
      </c>
      <c r="AZ117" s="21">
        <v>1.6666666666666701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 t="s">
        <v>106</v>
      </c>
      <c r="D118" s="178">
        <v>0</v>
      </c>
      <c r="E118" s="178">
        <v>0</v>
      </c>
      <c r="F118" s="178">
        <v>0</v>
      </c>
      <c r="G118" s="178">
        <v>1</v>
      </c>
      <c r="H118" s="178">
        <v>1</v>
      </c>
      <c r="I118" s="179">
        <v>0</v>
      </c>
      <c r="J118" s="21">
        <v>0.25</v>
      </c>
      <c r="K118" s="21">
        <v>0.33333333333333331</v>
      </c>
      <c r="M118" s="177" t="s">
        <v>106</v>
      </c>
      <c r="N118" s="178">
        <v>1</v>
      </c>
      <c r="O118" s="178">
        <v>1</v>
      </c>
      <c r="P118" s="178">
        <v>1</v>
      </c>
      <c r="Q118" s="178">
        <v>1</v>
      </c>
      <c r="R118" s="178">
        <v>3</v>
      </c>
      <c r="S118" s="179">
        <v>2</v>
      </c>
      <c r="T118" s="21">
        <v>1</v>
      </c>
      <c r="U118" s="21">
        <v>1.5</v>
      </c>
      <c r="W118" s="177" t="s">
        <v>106</v>
      </c>
      <c r="X118" s="178">
        <v>1</v>
      </c>
      <c r="Y118" s="178">
        <v>1</v>
      </c>
      <c r="Z118" s="178">
        <v>1</v>
      </c>
      <c r="AA118" s="178">
        <v>2</v>
      </c>
      <c r="AB118" s="178">
        <v>4</v>
      </c>
      <c r="AC118" s="179">
        <v>2</v>
      </c>
      <c r="AD118" s="21">
        <v>1.25</v>
      </c>
      <c r="AE118" s="21">
        <v>1.8333333333333333</v>
      </c>
      <c r="AF118" s="12"/>
      <c r="AG118" s="312">
        <v>0.125</v>
      </c>
      <c r="AH118" s="177" t="s">
        <v>106</v>
      </c>
      <c r="AI118" s="178">
        <v>0</v>
      </c>
      <c r="AJ118" s="178">
        <v>0</v>
      </c>
      <c r="AK118" s="178">
        <v>0</v>
      </c>
      <c r="AL118" s="178">
        <v>1</v>
      </c>
      <c r="AM118" s="178">
        <v>1</v>
      </c>
      <c r="AN118" s="179">
        <v>0</v>
      </c>
      <c r="AO118" s="21">
        <v>0.25</v>
      </c>
      <c r="AP118" s="21">
        <v>0.33333333333333298</v>
      </c>
      <c r="AR118" s="177" t="s">
        <v>106</v>
      </c>
      <c r="AS118" s="178">
        <v>1</v>
      </c>
      <c r="AT118" s="178">
        <v>1</v>
      </c>
      <c r="AU118" s="178">
        <v>1</v>
      </c>
      <c r="AV118" s="178">
        <v>1</v>
      </c>
      <c r="AW118" s="178">
        <v>3</v>
      </c>
      <c r="AX118" s="179">
        <v>2</v>
      </c>
      <c r="AY118" s="21">
        <v>1</v>
      </c>
      <c r="AZ118" s="21">
        <v>1.5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 t="s">
        <v>106</v>
      </c>
      <c r="D119" s="178">
        <v>1</v>
      </c>
      <c r="E119" s="178">
        <v>0</v>
      </c>
      <c r="F119" s="178">
        <v>1</v>
      </c>
      <c r="G119" s="178">
        <v>1</v>
      </c>
      <c r="H119" s="178">
        <v>0</v>
      </c>
      <c r="I119" s="179">
        <v>0</v>
      </c>
      <c r="J119" s="21">
        <v>0.75</v>
      </c>
      <c r="K119" s="21">
        <v>0.5</v>
      </c>
      <c r="M119" s="177" t="s">
        <v>106</v>
      </c>
      <c r="N119" s="178">
        <v>1</v>
      </c>
      <c r="O119" s="178">
        <v>0</v>
      </c>
      <c r="P119" s="178">
        <v>2</v>
      </c>
      <c r="Q119" s="178">
        <v>3</v>
      </c>
      <c r="R119" s="178">
        <v>2</v>
      </c>
      <c r="S119" s="179">
        <v>2</v>
      </c>
      <c r="T119" s="21">
        <v>1.5</v>
      </c>
      <c r="U119" s="21">
        <v>1.6666666666666667</v>
      </c>
      <c r="W119" s="177" t="s">
        <v>106</v>
      </c>
      <c r="X119" s="178">
        <v>2</v>
      </c>
      <c r="Y119" s="178">
        <v>0</v>
      </c>
      <c r="Z119" s="178">
        <v>3</v>
      </c>
      <c r="AA119" s="178">
        <v>4</v>
      </c>
      <c r="AB119" s="178">
        <v>2</v>
      </c>
      <c r="AC119" s="179">
        <v>2</v>
      </c>
      <c r="AD119" s="21">
        <v>2.25</v>
      </c>
      <c r="AE119" s="21">
        <v>2.1666666666666665</v>
      </c>
      <c r="AF119" s="12"/>
      <c r="AG119" s="312">
        <v>0.16666700000000001</v>
      </c>
      <c r="AH119" s="177" t="s">
        <v>106</v>
      </c>
      <c r="AI119" s="178">
        <v>1</v>
      </c>
      <c r="AJ119" s="178">
        <v>0</v>
      </c>
      <c r="AK119" s="178">
        <v>1</v>
      </c>
      <c r="AL119" s="178">
        <v>1</v>
      </c>
      <c r="AM119" s="178">
        <v>0</v>
      </c>
      <c r="AN119" s="179">
        <v>0</v>
      </c>
      <c r="AO119" s="21">
        <v>0.75</v>
      </c>
      <c r="AP119" s="21">
        <v>0.5</v>
      </c>
      <c r="AR119" s="177" t="s">
        <v>106</v>
      </c>
      <c r="AS119" s="178">
        <v>1</v>
      </c>
      <c r="AT119" s="178">
        <v>0</v>
      </c>
      <c r="AU119" s="178">
        <v>2</v>
      </c>
      <c r="AV119" s="178">
        <v>3</v>
      </c>
      <c r="AW119" s="178">
        <v>2</v>
      </c>
      <c r="AX119" s="179">
        <v>2</v>
      </c>
      <c r="AY119" s="21">
        <v>1.5</v>
      </c>
      <c r="AZ119" s="21">
        <v>1.6666666666666701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 t="s">
        <v>106</v>
      </c>
      <c r="D120" s="178">
        <v>2</v>
      </c>
      <c r="E120" s="178">
        <v>4</v>
      </c>
      <c r="F120" s="178">
        <v>4</v>
      </c>
      <c r="G120" s="178">
        <v>4</v>
      </c>
      <c r="H120" s="178">
        <v>0</v>
      </c>
      <c r="I120" s="179">
        <v>0</v>
      </c>
      <c r="J120" s="21">
        <v>3.5</v>
      </c>
      <c r="K120" s="21">
        <v>2.3333333333333335</v>
      </c>
      <c r="M120" s="177" t="s">
        <v>106</v>
      </c>
      <c r="N120" s="178">
        <v>4</v>
      </c>
      <c r="O120" s="178">
        <v>3</v>
      </c>
      <c r="P120" s="178">
        <v>4</v>
      </c>
      <c r="Q120" s="178">
        <v>2</v>
      </c>
      <c r="R120" s="178">
        <v>3</v>
      </c>
      <c r="S120" s="179">
        <v>1</v>
      </c>
      <c r="T120" s="21">
        <v>3.25</v>
      </c>
      <c r="U120" s="21">
        <v>2.8333333333333335</v>
      </c>
      <c r="W120" s="177" t="s">
        <v>106</v>
      </c>
      <c r="X120" s="178">
        <v>6</v>
      </c>
      <c r="Y120" s="178">
        <v>7</v>
      </c>
      <c r="Z120" s="178">
        <v>8</v>
      </c>
      <c r="AA120" s="178">
        <v>6</v>
      </c>
      <c r="AB120" s="178">
        <v>3</v>
      </c>
      <c r="AC120" s="179">
        <v>1</v>
      </c>
      <c r="AD120" s="21">
        <v>6.75</v>
      </c>
      <c r="AE120" s="21">
        <v>5.166666666666667</v>
      </c>
      <c r="AF120" s="12"/>
      <c r="AG120" s="312">
        <v>0.20833299999999999</v>
      </c>
      <c r="AH120" s="177" t="s">
        <v>106</v>
      </c>
      <c r="AI120" s="178">
        <v>2</v>
      </c>
      <c r="AJ120" s="178">
        <v>4</v>
      </c>
      <c r="AK120" s="178">
        <v>4</v>
      </c>
      <c r="AL120" s="178">
        <v>4</v>
      </c>
      <c r="AM120" s="178">
        <v>0</v>
      </c>
      <c r="AN120" s="179">
        <v>0</v>
      </c>
      <c r="AO120" s="21">
        <v>3.5</v>
      </c>
      <c r="AP120" s="21">
        <v>2.3333333333333299</v>
      </c>
      <c r="AR120" s="177" t="s">
        <v>106</v>
      </c>
      <c r="AS120" s="178">
        <v>4</v>
      </c>
      <c r="AT120" s="178">
        <v>3</v>
      </c>
      <c r="AU120" s="178">
        <v>4</v>
      </c>
      <c r="AV120" s="178">
        <v>2</v>
      </c>
      <c r="AW120" s="178">
        <v>3</v>
      </c>
      <c r="AX120" s="179">
        <v>1</v>
      </c>
      <c r="AY120" s="21">
        <v>3.25</v>
      </c>
      <c r="AZ120" s="21">
        <v>2.8333333333333299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 t="s">
        <v>106</v>
      </c>
      <c r="D121" s="178">
        <v>12</v>
      </c>
      <c r="E121" s="178">
        <v>12</v>
      </c>
      <c r="F121" s="178">
        <v>17</v>
      </c>
      <c r="G121" s="178">
        <v>8</v>
      </c>
      <c r="H121" s="178">
        <v>2</v>
      </c>
      <c r="I121" s="179">
        <v>0</v>
      </c>
      <c r="J121" s="21">
        <v>12.25</v>
      </c>
      <c r="K121" s="21">
        <v>8.5</v>
      </c>
      <c r="M121" s="177" t="s">
        <v>106</v>
      </c>
      <c r="N121" s="178">
        <v>5</v>
      </c>
      <c r="O121" s="178">
        <v>11</v>
      </c>
      <c r="P121" s="178">
        <v>10</v>
      </c>
      <c r="Q121" s="178">
        <v>7</v>
      </c>
      <c r="R121" s="178">
        <v>3</v>
      </c>
      <c r="S121" s="179">
        <v>2</v>
      </c>
      <c r="T121" s="21">
        <v>8.25</v>
      </c>
      <c r="U121" s="21">
        <v>6.333333333333333</v>
      </c>
      <c r="W121" s="177" t="s">
        <v>106</v>
      </c>
      <c r="X121" s="178">
        <v>17</v>
      </c>
      <c r="Y121" s="178">
        <v>23</v>
      </c>
      <c r="Z121" s="178">
        <v>27</v>
      </c>
      <c r="AA121" s="178">
        <v>15</v>
      </c>
      <c r="AB121" s="178">
        <v>5</v>
      </c>
      <c r="AC121" s="179">
        <v>2</v>
      </c>
      <c r="AD121" s="21">
        <v>20.5</v>
      </c>
      <c r="AE121" s="21">
        <v>14.833333333333334</v>
      </c>
      <c r="AF121" s="12"/>
      <c r="AG121" s="312">
        <v>0.25</v>
      </c>
      <c r="AH121" s="177" t="s">
        <v>106</v>
      </c>
      <c r="AI121" s="178">
        <v>12</v>
      </c>
      <c r="AJ121" s="178">
        <v>12</v>
      </c>
      <c r="AK121" s="178">
        <v>17</v>
      </c>
      <c r="AL121" s="178">
        <v>8</v>
      </c>
      <c r="AM121" s="178">
        <v>2</v>
      </c>
      <c r="AN121" s="179">
        <v>0</v>
      </c>
      <c r="AO121" s="21">
        <v>12.25</v>
      </c>
      <c r="AP121" s="21">
        <v>8.5</v>
      </c>
      <c r="AR121" s="177" t="s">
        <v>106</v>
      </c>
      <c r="AS121" s="178">
        <v>5</v>
      </c>
      <c r="AT121" s="178">
        <v>11</v>
      </c>
      <c r="AU121" s="178">
        <v>10</v>
      </c>
      <c r="AV121" s="178">
        <v>7</v>
      </c>
      <c r="AW121" s="178">
        <v>3</v>
      </c>
      <c r="AX121" s="179">
        <v>2</v>
      </c>
      <c r="AY121" s="21">
        <v>8.25</v>
      </c>
      <c r="AZ121" s="21">
        <v>6.3333333333333304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 t="s">
        <v>106</v>
      </c>
      <c r="D122" s="178">
        <v>16</v>
      </c>
      <c r="E122" s="178">
        <v>10</v>
      </c>
      <c r="F122" s="178" t="s">
        <v>108</v>
      </c>
      <c r="G122" s="178">
        <v>14</v>
      </c>
      <c r="H122" s="178">
        <v>3</v>
      </c>
      <c r="I122" s="179">
        <v>2</v>
      </c>
      <c r="J122" s="21">
        <v>13.333333333333334</v>
      </c>
      <c r="K122" s="21">
        <v>9</v>
      </c>
      <c r="M122" s="177" t="s">
        <v>106</v>
      </c>
      <c r="N122" s="178">
        <v>239</v>
      </c>
      <c r="O122" s="178">
        <v>242</v>
      </c>
      <c r="P122" s="178" t="s">
        <v>112</v>
      </c>
      <c r="Q122" s="178">
        <v>186</v>
      </c>
      <c r="R122" s="178">
        <v>21</v>
      </c>
      <c r="S122" s="179">
        <v>6</v>
      </c>
      <c r="T122" s="21">
        <v>222.33333333333334</v>
      </c>
      <c r="U122" s="21">
        <v>138.80000000000001</v>
      </c>
      <c r="W122" s="177" t="s">
        <v>106</v>
      </c>
      <c r="X122" s="178">
        <v>255</v>
      </c>
      <c r="Y122" s="178">
        <v>252</v>
      </c>
      <c r="Z122" s="178" t="s">
        <v>116</v>
      </c>
      <c r="AA122" s="178">
        <v>200</v>
      </c>
      <c r="AB122" s="178">
        <v>24</v>
      </c>
      <c r="AC122" s="179">
        <v>8</v>
      </c>
      <c r="AD122" s="21">
        <v>235.66666666666666</v>
      </c>
      <c r="AE122" s="21">
        <v>147.80000000000001</v>
      </c>
      <c r="AF122" s="12"/>
      <c r="AG122" s="312">
        <v>0.29166700000000001</v>
      </c>
      <c r="AH122" s="177" t="s">
        <v>106</v>
      </c>
      <c r="AI122" s="178">
        <v>16</v>
      </c>
      <c r="AJ122" s="178">
        <v>10</v>
      </c>
      <c r="AK122" s="178">
        <v>8</v>
      </c>
      <c r="AL122" s="178">
        <v>14</v>
      </c>
      <c r="AM122" s="178">
        <v>3</v>
      </c>
      <c r="AN122" s="179">
        <v>2</v>
      </c>
      <c r="AO122" s="21">
        <v>13.3333333333333</v>
      </c>
      <c r="AP122" s="21">
        <v>9</v>
      </c>
      <c r="AR122" s="177" t="s">
        <v>106</v>
      </c>
      <c r="AS122" s="178">
        <v>239</v>
      </c>
      <c r="AT122" s="178">
        <v>242</v>
      </c>
      <c r="AU122" s="178">
        <v>60</v>
      </c>
      <c r="AV122" s="178">
        <v>186</v>
      </c>
      <c r="AW122" s="178">
        <v>21</v>
      </c>
      <c r="AX122" s="179">
        <v>6</v>
      </c>
      <c r="AY122" s="21">
        <v>222.333333333333</v>
      </c>
      <c r="AZ122" s="21">
        <v>138.80000000000001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 t="s">
        <v>106</v>
      </c>
      <c r="D123" s="178">
        <v>14</v>
      </c>
      <c r="E123" s="178">
        <v>3</v>
      </c>
      <c r="F123" s="178" t="s">
        <v>106</v>
      </c>
      <c r="G123" s="178">
        <v>7</v>
      </c>
      <c r="H123" s="178">
        <v>7</v>
      </c>
      <c r="I123" s="179">
        <v>4</v>
      </c>
      <c r="J123" s="21">
        <v>8</v>
      </c>
      <c r="K123" s="21">
        <v>7</v>
      </c>
      <c r="M123" s="177" t="s">
        <v>106</v>
      </c>
      <c r="N123" s="178">
        <v>441</v>
      </c>
      <c r="O123" s="178">
        <v>384</v>
      </c>
      <c r="P123" s="178" t="s">
        <v>106</v>
      </c>
      <c r="Q123" s="178">
        <v>311</v>
      </c>
      <c r="R123" s="178">
        <v>46</v>
      </c>
      <c r="S123" s="179">
        <v>21</v>
      </c>
      <c r="T123" s="21">
        <v>378.66666666666669</v>
      </c>
      <c r="U123" s="21">
        <v>240.6</v>
      </c>
      <c r="W123" s="177" t="s">
        <v>106</v>
      </c>
      <c r="X123" s="178">
        <v>455</v>
      </c>
      <c r="Y123" s="178">
        <v>387</v>
      </c>
      <c r="Z123" s="178" t="s">
        <v>106</v>
      </c>
      <c r="AA123" s="178">
        <v>318</v>
      </c>
      <c r="AB123" s="178">
        <v>53</v>
      </c>
      <c r="AC123" s="179">
        <v>25</v>
      </c>
      <c r="AD123" s="21">
        <v>386.66666666666669</v>
      </c>
      <c r="AE123" s="21">
        <v>247.6</v>
      </c>
      <c r="AF123" s="12"/>
      <c r="AG123" s="312">
        <v>0.33333299999999999</v>
      </c>
      <c r="AH123" s="177" t="s">
        <v>106</v>
      </c>
      <c r="AI123" s="178">
        <v>14</v>
      </c>
      <c r="AJ123" s="178">
        <v>3</v>
      </c>
      <c r="AK123" s="178" t="s">
        <v>106</v>
      </c>
      <c r="AL123" s="178">
        <v>7</v>
      </c>
      <c r="AM123" s="178">
        <v>7</v>
      </c>
      <c r="AN123" s="179">
        <v>4</v>
      </c>
      <c r="AO123" s="21">
        <v>8</v>
      </c>
      <c r="AP123" s="21">
        <v>7</v>
      </c>
      <c r="AR123" s="177" t="s">
        <v>106</v>
      </c>
      <c r="AS123" s="178">
        <v>441</v>
      </c>
      <c r="AT123" s="178">
        <v>384</v>
      </c>
      <c r="AU123" s="178" t="s">
        <v>106</v>
      </c>
      <c r="AV123" s="178">
        <v>311</v>
      </c>
      <c r="AW123" s="178">
        <v>46</v>
      </c>
      <c r="AX123" s="179">
        <v>21</v>
      </c>
      <c r="AY123" s="21">
        <v>378.66666666666703</v>
      </c>
      <c r="AZ123" s="21">
        <v>240.6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 t="s">
        <v>106</v>
      </c>
      <c r="D124" s="178">
        <v>21</v>
      </c>
      <c r="E124" s="178">
        <v>11</v>
      </c>
      <c r="F124" s="178" t="s">
        <v>106</v>
      </c>
      <c r="G124" s="178">
        <v>16</v>
      </c>
      <c r="H124" s="178">
        <v>12</v>
      </c>
      <c r="I124" s="179">
        <v>11</v>
      </c>
      <c r="J124" s="21">
        <v>16</v>
      </c>
      <c r="K124" s="21">
        <v>14.2</v>
      </c>
      <c r="M124" s="177" t="s">
        <v>106</v>
      </c>
      <c r="N124" s="178">
        <v>201</v>
      </c>
      <c r="O124" s="178">
        <v>249</v>
      </c>
      <c r="P124" s="178" t="s">
        <v>106</v>
      </c>
      <c r="Q124" s="178">
        <v>122</v>
      </c>
      <c r="R124" s="178">
        <v>56</v>
      </c>
      <c r="S124" s="179">
        <v>40</v>
      </c>
      <c r="T124" s="21">
        <v>190.66666666666666</v>
      </c>
      <c r="U124" s="21">
        <v>133.6</v>
      </c>
      <c r="W124" s="177" t="s">
        <v>106</v>
      </c>
      <c r="X124" s="178">
        <v>222</v>
      </c>
      <c r="Y124" s="178">
        <v>260</v>
      </c>
      <c r="Z124" s="178" t="s">
        <v>106</v>
      </c>
      <c r="AA124" s="178">
        <v>138</v>
      </c>
      <c r="AB124" s="178">
        <v>68</v>
      </c>
      <c r="AC124" s="179">
        <v>51</v>
      </c>
      <c r="AD124" s="21">
        <v>206.66666666666666</v>
      </c>
      <c r="AE124" s="21">
        <v>147.80000000000001</v>
      </c>
      <c r="AF124" s="12"/>
      <c r="AG124" s="312">
        <v>0.375</v>
      </c>
      <c r="AH124" s="177" t="s">
        <v>106</v>
      </c>
      <c r="AI124" s="178">
        <v>21</v>
      </c>
      <c r="AJ124" s="178">
        <v>11</v>
      </c>
      <c r="AK124" s="178" t="s">
        <v>106</v>
      </c>
      <c r="AL124" s="178">
        <v>16</v>
      </c>
      <c r="AM124" s="178">
        <v>12</v>
      </c>
      <c r="AN124" s="179">
        <v>11</v>
      </c>
      <c r="AO124" s="21">
        <v>16</v>
      </c>
      <c r="AP124" s="21">
        <v>14.2</v>
      </c>
      <c r="AR124" s="177" t="s">
        <v>106</v>
      </c>
      <c r="AS124" s="178">
        <v>201</v>
      </c>
      <c r="AT124" s="178">
        <v>249</v>
      </c>
      <c r="AU124" s="178" t="s">
        <v>106</v>
      </c>
      <c r="AV124" s="178">
        <v>122</v>
      </c>
      <c r="AW124" s="178">
        <v>56</v>
      </c>
      <c r="AX124" s="179">
        <v>40</v>
      </c>
      <c r="AY124" s="21">
        <v>190.666666666667</v>
      </c>
      <c r="AZ124" s="21">
        <v>133.6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 t="s">
        <v>106</v>
      </c>
      <c r="D125" s="178">
        <v>16</v>
      </c>
      <c r="E125" s="178">
        <v>12</v>
      </c>
      <c r="F125" s="178" t="s">
        <v>106</v>
      </c>
      <c r="G125" s="178">
        <v>19</v>
      </c>
      <c r="H125" s="178">
        <v>11</v>
      </c>
      <c r="I125" s="179">
        <v>12</v>
      </c>
      <c r="J125" s="21">
        <v>15.666666666666666</v>
      </c>
      <c r="K125" s="21">
        <v>14</v>
      </c>
      <c r="M125" s="177" t="s">
        <v>106</v>
      </c>
      <c r="N125" s="178">
        <v>82</v>
      </c>
      <c r="O125" s="178">
        <v>71</v>
      </c>
      <c r="P125" s="178" t="s">
        <v>106</v>
      </c>
      <c r="Q125" s="178">
        <v>178</v>
      </c>
      <c r="R125" s="178">
        <v>66</v>
      </c>
      <c r="S125" s="179">
        <v>70</v>
      </c>
      <c r="T125" s="21">
        <v>110.33333333333333</v>
      </c>
      <c r="U125" s="21">
        <v>93.4</v>
      </c>
      <c r="W125" s="177" t="s">
        <v>106</v>
      </c>
      <c r="X125" s="178">
        <v>98</v>
      </c>
      <c r="Y125" s="178">
        <v>83</v>
      </c>
      <c r="Z125" s="178" t="s">
        <v>106</v>
      </c>
      <c r="AA125" s="178">
        <v>197</v>
      </c>
      <c r="AB125" s="178">
        <v>77</v>
      </c>
      <c r="AC125" s="179">
        <v>82</v>
      </c>
      <c r="AD125" s="21">
        <v>126</v>
      </c>
      <c r="AE125" s="21">
        <v>107.4</v>
      </c>
      <c r="AF125" s="12"/>
      <c r="AG125" s="312">
        <v>0.41666700000000001</v>
      </c>
      <c r="AH125" s="177" t="s">
        <v>106</v>
      </c>
      <c r="AI125" s="178">
        <v>16</v>
      </c>
      <c r="AJ125" s="178">
        <v>12</v>
      </c>
      <c r="AK125" s="178" t="s">
        <v>106</v>
      </c>
      <c r="AL125" s="178">
        <v>19</v>
      </c>
      <c r="AM125" s="178">
        <v>11</v>
      </c>
      <c r="AN125" s="179">
        <v>12</v>
      </c>
      <c r="AO125" s="21">
        <v>15.6666666666667</v>
      </c>
      <c r="AP125" s="21">
        <v>14</v>
      </c>
      <c r="AR125" s="177" t="s">
        <v>106</v>
      </c>
      <c r="AS125" s="178">
        <v>82</v>
      </c>
      <c r="AT125" s="178">
        <v>71</v>
      </c>
      <c r="AU125" s="178" t="s">
        <v>106</v>
      </c>
      <c r="AV125" s="178">
        <v>178</v>
      </c>
      <c r="AW125" s="178">
        <v>66</v>
      </c>
      <c r="AX125" s="179">
        <v>70</v>
      </c>
      <c r="AY125" s="21">
        <v>110.333333333333</v>
      </c>
      <c r="AZ125" s="21">
        <v>93.4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 t="s">
        <v>146</v>
      </c>
      <c r="D126" s="178">
        <v>15</v>
      </c>
      <c r="E126" s="178">
        <v>21</v>
      </c>
      <c r="F126" s="178" t="s">
        <v>106</v>
      </c>
      <c r="G126" s="178">
        <v>16</v>
      </c>
      <c r="H126" s="178">
        <v>26</v>
      </c>
      <c r="I126" s="179" t="s">
        <v>147</v>
      </c>
      <c r="J126" s="21">
        <v>17.333333333333332</v>
      </c>
      <c r="K126" s="21">
        <v>19.5</v>
      </c>
      <c r="M126" s="177" t="s">
        <v>148</v>
      </c>
      <c r="N126" s="178">
        <v>76</v>
      </c>
      <c r="O126" s="178">
        <v>66</v>
      </c>
      <c r="P126" s="178" t="s">
        <v>106</v>
      </c>
      <c r="Q126" s="178">
        <v>109</v>
      </c>
      <c r="R126" s="178">
        <v>129</v>
      </c>
      <c r="S126" s="179" t="s">
        <v>149</v>
      </c>
      <c r="T126" s="21">
        <v>83.666666666666671</v>
      </c>
      <c r="U126" s="21">
        <v>95</v>
      </c>
      <c r="W126" s="177" t="s">
        <v>150</v>
      </c>
      <c r="X126" s="178">
        <v>91</v>
      </c>
      <c r="Y126" s="178">
        <v>87</v>
      </c>
      <c r="Z126" s="178" t="s">
        <v>106</v>
      </c>
      <c r="AA126" s="178">
        <v>125</v>
      </c>
      <c r="AB126" s="178">
        <v>155</v>
      </c>
      <c r="AC126" s="179" t="s">
        <v>112</v>
      </c>
      <c r="AD126" s="21">
        <v>101</v>
      </c>
      <c r="AE126" s="21">
        <v>114.5</v>
      </c>
      <c r="AF126" s="12"/>
      <c r="AG126" s="312">
        <v>0.45833299999999999</v>
      </c>
      <c r="AH126" s="177">
        <v>4</v>
      </c>
      <c r="AI126" s="178">
        <v>15</v>
      </c>
      <c r="AJ126" s="178">
        <v>21</v>
      </c>
      <c r="AK126" s="178" t="s">
        <v>106</v>
      </c>
      <c r="AL126" s="178">
        <v>16</v>
      </c>
      <c r="AM126" s="178">
        <v>26</v>
      </c>
      <c r="AN126" s="179">
        <v>9</v>
      </c>
      <c r="AO126" s="21">
        <v>17.3333333333333</v>
      </c>
      <c r="AP126" s="21">
        <v>19.5</v>
      </c>
      <c r="AR126" s="177">
        <v>10</v>
      </c>
      <c r="AS126" s="178">
        <v>76</v>
      </c>
      <c r="AT126" s="178">
        <v>66</v>
      </c>
      <c r="AU126" s="178" t="s">
        <v>106</v>
      </c>
      <c r="AV126" s="178">
        <v>109</v>
      </c>
      <c r="AW126" s="178">
        <v>129</v>
      </c>
      <c r="AX126" s="179">
        <v>51</v>
      </c>
      <c r="AY126" s="21">
        <v>83.6666666666667</v>
      </c>
      <c r="AZ126" s="21">
        <v>95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23</v>
      </c>
      <c r="D127" s="178">
        <v>23</v>
      </c>
      <c r="E127" s="178">
        <v>17</v>
      </c>
      <c r="F127" s="178" t="s">
        <v>106</v>
      </c>
      <c r="G127" s="178">
        <v>14</v>
      </c>
      <c r="H127" s="178">
        <v>16</v>
      </c>
      <c r="I127" s="179">
        <v>21</v>
      </c>
      <c r="J127" s="21">
        <v>19.25</v>
      </c>
      <c r="K127" s="21">
        <v>19</v>
      </c>
      <c r="M127" s="177">
        <v>78</v>
      </c>
      <c r="N127" s="178">
        <v>69</v>
      </c>
      <c r="O127" s="178">
        <v>66</v>
      </c>
      <c r="P127" s="178" t="s">
        <v>106</v>
      </c>
      <c r="Q127" s="178">
        <v>78</v>
      </c>
      <c r="R127" s="178">
        <v>175</v>
      </c>
      <c r="S127" s="179">
        <v>124</v>
      </c>
      <c r="T127" s="21">
        <v>72.75</v>
      </c>
      <c r="U127" s="21">
        <v>98.333333333333329</v>
      </c>
      <c r="W127" s="177">
        <v>101</v>
      </c>
      <c r="X127" s="178">
        <v>92</v>
      </c>
      <c r="Y127" s="178">
        <v>83</v>
      </c>
      <c r="Z127" s="178" t="s">
        <v>106</v>
      </c>
      <c r="AA127" s="178">
        <v>92</v>
      </c>
      <c r="AB127" s="178">
        <v>191</v>
      </c>
      <c r="AC127" s="179">
        <v>145</v>
      </c>
      <c r="AD127" s="21">
        <v>92</v>
      </c>
      <c r="AE127" s="21">
        <v>117.33333333333333</v>
      </c>
      <c r="AF127" s="12"/>
      <c r="AG127" s="312">
        <v>0.5</v>
      </c>
      <c r="AH127" s="177">
        <v>23</v>
      </c>
      <c r="AI127" s="178">
        <v>23</v>
      </c>
      <c r="AJ127" s="178">
        <v>17</v>
      </c>
      <c r="AK127" s="178" t="s">
        <v>106</v>
      </c>
      <c r="AL127" s="178">
        <v>14</v>
      </c>
      <c r="AM127" s="178">
        <v>16</v>
      </c>
      <c r="AN127" s="179">
        <v>21</v>
      </c>
      <c r="AO127" s="21">
        <v>19.25</v>
      </c>
      <c r="AP127" s="21">
        <v>19</v>
      </c>
      <c r="AR127" s="177">
        <v>78</v>
      </c>
      <c r="AS127" s="178">
        <v>69</v>
      </c>
      <c r="AT127" s="178">
        <v>66</v>
      </c>
      <c r="AU127" s="178" t="s">
        <v>106</v>
      </c>
      <c r="AV127" s="178">
        <v>78</v>
      </c>
      <c r="AW127" s="178">
        <v>175</v>
      </c>
      <c r="AX127" s="179">
        <v>124</v>
      </c>
      <c r="AY127" s="21">
        <v>72.75</v>
      </c>
      <c r="AZ127" s="21">
        <v>98.3333333333333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25</v>
      </c>
      <c r="D128" s="178">
        <v>12</v>
      </c>
      <c r="E128" s="178">
        <v>17</v>
      </c>
      <c r="F128" s="178" t="s">
        <v>106</v>
      </c>
      <c r="G128" s="178">
        <v>23</v>
      </c>
      <c r="H128" s="178">
        <v>21</v>
      </c>
      <c r="I128" s="179">
        <v>20</v>
      </c>
      <c r="J128" s="21">
        <v>19.25</v>
      </c>
      <c r="K128" s="21">
        <v>19.666666666666668</v>
      </c>
      <c r="M128" s="177">
        <v>85</v>
      </c>
      <c r="N128" s="178">
        <v>65</v>
      </c>
      <c r="O128" s="178">
        <v>70</v>
      </c>
      <c r="P128" s="178" t="s">
        <v>106</v>
      </c>
      <c r="Q128" s="178">
        <v>72</v>
      </c>
      <c r="R128" s="178">
        <v>185</v>
      </c>
      <c r="S128" s="179">
        <v>60</v>
      </c>
      <c r="T128" s="21">
        <v>73</v>
      </c>
      <c r="U128" s="21">
        <v>89.5</v>
      </c>
      <c r="W128" s="177">
        <v>110</v>
      </c>
      <c r="X128" s="178">
        <v>77</v>
      </c>
      <c r="Y128" s="178">
        <v>87</v>
      </c>
      <c r="Z128" s="178" t="s">
        <v>106</v>
      </c>
      <c r="AA128" s="178">
        <v>95</v>
      </c>
      <c r="AB128" s="178">
        <v>206</v>
      </c>
      <c r="AC128" s="179">
        <v>80</v>
      </c>
      <c r="AD128" s="21">
        <v>92.25</v>
      </c>
      <c r="AE128" s="21">
        <v>109.16666666666667</v>
      </c>
      <c r="AF128" s="12"/>
      <c r="AG128" s="312">
        <v>0.54166700000000001</v>
      </c>
      <c r="AH128" s="177">
        <v>25</v>
      </c>
      <c r="AI128" s="178">
        <v>12</v>
      </c>
      <c r="AJ128" s="178">
        <v>17</v>
      </c>
      <c r="AK128" s="178" t="s">
        <v>106</v>
      </c>
      <c r="AL128" s="178">
        <v>23</v>
      </c>
      <c r="AM128" s="178">
        <v>21</v>
      </c>
      <c r="AN128" s="179">
        <v>20</v>
      </c>
      <c r="AO128" s="21">
        <v>19.25</v>
      </c>
      <c r="AP128" s="21">
        <v>19.6666666666667</v>
      </c>
      <c r="AR128" s="177">
        <v>85</v>
      </c>
      <c r="AS128" s="178">
        <v>65</v>
      </c>
      <c r="AT128" s="178">
        <v>70</v>
      </c>
      <c r="AU128" s="178" t="s">
        <v>106</v>
      </c>
      <c r="AV128" s="178">
        <v>72</v>
      </c>
      <c r="AW128" s="178">
        <v>185</v>
      </c>
      <c r="AX128" s="179">
        <v>60</v>
      </c>
      <c r="AY128" s="21">
        <v>73</v>
      </c>
      <c r="AZ128" s="21">
        <v>89.5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26</v>
      </c>
      <c r="D129" s="178">
        <v>15</v>
      </c>
      <c r="E129" s="178">
        <v>22</v>
      </c>
      <c r="F129" s="178" t="s">
        <v>106</v>
      </c>
      <c r="G129" s="178">
        <v>13</v>
      </c>
      <c r="H129" s="178">
        <v>22</v>
      </c>
      <c r="I129" s="179">
        <v>13</v>
      </c>
      <c r="J129" s="21">
        <v>19</v>
      </c>
      <c r="K129" s="21">
        <v>18.5</v>
      </c>
      <c r="M129" s="177">
        <v>76</v>
      </c>
      <c r="N129" s="178">
        <v>89</v>
      </c>
      <c r="O129" s="178">
        <v>73</v>
      </c>
      <c r="P129" s="178" t="s">
        <v>106</v>
      </c>
      <c r="Q129" s="178">
        <v>121</v>
      </c>
      <c r="R129" s="178">
        <v>94</v>
      </c>
      <c r="S129" s="179">
        <v>64</v>
      </c>
      <c r="T129" s="21">
        <v>89.75</v>
      </c>
      <c r="U129" s="21">
        <v>86.166666666666671</v>
      </c>
      <c r="W129" s="177">
        <v>102</v>
      </c>
      <c r="X129" s="178">
        <v>104</v>
      </c>
      <c r="Y129" s="178">
        <v>95</v>
      </c>
      <c r="Z129" s="178" t="s">
        <v>106</v>
      </c>
      <c r="AA129" s="178">
        <v>134</v>
      </c>
      <c r="AB129" s="178">
        <v>116</v>
      </c>
      <c r="AC129" s="179">
        <v>77</v>
      </c>
      <c r="AD129" s="21">
        <v>108.75</v>
      </c>
      <c r="AE129" s="21">
        <v>104.66666666666667</v>
      </c>
      <c r="AF129" s="12"/>
      <c r="AG129" s="312">
        <v>0.58333333333333337</v>
      </c>
      <c r="AH129" s="177">
        <v>26</v>
      </c>
      <c r="AI129" s="178">
        <v>15</v>
      </c>
      <c r="AJ129" s="178">
        <v>22</v>
      </c>
      <c r="AK129" s="178" t="s">
        <v>106</v>
      </c>
      <c r="AL129" s="178">
        <v>13</v>
      </c>
      <c r="AM129" s="178">
        <v>22</v>
      </c>
      <c r="AN129" s="179">
        <v>13</v>
      </c>
      <c r="AO129" s="21">
        <v>19</v>
      </c>
      <c r="AP129" s="21">
        <v>18.5</v>
      </c>
      <c r="AR129" s="177">
        <v>76</v>
      </c>
      <c r="AS129" s="178">
        <v>89</v>
      </c>
      <c r="AT129" s="178">
        <v>73</v>
      </c>
      <c r="AU129" s="178" t="s">
        <v>106</v>
      </c>
      <c r="AV129" s="178">
        <v>121</v>
      </c>
      <c r="AW129" s="178">
        <v>94</v>
      </c>
      <c r="AX129" s="179">
        <v>64</v>
      </c>
      <c r="AY129" s="21">
        <v>89.75</v>
      </c>
      <c r="AZ129" s="21">
        <v>86.1666666666667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28</v>
      </c>
      <c r="D130" s="178">
        <v>29</v>
      </c>
      <c r="E130" s="178">
        <v>22</v>
      </c>
      <c r="F130" s="178" t="s">
        <v>106</v>
      </c>
      <c r="G130" s="178">
        <v>22</v>
      </c>
      <c r="H130" s="178">
        <v>19</v>
      </c>
      <c r="I130" s="179">
        <v>15</v>
      </c>
      <c r="J130" s="21">
        <v>25.25</v>
      </c>
      <c r="K130" s="21">
        <v>22.5</v>
      </c>
      <c r="M130" s="177">
        <v>101</v>
      </c>
      <c r="N130" s="178">
        <v>103</v>
      </c>
      <c r="O130" s="178">
        <v>108</v>
      </c>
      <c r="P130" s="178" t="s">
        <v>106</v>
      </c>
      <c r="Q130" s="178">
        <v>187</v>
      </c>
      <c r="R130" s="178">
        <v>57</v>
      </c>
      <c r="S130" s="179">
        <v>50</v>
      </c>
      <c r="T130" s="21">
        <v>124.75</v>
      </c>
      <c r="U130" s="21">
        <v>101</v>
      </c>
      <c r="W130" s="177">
        <v>129</v>
      </c>
      <c r="X130" s="178">
        <v>132</v>
      </c>
      <c r="Y130" s="178">
        <v>130</v>
      </c>
      <c r="Z130" s="178" t="s">
        <v>106</v>
      </c>
      <c r="AA130" s="178">
        <v>209</v>
      </c>
      <c r="AB130" s="178">
        <v>76</v>
      </c>
      <c r="AC130" s="179">
        <v>65</v>
      </c>
      <c r="AD130" s="21">
        <v>150</v>
      </c>
      <c r="AE130" s="21">
        <v>123.5</v>
      </c>
      <c r="AF130" s="12"/>
      <c r="AG130" s="312">
        <v>0.625</v>
      </c>
      <c r="AH130" s="177">
        <v>28</v>
      </c>
      <c r="AI130" s="178">
        <v>29</v>
      </c>
      <c r="AJ130" s="178">
        <v>22</v>
      </c>
      <c r="AK130" s="178" t="s">
        <v>106</v>
      </c>
      <c r="AL130" s="178">
        <v>22</v>
      </c>
      <c r="AM130" s="178">
        <v>19</v>
      </c>
      <c r="AN130" s="179">
        <v>15</v>
      </c>
      <c r="AO130" s="21">
        <v>25.25</v>
      </c>
      <c r="AP130" s="21">
        <v>22.5</v>
      </c>
      <c r="AR130" s="177">
        <v>101</v>
      </c>
      <c r="AS130" s="178">
        <v>103</v>
      </c>
      <c r="AT130" s="178">
        <v>108</v>
      </c>
      <c r="AU130" s="178" t="s">
        <v>106</v>
      </c>
      <c r="AV130" s="178">
        <v>187</v>
      </c>
      <c r="AW130" s="178">
        <v>57</v>
      </c>
      <c r="AX130" s="179">
        <v>50</v>
      </c>
      <c r="AY130" s="21">
        <v>124.75</v>
      </c>
      <c r="AZ130" s="21">
        <v>101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26</v>
      </c>
      <c r="D131" s="178">
        <v>26</v>
      </c>
      <c r="E131" s="178">
        <v>31</v>
      </c>
      <c r="F131" s="178" t="s">
        <v>106</v>
      </c>
      <c r="G131" s="178">
        <v>45</v>
      </c>
      <c r="H131" s="178" t="s">
        <v>147</v>
      </c>
      <c r="I131" s="179">
        <v>13</v>
      </c>
      <c r="J131" s="21">
        <v>32</v>
      </c>
      <c r="K131" s="21">
        <v>28.2</v>
      </c>
      <c r="M131" s="177">
        <v>91</v>
      </c>
      <c r="N131" s="178">
        <v>107</v>
      </c>
      <c r="O131" s="178">
        <v>108</v>
      </c>
      <c r="P131" s="178" t="s">
        <v>106</v>
      </c>
      <c r="Q131" s="178">
        <v>118</v>
      </c>
      <c r="R131" s="178" t="s">
        <v>151</v>
      </c>
      <c r="S131" s="179">
        <v>66</v>
      </c>
      <c r="T131" s="21">
        <v>106</v>
      </c>
      <c r="U131" s="21">
        <v>98</v>
      </c>
      <c r="W131" s="177">
        <v>117</v>
      </c>
      <c r="X131" s="178">
        <v>133</v>
      </c>
      <c r="Y131" s="178">
        <v>139</v>
      </c>
      <c r="Z131" s="178" t="s">
        <v>106</v>
      </c>
      <c r="AA131" s="178">
        <v>163</v>
      </c>
      <c r="AB131" s="178" t="s">
        <v>152</v>
      </c>
      <c r="AC131" s="179">
        <v>79</v>
      </c>
      <c r="AD131" s="21">
        <v>138</v>
      </c>
      <c r="AE131" s="21">
        <v>126.2</v>
      </c>
      <c r="AF131" s="12"/>
      <c r="AG131" s="312">
        <v>0.66666700000000001</v>
      </c>
      <c r="AH131" s="177">
        <v>26</v>
      </c>
      <c r="AI131" s="178">
        <v>26</v>
      </c>
      <c r="AJ131" s="178">
        <v>31</v>
      </c>
      <c r="AK131" s="178" t="s">
        <v>106</v>
      </c>
      <c r="AL131" s="178">
        <v>45</v>
      </c>
      <c r="AM131" s="178">
        <v>9</v>
      </c>
      <c r="AN131" s="179">
        <v>13</v>
      </c>
      <c r="AO131" s="21">
        <v>32</v>
      </c>
      <c r="AP131" s="21">
        <v>28.2</v>
      </c>
      <c r="AR131" s="177">
        <v>91</v>
      </c>
      <c r="AS131" s="178">
        <v>107</v>
      </c>
      <c r="AT131" s="178">
        <v>108</v>
      </c>
      <c r="AU131" s="178" t="s">
        <v>106</v>
      </c>
      <c r="AV131" s="178">
        <v>118</v>
      </c>
      <c r="AW131" s="178">
        <v>33</v>
      </c>
      <c r="AX131" s="179">
        <v>66</v>
      </c>
      <c r="AY131" s="21">
        <v>106</v>
      </c>
      <c r="AZ131" s="21">
        <v>98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42</v>
      </c>
      <c r="D132" s="178">
        <v>46</v>
      </c>
      <c r="E132" s="178">
        <v>41</v>
      </c>
      <c r="F132" s="178" t="s">
        <v>106</v>
      </c>
      <c r="G132" s="178">
        <v>67</v>
      </c>
      <c r="H132" s="178" t="s">
        <v>153</v>
      </c>
      <c r="I132" s="179">
        <v>15</v>
      </c>
      <c r="J132" s="21">
        <v>49</v>
      </c>
      <c r="K132" s="21">
        <v>42.2</v>
      </c>
      <c r="M132" s="177">
        <v>122</v>
      </c>
      <c r="N132" s="178">
        <v>185</v>
      </c>
      <c r="O132" s="178">
        <v>179</v>
      </c>
      <c r="P132" s="178" t="s">
        <v>106</v>
      </c>
      <c r="Q132" s="178">
        <v>114</v>
      </c>
      <c r="R132" s="178" t="s">
        <v>154</v>
      </c>
      <c r="S132" s="179">
        <v>63</v>
      </c>
      <c r="T132" s="21">
        <v>150</v>
      </c>
      <c r="U132" s="21">
        <v>132.6</v>
      </c>
      <c r="W132" s="177">
        <v>164</v>
      </c>
      <c r="X132" s="178">
        <v>231</v>
      </c>
      <c r="Y132" s="178">
        <v>220</v>
      </c>
      <c r="Z132" s="178" t="s">
        <v>106</v>
      </c>
      <c r="AA132" s="178">
        <v>181</v>
      </c>
      <c r="AB132" s="178" t="s">
        <v>155</v>
      </c>
      <c r="AC132" s="179">
        <v>78</v>
      </c>
      <c r="AD132" s="21">
        <v>199</v>
      </c>
      <c r="AE132" s="21">
        <v>174.8</v>
      </c>
      <c r="AF132" s="12"/>
      <c r="AG132" s="312">
        <v>0.70833299999999999</v>
      </c>
      <c r="AH132" s="177">
        <v>42</v>
      </c>
      <c r="AI132" s="178">
        <v>46</v>
      </c>
      <c r="AJ132" s="178">
        <v>41</v>
      </c>
      <c r="AK132" s="178" t="s">
        <v>106</v>
      </c>
      <c r="AL132" s="178">
        <v>67</v>
      </c>
      <c r="AM132" s="178">
        <v>15</v>
      </c>
      <c r="AN132" s="179">
        <v>15</v>
      </c>
      <c r="AO132" s="21">
        <v>49</v>
      </c>
      <c r="AP132" s="21">
        <v>42.2</v>
      </c>
      <c r="AR132" s="177">
        <v>122</v>
      </c>
      <c r="AS132" s="178">
        <v>185</v>
      </c>
      <c r="AT132" s="178">
        <v>179</v>
      </c>
      <c r="AU132" s="178" t="s">
        <v>106</v>
      </c>
      <c r="AV132" s="178">
        <v>114</v>
      </c>
      <c r="AW132" s="178">
        <v>19</v>
      </c>
      <c r="AX132" s="179">
        <v>63</v>
      </c>
      <c r="AY132" s="21">
        <v>150</v>
      </c>
      <c r="AZ132" s="21">
        <v>132.6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30</v>
      </c>
      <c r="D133" s="178">
        <v>30</v>
      </c>
      <c r="E133" s="178">
        <v>35</v>
      </c>
      <c r="F133" s="178" t="s">
        <v>106</v>
      </c>
      <c r="G133" s="178">
        <v>22</v>
      </c>
      <c r="H133" s="178">
        <v>25</v>
      </c>
      <c r="I133" s="179">
        <v>13</v>
      </c>
      <c r="J133" s="21">
        <v>29.25</v>
      </c>
      <c r="K133" s="21">
        <v>25.833333333333332</v>
      </c>
      <c r="M133" s="177">
        <v>68</v>
      </c>
      <c r="N133" s="178">
        <v>116</v>
      </c>
      <c r="O133" s="178">
        <v>110</v>
      </c>
      <c r="P133" s="178" t="s">
        <v>106</v>
      </c>
      <c r="Q133" s="178">
        <v>71</v>
      </c>
      <c r="R133" s="178">
        <v>49</v>
      </c>
      <c r="S133" s="179">
        <v>63</v>
      </c>
      <c r="T133" s="21">
        <v>91.25</v>
      </c>
      <c r="U133" s="21">
        <v>79.5</v>
      </c>
      <c r="W133" s="177">
        <v>98</v>
      </c>
      <c r="X133" s="178">
        <v>146</v>
      </c>
      <c r="Y133" s="178">
        <v>145</v>
      </c>
      <c r="Z133" s="178" t="s">
        <v>106</v>
      </c>
      <c r="AA133" s="178">
        <v>93</v>
      </c>
      <c r="AB133" s="178">
        <v>74</v>
      </c>
      <c r="AC133" s="179">
        <v>76</v>
      </c>
      <c r="AD133" s="21">
        <v>120.5</v>
      </c>
      <c r="AE133" s="21">
        <v>105.33333333333333</v>
      </c>
      <c r="AF133" s="12"/>
      <c r="AG133" s="312">
        <v>0.75</v>
      </c>
      <c r="AH133" s="177">
        <v>30</v>
      </c>
      <c r="AI133" s="178">
        <v>30</v>
      </c>
      <c r="AJ133" s="178">
        <v>35</v>
      </c>
      <c r="AK133" s="178" t="s">
        <v>106</v>
      </c>
      <c r="AL133" s="178">
        <v>22</v>
      </c>
      <c r="AM133" s="178">
        <v>25</v>
      </c>
      <c r="AN133" s="179">
        <v>13</v>
      </c>
      <c r="AO133" s="21">
        <v>29.25</v>
      </c>
      <c r="AP133" s="21">
        <v>25.8333333333333</v>
      </c>
      <c r="AR133" s="177">
        <v>68</v>
      </c>
      <c r="AS133" s="178">
        <v>116</v>
      </c>
      <c r="AT133" s="178">
        <v>110</v>
      </c>
      <c r="AU133" s="178" t="s">
        <v>106</v>
      </c>
      <c r="AV133" s="178">
        <v>71</v>
      </c>
      <c r="AW133" s="178">
        <v>49</v>
      </c>
      <c r="AX133" s="179">
        <v>63</v>
      </c>
      <c r="AY133" s="21">
        <v>91.25</v>
      </c>
      <c r="AZ133" s="21">
        <v>79.5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11</v>
      </c>
      <c r="D134" s="178">
        <v>15</v>
      </c>
      <c r="E134" s="178">
        <v>16</v>
      </c>
      <c r="F134" s="178" t="s">
        <v>106</v>
      </c>
      <c r="G134" s="178">
        <v>11</v>
      </c>
      <c r="H134" s="178">
        <v>11</v>
      </c>
      <c r="I134" s="179">
        <v>8</v>
      </c>
      <c r="J134" s="21">
        <v>13.25</v>
      </c>
      <c r="K134" s="21">
        <v>12</v>
      </c>
      <c r="M134" s="177">
        <v>55</v>
      </c>
      <c r="N134" s="178">
        <v>69</v>
      </c>
      <c r="O134" s="178">
        <v>84</v>
      </c>
      <c r="P134" s="178" t="s">
        <v>106</v>
      </c>
      <c r="Q134" s="178">
        <v>58</v>
      </c>
      <c r="R134" s="178">
        <v>43</v>
      </c>
      <c r="S134" s="179">
        <v>38</v>
      </c>
      <c r="T134" s="21">
        <v>66.5</v>
      </c>
      <c r="U134" s="21">
        <v>57.833333333333336</v>
      </c>
      <c r="W134" s="177">
        <v>66</v>
      </c>
      <c r="X134" s="178">
        <v>84</v>
      </c>
      <c r="Y134" s="178">
        <v>100</v>
      </c>
      <c r="Z134" s="178" t="s">
        <v>106</v>
      </c>
      <c r="AA134" s="178">
        <v>69</v>
      </c>
      <c r="AB134" s="178">
        <v>54</v>
      </c>
      <c r="AC134" s="179">
        <v>46</v>
      </c>
      <c r="AD134" s="21">
        <v>79.75</v>
      </c>
      <c r="AE134" s="21">
        <v>69.833333333333329</v>
      </c>
      <c r="AF134" s="12"/>
      <c r="AG134" s="312">
        <v>0.79166700000000001</v>
      </c>
      <c r="AH134" s="177">
        <v>11</v>
      </c>
      <c r="AI134" s="178">
        <v>15</v>
      </c>
      <c r="AJ134" s="178">
        <v>16</v>
      </c>
      <c r="AK134" s="178" t="s">
        <v>106</v>
      </c>
      <c r="AL134" s="178">
        <v>11</v>
      </c>
      <c r="AM134" s="178">
        <v>11</v>
      </c>
      <c r="AN134" s="179">
        <v>8</v>
      </c>
      <c r="AO134" s="21">
        <v>13.25</v>
      </c>
      <c r="AP134" s="21">
        <v>12</v>
      </c>
      <c r="AR134" s="177">
        <v>55</v>
      </c>
      <c r="AS134" s="178">
        <v>69</v>
      </c>
      <c r="AT134" s="178">
        <v>84</v>
      </c>
      <c r="AU134" s="178" t="s">
        <v>106</v>
      </c>
      <c r="AV134" s="178">
        <v>58</v>
      </c>
      <c r="AW134" s="178">
        <v>43</v>
      </c>
      <c r="AX134" s="179">
        <v>38</v>
      </c>
      <c r="AY134" s="21">
        <v>66.5</v>
      </c>
      <c r="AZ134" s="21">
        <v>57.8333333333333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9</v>
      </c>
      <c r="D135" s="178">
        <v>5</v>
      </c>
      <c r="E135" s="178">
        <v>21</v>
      </c>
      <c r="F135" s="178" t="s">
        <v>106</v>
      </c>
      <c r="G135" s="178">
        <v>9</v>
      </c>
      <c r="H135" s="178">
        <v>5</v>
      </c>
      <c r="I135" s="179" t="s">
        <v>106</v>
      </c>
      <c r="J135" s="21">
        <v>11</v>
      </c>
      <c r="K135" s="21">
        <v>9.8000000000000007</v>
      </c>
      <c r="M135" s="177">
        <v>23</v>
      </c>
      <c r="N135" s="178">
        <v>33</v>
      </c>
      <c r="O135" s="178">
        <v>53</v>
      </c>
      <c r="P135" s="178" t="s">
        <v>106</v>
      </c>
      <c r="Q135" s="178">
        <v>38</v>
      </c>
      <c r="R135" s="178">
        <v>24</v>
      </c>
      <c r="S135" s="179" t="s">
        <v>106</v>
      </c>
      <c r="T135" s="21">
        <v>36.75</v>
      </c>
      <c r="U135" s="21">
        <v>34.200000000000003</v>
      </c>
      <c r="W135" s="177">
        <v>32</v>
      </c>
      <c r="X135" s="178">
        <v>38</v>
      </c>
      <c r="Y135" s="178">
        <v>74</v>
      </c>
      <c r="Z135" s="178" t="s">
        <v>106</v>
      </c>
      <c r="AA135" s="178">
        <v>47</v>
      </c>
      <c r="AB135" s="178">
        <v>29</v>
      </c>
      <c r="AC135" s="179" t="s">
        <v>106</v>
      </c>
      <c r="AD135" s="21">
        <v>47.75</v>
      </c>
      <c r="AE135" s="21">
        <v>44</v>
      </c>
      <c r="AF135" s="12"/>
      <c r="AG135" s="312">
        <v>0.83333299999999999</v>
      </c>
      <c r="AH135" s="177">
        <v>9</v>
      </c>
      <c r="AI135" s="178">
        <v>5</v>
      </c>
      <c r="AJ135" s="178">
        <v>21</v>
      </c>
      <c r="AK135" s="178" t="s">
        <v>106</v>
      </c>
      <c r="AL135" s="178">
        <v>9</v>
      </c>
      <c r="AM135" s="178">
        <v>5</v>
      </c>
      <c r="AN135" s="179" t="s">
        <v>106</v>
      </c>
      <c r="AO135" s="21">
        <v>11</v>
      </c>
      <c r="AP135" s="21">
        <v>9.8000000000000007</v>
      </c>
      <c r="AR135" s="177">
        <v>23</v>
      </c>
      <c r="AS135" s="178">
        <v>33</v>
      </c>
      <c r="AT135" s="178">
        <v>53</v>
      </c>
      <c r="AU135" s="178" t="s">
        <v>106</v>
      </c>
      <c r="AV135" s="178">
        <v>38</v>
      </c>
      <c r="AW135" s="178">
        <v>24</v>
      </c>
      <c r="AX135" s="179" t="s">
        <v>106</v>
      </c>
      <c r="AY135" s="21">
        <v>36.75</v>
      </c>
      <c r="AZ135" s="21">
        <v>34.200000000000003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2</v>
      </c>
      <c r="D136" s="178">
        <v>7</v>
      </c>
      <c r="E136" s="178">
        <v>3</v>
      </c>
      <c r="F136" s="178" t="s">
        <v>106</v>
      </c>
      <c r="G136" s="178">
        <v>7</v>
      </c>
      <c r="H136" s="178">
        <v>1</v>
      </c>
      <c r="I136" s="179" t="s">
        <v>106</v>
      </c>
      <c r="J136" s="21">
        <v>4.75</v>
      </c>
      <c r="K136" s="21">
        <v>4</v>
      </c>
      <c r="M136" s="177">
        <v>17</v>
      </c>
      <c r="N136" s="178">
        <v>23</v>
      </c>
      <c r="O136" s="178">
        <v>20</v>
      </c>
      <c r="P136" s="178" t="s">
        <v>106</v>
      </c>
      <c r="Q136" s="178">
        <v>18</v>
      </c>
      <c r="R136" s="178">
        <v>14</v>
      </c>
      <c r="S136" s="179" t="s">
        <v>106</v>
      </c>
      <c r="T136" s="21">
        <v>19.5</v>
      </c>
      <c r="U136" s="21">
        <v>18.399999999999999</v>
      </c>
      <c r="W136" s="177">
        <v>19</v>
      </c>
      <c r="X136" s="178">
        <v>30</v>
      </c>
      <c r="Y136" s="178">
        <v>23</v>
      </c>
      <c r="Z136" s="178" t="s">
        <v>106</v>
      </c>
      <c r="AA136" s="178">
        <v>25</v>
      </c>
      <c r="AB136" s="178">
        <v>15</v>
      </c>
      <c r="AC136" s="179" t="s">
        <v>106</v>
      </c>
      <c r="AD136" s="21">
        <v>24.25</v>
      </c>
      <c r="AE136" s="21">
        <v>22.4</v>
      </c>
      <c r="AF136" s="12"/>
      <c r="AG136" s="312">
        <v>0.875</v>
      </c>
      <c r="AH136" s="177">
        <v>2</v>
      </c>
      <c r="AI136" s="178">
        <v>7</v>
      </c>
      <c r="AJ136" s="178">
        <v>3</v>
      </c>
      <c r="AK136" s="178" t="s">
        <v>106</v>
      </c>
      <c r="AL136" s="178">
        <v>7</v>
      </c>
      <c r="AM136" s="178">
        <v>1</v>
      </c>
      <c r="AN136" s="179" t="s">
        <v>106</v>
      </c>
      <c r="AO136" s="21">
        <v>4.75</v>
      </c>
      <c r="AP136" s="21">
        <v>4</v>
      </c>
      <c r="AR136" s="177">
        <v>17</v>
      </c>
      <c r="AS136" s="178">
        <v>23</v>
      </c>
      <c r="AT136" s="178">
        <v>20</v>
      </c>
      <c r="AU136" s="178" t="s">
        <v>106</v>
      </c>
      <c r="AV136" s="178">
        <v>18</v>
      </c>
      <c r="AW136" s="178">
        <v>14</v>
      </c>
      <c r="AX136" s="179" t="s">
        <v>106</v>
      </c>
      <c r="AY136" s="21">
        <v>19.5</v>
      </c>
      <c r="AZ136" s="21">
        <v>18.399999999999999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3</v>
      </c>
      <c r="D137" s="178">
        <v>3</v>
      </c>
      <c r="E137" s="178">
        <v>4</v>
      </c>
      <c r="F137" s="178" t="s">
        <v>106</v>
      </c>
      <c r="G137" s="178">
        <v>1</v>
      </c>
      <c r="H137" s="178">
        <v>0</v>
      </c>
      <c r="I137" s="179" t="s">
        <v>106</v>
      </c>
      <c r="J137" s="21">
        <v>2.75</v>
      </c>
      <c r="K137" s="21">
        <v>2.2000000000000002</v>
      </c>
      <c r="M137" s="177">
        <v>13</v>
      </c>
      <c r="N137" s="178">
        <v>16</v>
      </c>
      <c r="O137" s="178">
        <v>27</v>
      </c>
      <c r="P137" s="178" t="s">
        <v>106</v>
      </c>
      <c r="Q137" s="178">
        <v>13</v>
      </c>
      <c r="R137" s="178">
        <v>15</v>
      </c>
      <c r="S137" s="179" t="s">
        <v>106</v>
      </c>
      <c r="T137" s="21">
        <v>17.25</v>
      </c>
      <c r="U137" s="21">
        <v>16.8</v>
      </c>
      <c r="W137" s="177">
        <v>16</v>
      </c>
      <c r="X137" s="178">
        <v>19</v>
      </c>
      <c r="Y137" s="178">
        <v>31</v>
      </c>
      <c r="Z137" s="178" t="s">
        <v>106</v>
      </c>
      <c r="AA137" s="178">
        <v>14</v>
      </c>
      <c r="AB137" s="178">
        <v>15</v>
      </c>
      <c r="AC137" s="179" t="s">
        <v>106</v>
      </c>
      <c r="AD137" s="21">
        <v>20</v>
      </c>
      <c r="AE137" s="21">
        <v>19</v>
      </c>
      <c r="AF137" s="12"/>
      <c r="AG137" s="312">
        <v>0.91666700000000001</v>
      </c>
      <c r="AH137" s="177">
        <v>3</v>
      </c>
      <c r="AI137" s="178">
        <v>3</v>
      </c>
      <c r="AJ137" s="178">
        <v>4</v>
      </c>
      <c r="AK137" s="178" t="s">
        <v>106</v>
      </c>
      <c r="AL137" s="178">
        <v>1</v>
      </c>
      <c r="AM137" s="178">
        <v>0</v>
      </c>
      <c r="AN137" s="179" t="s">
        <v>106</v>
      </c>
      <c r="AO137" s="21">
        <v>2.75</v>
      </c>
      <c r="AP137" s="21">
        <v>2.2000000000000002</v>
      </c>
      <c r="AR137" s="177">
        <v>13</v>
      </c>
      <c r="AS137" s="178">
        <v>16</v>
      </c>
      <c r="AT137" s="178">
        <v>27</v>
      </c>
      <c r="AU137" s="178" t="s">
        <v>106</v>
      </c>
      <c r="AV137" s="178">
        <v>13</v>
      </c>
      <c r="AW137" s="178">
        <v>15</v>
      </c>
      <c r="AX137" s="179" t="s">
        <v>106</v>
      </c>
      <c r="AY137" s="21">
        <v>17.25</v>
      </c>
      <c r="AZ137" s="21">
        <v>16.8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3</v>
      </c>
      <c r="D138" s="178">
        <v>2</v>
      </c>
      <c r="E138" s="178">
        <v>3</v>
      </c>
      <c r="F138" s="178" t="s">
        <v>106</v>
      </c>
      <c r="G138" s="178">
        <v>2</v>
      </c>
      <c r="H138" s="178">
        <v>2</v>
      </c>
      <c r="I138" s="179" t="s">
        <v>106</v>
      </c>
      <c r="J138" s="21">
        <v>2.5</v>
      </c>
      <c r="K138" s="21">
        <v>2.4</v>
      </c>
      <c r="M138" s="177">
        <v>9</v>
      </c>
      <c r="N138" s="178">
        <v>10</v>
      </c>
      <c r="O138" s="178">
        <v>7</v>
      </c>
      <c r="P138" s="178" t="s">
        <v>106</v>
      </c>
      <c r="Q138" s="178">
        <v>13</v>
      </c>
      <c r="R138" s="178">
        <v>17</v>
      </c>
      <c r="S138" s="179" t="s">
        <v>106</v>
      </c>
      <c r="T138" s="21">
        <v>9.75</v>
      </c>
      <c r="U138" s="21">
        <v>11.2</v>
      </c>
      <c r="W138" s="177">
        <v>12</v>
      </c>
      <c r="X138" s="178">
        <v>12</v>
      </c>
      <c r="Y138" s="178">
        <v>10</v>
      </c>
      <c r="Z138" s="178" t="s">
        <v>106</v>
      </c>
      <c r="AA138" s="178">
        <v>15</v>
      </c>
      <c r="AB138" s="178">
        <v>19</v>
      </c>
      <c r="AC138" s="179" t="s">
        <v>106</v>
      </c>
      <c r="AD138" s="21">
        <v>12.25</v>
      </c>
      <c r="AE138" s="21">
        <v>13.6</v>
      </c>
      <c r="AF138" s="12"/>
      <c r="AG138" s="312">
        <v>0.95833299999999999</v>
      </c>
      <c r="AH138" s="177">
        <v>3</v>
      </c>
      <c r="AI138" s="178">
        <v>2</v>
      </c>
      <c r="AJ138" s="178">
        <v>3</v>
      </c>
      <c r="AK138" s="178" t="s">
        <v>106</v>
      </c>
      <c r="AL138" s="178">
        <v>2</v>
      </c>
      <c r="AM138" s="178">
        <v>2</v>
      </c>
      <c r="AN138" s="179" t="s">
        <v>106</v>
      </c>
      <c r="AO138" s="21">
        <v>2.5</v>
      </c>
      <c r="AP138" s="21">
        <v>2.4</v>
      </c>
      <c r="AR138" s="177">
        <v>9</v>
      </c>
      <c r="AS138" s="178">
        <v>10</v>
      </c>
      <c r="AT138" s="178">
        <v>7</v>
      </c>
      <c r="AU138" s="178" t="s">
        <v>106</v>
      </c>
      <c r="AV138" s="178">
        <v>13</v>
      </c>
      <c r="AW138" s="178">
        <v>17</v>
      </c>
      <c r="AX138" s="179" t="s">
        <v>106</v>
      </c>
      <c r="AY138" s="21">
        <v>9.75</v>
      </c>
      <c r="AZ138" s="21">
        <v>11.2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 t="s">
        <v>107</v>
      </c>
      <c r="D139" s="368">
        <v>263</v>
      </c>
      <c r="E139" s="368">
        <v>242</v>
      </c>
      <c r="F139" s="368" t="s">
        <v>108</v>
      </c>
      <c r="G139" s="368">
        <v>278</v>
      </c>
      <c r="H139" s="368" t="s">
        <v>109</v>
      </c>
      <c r="I139" s="369" t="s">
        <v>110</v>
      </c>
      <c r="J139" s="370">
        <v>263.33333333333331</v>
      </c>
      <c r="K139" s="370">
        <v>239.6</v>
      </c>
      <c r="L139" s="81"/>
      <c r="M139" s="367" t="s">
        <v>111</v>
      </c>
      <c r="N139" s="368">
        <v>1773</v>
      </c>
      <c r="O139" s="368">
        <v>1726</v>
      </c>
      <c r="P139" s="368" t="s">
        <v>112</v>
      </c>
      <c r="Q139" s="368">
        <v>1667</v>
      </c>
      <c r="R139" s="368" t="s">
        <v>113</v>
      </c>
      <c r="S139" s="369" t="s">
        <v>114</v>
      </c>
      <c r="T139" s="370">
        <v>1693.1666666666665</v>
      </c>
      <c r="U139" s="370">
        <v>1386.5</v>
      </c>
      <c r="V139" s="81"/>
      <c r="W139" s="367" t="s">
        <v>115</v>
      </c>
      <c r="X139" s="368">
        <v>2036</v>
      </c>
      <c r="Y139" s="368">
        <v>1968</v>
      </c>
      <c r="Z139" s="368" t="s">
        <v>116</v>
      </c>
      <c r="AA139" s="368">
        <v>1945</v>
      </c>
      <c r="AB139" s="368" t="s">
        <v>117</v>
      </c>
      <c r="AC139" s="369" t="s">
        <v>118</v>
      </c>
      <c r="AD139" s="370">
        <v>1956.5</v>
      </c>
      <c r="AE139" s="370">
        <v>1626.1</v>
      </c>
      <c r="AG139" s="366" t="s">
        <v>35</v>
      </c>
      <c r="AH139" s="367">
        <v>204</v>
      </c>
      <c r="AI139" s="368">
        <v>263</v>
      </c>
      <c r="AJ139" s="368">
        <v>242</v>
      </c>
      <c r="AK139" s="368">
        <v>8</v>
      </c>
      <c r="AL139" s="368">
        <v>278</v>
      </c>
      <c r="AM139" s="368">
        <v>186</v>
      </c>
      <c r="AN139" s="369">
        <v>148</v>
      </c>
      <c r="AO139" s="370">
        <v>263.33333333333297</v>
      </c>
      <c r="AP139" s="370">
        <v>239.6</v>
      </c>
      <c r="AQ139" s="81"/>
      <c r="AR139" s="367">
        <v>631</v>
      </c>
      <c r="AS139" s="368">
        <v>1773</v>
      </c>
      <c r="AT139" s="368">
        <v>1726</v>
      </c>
      <c r="AU139" s="368">
        <v>60</v>
      </c>
      <c r="AV139" s="368">
        <v>1667</v>
      </c>
      <c r="AW139" s="368">
        <v>930</v>
      </c>
      <c r="AX139" s="369">
        <v>678</v>
      </c>
      <c r="AY139" s="370">
        <v>1693.1666666666699</v>
      </c>
      <c r="AZ139" s="370">
        <v>1386.5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 t="s">
        <v>119</v>
      </c>
      <c r="D140" s="375">
        <v>302</v>
      </c>
      <c r="E140" s="375">
        <v>294</v>
      </c>
      <c r="F140" s="375" t="s">
        <v>120</v>
      </c>
      <c r="G140" s="375">
        <v>313</v>
      </c>
      <c r="H140" s="375" t="s">
        <v>121</v>
      </c>
      <c r="I140" s="376" t="s">
        <v>122</v>
      </c>
      <c r="J140" s="377">
        <v>304.58333333333331</v>
      </c>
      <c r="K140" s="377">
        <v>273.90000000000003</v>
      </c>
      <c r="L140" s="81"/>
      <c r="M140" s="374" t="s">
        <v>123</v>
      </c>
      <c r="N140" s="375">
        <v>1903</v>
      </c>
      <c r="O140" s="375">
        <v>1894</v>
      </c>
      <c r="P140" s="375" t="s">
        <v>124</v>
      </c>
      <c r="Q140" s="375">
        <v>1788</v>
      </c>
      <c r="R140" s="375" t="s">
        <v>125</v>
      </c>
      <c r="S140" s="376" t="s">
        <v>126</v>
      </c>
      <c r="T140" s="377">
        <v>1824.1666666666665</v>
      </c>
      <c r="U140" s="377">
        <v>1503.2666666666667</v>
      </c>
      <c r="V140" s="81"/>
      <c r="W140" s="374" t="s">
        <v>127</v>
      </c>
      <c r="X140" s="375">
        <v>2205</v>
      </c>
      <c r="Y140" s="375">
        <v>2188</v>
      </c>
      <c r="Z140" s="375" t="s">
        <v>128</v>
      </c>
      <c r="AA140" s="375">
        <v>2101</v>
      </c>
      <c r="AB140" s="375" t="s">
        <v>129</v>
      </c>
      <c r="AC140" s="376" t="s">
        <v>130</v>
      </c>
      <c r="AD140" s="377">
        <v>2128.75</v>
      </c>
      <c r="AE140" s="377">
        <v>1777.1666666666665</v>
      </c>
      <c r="AG140" s="373" t="s">
        <v>36</v>
      </c>
      <c r="AH140" s="374">
        <v>226</v>
      </c>
      <c r="AI140" s="375">
        <v>302</v>
      </c>
      <c r="AJ140" s="375">
        <v>294</v>
      </c>
      <c r="AK140" s="375">
        <v>25</v>
      </c>
      <c r="AL140" s="375">
        <v>313</v>
      </c>
      <c r="AM140" s="375">
        <v>205</v>
      </c>
      <c r="AN140" s="376">
        <v>156</v>
      </c>
      <c r="AO140" s="377">
        <v>304.58333333333297</v>
      </c>
      <c r="AP140" s="377">
        <v>273.89999999999998</v>
      </c>
      <c r="AQ140" s="81"/>
      <c r="AR140" s="374">
        <v>726</v>
      </c>
      <c r="AS140" s="375">
        <v>1903</v>
      </c>
      <c r="AT140" s="375">
        <v>1894</v>
      </c>
      <c r="AU140" s="375">
        <v>70</v>
      </c>
      <c r="AV140" s="375">
        <v>1788</v>
      </c>
      <c r="AW140" s="375">
        <v>1014</v>
      </c>
      <c r="AX140" s="376">
        <v>718</v>
      </c>
      <c r="AY140" s="377">
        <v>1824.1666666666699</v>
      </c>
      <c r="AZ140" s="377">
        <v>1503.2666666666701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 t="s">
        <v>131</v>
      </c>
      <c r="D141" s="380">
        <v>307</v>
      </c>
      <c r="E141" s="380">
        <v>301</v>
      </c>
      <c r="F141" s="380" t="s">
        <v>120</v>
      </c>
      <c r="G141" s="380">
        <v>316</v>
      </c>
      <c r="H141" s="380" t="s">
        <v>132</v>
      </c>
      <c r="I141" s="381" t="s">
        <v>122</v>
      </c>
      <c r="J141" s="382">
        <v>309.83333333333331</v>
      </c>
      <c r="K141" s="382">
        <v>278.5</v>
      </c>
      <c r="L141" s="81"/>
      <c r="M141" s="379" t="s">
        <v>133</v>
      </c>
      <c r="N141" s="380">
        <v>1929</v>
      </c>
      <c r="O141" s="380">
        <v>1928</v>
      </c>
      <c r="P141" s="380" t="s">
        <v>124</v>
      </c>
      <c r="Q141" s="380">
        <v>1814</v>
      </c>
      <c r="R141" s="380" t="s">
        <v>134</v>
      </c>
      <c r="S141" s="381" t="s">
        <v>126</v>
      </c>
      <c r="T141" s="382">
        <v>1851.1666666666665</v>
      </c>
      <c r="U141" s="382">
        <v>1531.2666666666667</v>
      </c>
      <c r="V141" s="81"/>
      <c r="W141" s="379" t="s">
        <v>135</v>
      </c>
      <c r="X141" s="380">
        <v>2236</v>
      </c>
      <c r="Y141" s="380">
        <v>2229</v>
      </c>
      <c r="Z141" s="380" t="s">
        <v>128</v>
      </c>
      <c r="AA141" s="380">
        <v>2130</v>
      </c>
      <c r="AB141" s="380" t="s">
        <v>136</v>
      </c>
      <c r="AC141" s="381" t="s">
        <v>130</v>
      </c>
      <c r="AD141" s="382">
        <v>2161</v>
      </c>
      <c r="AE141" s="382">
        <v>1809.7666666666664</v>
      </c>
      <c r="AG141" s="378" t="s">
        <v>37</v>
      </c>
      <c r="AH141" s="379">
        <v>232</v>
      </c>
      <c r="AI141" s="380">
        <v>307</v>
      </c>
      <c r="AJ141" s="380">
        <v>301</v>
      </c>
      <c r="AK141" s="380">
        <v>25</v>
      </c>
      <c r="AL141" s="380">
        <v>316</v>
      </c>
      <c r="AM141" s="380">
        <v>207</v>
      </c>
      <c r="AN141" s="381">
        <v>156</v>
      </c>
      <c r="AO141" s="382">
        <v>309.83333333333297</v>
      </c>
      <c r="AP141" s="382">
        <v>278.5</v>
      </c>
      <c r="AQ141" s="81"/>
      <c r="AR141" s="379">
        <v>748</v>
      </c>
      <c r="AS141" s="380">
        <v>1929</v>
      </c>
      <c r="AT141" s="380">
        <v>1928</v>
      </c>
      <c r="AU141" s="380">
        <v>70</v>
      </c>
      <c r="AV141" s="380">
        <v>1814</v>
      </c>
      <c r="AW141" s="380">
        <v>1046</v>
      </c>
      <c r="AX141" s="381">
        <v>718</v>
      </c>
      <c r="AY141" s="382">
        <v>1851.1666666666699</v>
      </c>
      <c r="AZ141" s="382">
        <v>1531.2666666666701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 t="s">
        <v>131</v>
      </c>
      <c r="D142" s="385">
        <v>311</v>
      </c>
      <c r="E142" s="385">
        <v>307</v>
      </c>
      <c r="F142" s="385" t="s">
        <v>137</v>
      </c>
      <c r="G142" s="385">
        <v>322</v>
      </c>
      <c r="H142" s="385" t="s">
        <v>138</v>
      </c>
      <c r="I142" s="386" t="s">
        <v>139</v>
      </c>
      <c r="J142" s="387">
        <v>315.58333333333331</v>
      </c>
      <c r="K142" s="387">
        <v>283.5</v>
      </c>
      <c r="L142" s="81"/>
      <c r="M142" s="384" t="s">
        <v>133</v>
      </c>
      <c r="N142" s="385">
        <v>1937</v>
      </c>
      <c r="O142" s="385">
        <v>1935</v>
      </c>
      <c r="P142" s="385" t="s">
        <v>140</v>
      </c>
      <c r="Q142" s="385">
        <v>1825</v>
      </c>
      <c r="R142" s="385" t="s">
        <v>141</v>
      </c>
      <c r="S142" s="386" t="s">
        <v>142</v>
      </c>
      <c r="T142" s="387">
        <v>1861.4166666666665</v>
      </c>
      <c r="U142" s="387">
        <v>1544.6</v>
      </c>
      <c r="V142" s="81"/>
      <c r="W142" s="384" t="s">
        <v>135</v>
      </c>
      <c r="X142" s="385">
        <v>2248</v>
      </c>
      <c r="Y142" s="385">
        <v>2242</v>
      </c>
      <c r="Z142" s="385" t="s">
        <v>143</v>
      </c>
      <c r="AA142" s="385">
        <v>2147</v>
      </c>
      <c r="AB142" s="385" t="s">
        <v>144</v>
      </c>
      <c r="AC142" s="386" t="s">
        <v>145</v>
      </c>
      <c r="AD142" s="387">
        <v>2177</v>
      </c>
      <c r="AE142" s="387">
        <v>1828.1</v>
      </c>
      <c r="AG142" s="383" t="s">
        <v>38</v>
      </c>
      <c r="AH142" s="384">
        <v>232</v>
      </c>
      <c r="AI142" s="385">
        <v>311</v>
      </c>
      <c r="AJ142" s="385">
        <v>307</v>
      </c>
      <c r="AK142" s="385">
        <v>32</v>
      </c>
      <c r="AL142" s="385">
        <v>322</v>
      </c>
      <c r="AM142" s="385">
        <v>210</v>
      </c>
      <c r="AN142" s="386">
        <v>160</v>
      </c>
      <c r="AO142" s="387">
        <v>315.58333333333297</v>
      </c>
      <c r="AP142" s="387">
        <v>283.5</v>
      </c>
      <c r="AQ142" s="81"/>
      <c r="AR142" s="384">
        <v>748</v>
      </c>
      <c r="AS142" s="385">
        <v>1937</v>
      </c>
      <c r="AT142" s="385">
        <v>1935</v>
      </c>
      <c r="AU142" s="385">
        <v>85</v>
      </c>
      <c r="AV142" s="385">
        <v>1825</v>
      </c>
      <c r="AW142" s="385">
        <v>1061</v>
      </c>
      <c r="AX142" s="386">
        <v>742</v>
      </c>
      <c r="AY142" s="387">
        <v>1861.4166666666699</v>
      </c>
      <c r="AZ142" s="387">
        <v>1544.6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75" t="s">
        <v>53</v>
      </c>
      <c r="E145" s="576"/>
      <c r="F145" s="576"/>
      <c r="G145" s="576"/>
      <c r="H145" s="576"/>
      <c r="I145" s="576"/>
      <c r="J145" s="576"/>
      <c r="K145" s="576"/>
      <c r="L145" s="576"/>
      <c r="M145" s="576"/>
      <c r="N145" s="576"/>
      <c r="O145" s="577"/>
      <c r="P145" s="134"/>
      <c r="Q145" s="134"/>
      <c r="R145" s="575" t="s">
        <v>54</v>
      </c>
      <c r="S145" s="576"/>
      <c r="T145" s="576"/>
      <c r="U145" s="576"/>
      <c r="V145" s="576"/>
      <c r="W145" s="576"/>
      <c r="X145" s="576"/>
      <c r="Y145" s="576"/>
      <c r="Z145" s="576"/>
      <c r="AA145" s="576"/>
      <c r="AB145" s="576"/>
      <c r="AC145" s="577"/>
      <c r="AD145" s="180"/>
      <c r="AE145" s="134"/>
      <c r="AF145" s="578" t="s">
        <v>85</v>
      </c>
      <c r="AG145" s="579"/>
      <c r="AH145" s="579"/>
      <c r="AI145" s="579"/>
      <c r="AJ145" s="579"/>
      <c r="AK145" s="579"/>
      <c r="AL145" s="579"/>
      <c r="AM145" s="579"/>
      <c r="AN145" s="579"/>
      <c r="AO145" s="579"/>
      <c r="AP145" s="579"/>
      <c r="AQ145" s="580"/>
      <c r="AR145" s="11"/>
    </row>
    <row r="146" spans="1:44" x14ac:dyDescent="0.25">
      <c r="A146" s="240"/>
      <c r="C146" s="180"/>
      <c r="D146" s="581" t="s">
        <v>41</v>
      </c>
      <c r="E146" s="581"/>
      <c r="F146" s="581"/>
      <c r="G146" s="581"/>
      <c r="H146" s="581"/>
      <c r="I146" s="581"/>
      <c r="J146" s="581"/>
      <c r="K146" s="581"/>
      <c r="L146" s="581"/>
      <c r="M146" s="581"/>
      <c r="N146" s="581"/>
      <c r="O146" s="581"/>
      <c r="P146" s="180"/>
      <c r="Q146" s="180"/>
      <c r="R146" s="581" t="s">
        <v>41</v>
      </c>
      <c r="S146" s="581"/>
      <c r="T146" s="581"/>
      <c r="U146" s="581"/>
      <c r="V146" s="581"/>
      <c r="W146" s="581"/>
      <c r="X146" s="581"/>
      <c r="Y146" s="581"/>
      <c r="Z146" s="581"/>
      <c r="AA146" s="581"/>
      <c r="AB146" s="581"/>
      <c r="AC146" s="581"/>
      <c r="AD146" s="180"/>
      <c r="AE146" s="180"/>
      <c r="AF146" s="581" t="s">
        <v>41</v>
      </c>
      <c r="AG146" s="581"/>
      <c r="AH146" s="581"/>
      <c r="AI146" s="581"/>
      <c r="AJ146" s="581"/>
      <c r="AK146" s="581"/>
      <c r="AL146" s="581"/>
      <c r="AM146" s="581"/>
      <c r="AN146" s="581"/>
      <c r="AO146" s="581"/>
      <c r="AP146" s="581"/>
      <c r="AQ146" s="581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 t="s">
        <v>106</v>
      </c>
      <c r="D149" s="329" t="s">
        <v>106</v>
      </c>
      <c r="E149" s="187" t="s">
        <v>106</v>
      </c>
      <c r="F149" s="187" t="s">
        <v>106</v>
      </c>
      <c r="G149" s="187" t="s">
        <v>106</v>
      </c>
      <c r="H149" s="187" t="s">
        <v>106</v>
      </c>
      <c r="I149" s="187" t="s">
        <v>106</v>
      </c>
      <c r="J149" s="187" t="s">
        <v>106</v>
      </c>
      <c r="K149" s="187" t="s">
        <v>106</v>
      </c>
      <c r="L149" s="187" t="s">
        <v>106</v>
      </c>
      <c r="M149" s="187" t="s">
        <v>106</v>
      </c>
      <c r="N149" s="187" t="s">
        <v>106</v>
      </c>
      <c r="O149" s="330" t="s">
        <v>106</v>
      </c>
      <c r="P149" s="180"/>
      <c r="Q149" s="186" t="s">
        <v>106</v>
      </c>
      <c r="R149" s="329" t="s">
        <v>106</v>
      </c>
      <c r="S149" s="187" t="s">
        <v>106</v>
      </c>
      <c r="T149" s="187" t="s">
        <v>106</v>
      </c>
      <c r="U149" s="187" t="s">
        <v>106</v>
      </c>
      <c r="V149" s="187" t="s">
        <v>106</v>
      </c>
      <c r="W149" s="187" t="s">
        <v>106</v>
      </c>
      <c r="X149" s="187" t="s">
        <v>106</v>
      </c>
      <c r="Y149" s="187" t="s">
        <v>106</v>
      </c>
      <c r="Z149" s="187" t="s">
        <v>106</v>
      </c>
      <c r="AA149" s="187" t="s">
        <v>106</v>
      </c>
      <c r="AB149" s="187" t="s">
        <v>106</v>
      </c>
      <c r="AC149" s="330" t="s">
        <v>106</v>
      </c>
      <c r="AD149" s="180"/>
      <c r="AE149" s="186" t="s">
        <v>106</v>
      </c>
      <c r="AF149" s="187" t="s">
        <v>106</v>
      </c>
      <c r="AG149" s="188" t="s">
        <v>106</v>
      </c>
      <c r="AH149" s="188" t="s">
        <v>106</v>
      </c>
      <c r="AI149" s="188" t="s">
        <v>106</v>
      </c>
      <c r="AJ149" s="188" t="s">
        <v>106</v>
      </c>
      <c r="AK149" s="188" t="s">
        <v>106</v>
      </c>
      <c r="AL149" s="188" t="s">
        <v>106</v>
      </c>
      <c r="AM149" s="188" t="s">
        <v>106</v>
      </c>
      <c r="AN149" s="188" t="s">
        <v>106</v>
      </c>
      <c r="AO149" s="188" t="s">
        <v>106</v>
      </c>
      <c r="AP149" s="188" t="s">
        <v>106</v>
      </c>
      <c r="AQ149" s="189" t="s">
        <v>106</v>
      </c>
      <c r="AR149" s="11"/>
    </row>
    <row r="150" spans="1:44" x14ac:dyDescent="0.25">
      <c r="A150" s="240">
        <v>1</v>
      </c>
      <c r="B150" s="311">
        <v>1.0416999999999999E-2</v>
      </c>
      <c r="C150" s="190" t="s">
        <v>106</v>
      </c>
      <c r="D150" s="331" t="s">
        <v>106</v>
      </c>
      <c r="E150" s="193" t="s">
        <v>106</v>
      </c>
      <c r="F150" s="193" t="s">
        <v>106</v>
      </c>
      <c r="G150" s="193" t="s">
        <v>106</v>
      </c>
      <c r="H150" s="193" t="s">
        <v>106</v>
      </c>
      <c r="I150" s="193" t="s">
        <v>106</v>
      </c>
      <c r="J150" s="193" t="s">
        <v>106</v>
      </c>
      <c r="K150" s="193" t="s">
        <v>106</v>
      </c>
      <c r="L150" s="193" t="s">
        <v>106</v>
      </c>
      <c r="M150" s="193" t="s">
        <v>106</v>
      </c>
      <c r="N150" s="193" t="s">
        <v>106</v>
      </c>
      <c r="O150" s="332" t="s">
        <v>106</v>
      </c>
      <c r="P150" s="180"/>
      <c r="Q150" s="190" t="s">
        <v>106</v>
      </c>
      <c r="R150" s="331" t="s">
        <v>106</v>
      </c>
      <c r="S150" s="193" t="s">
        <v>106</v>
      </c>
      <c r="T150" s="193" t="s">
        <v>106</v>
      </c>
      <c r="U150" s="193" t="s">
        <v>106</v>
      </c>
      <c r="V150" s="193" t="s">
        <v>106</v>
      </c>
      <c r="W150" s="193" t="s">
        <v>106</v>
      </c>
      <c r="X150" s="193" t="s">
        <v>106</v>
      </c>
      <c r="Y150" s="193" t="s">
        <v>106</v>
      </c>
      <c r="Z150" s="193" t="s">
        <v>106</v>
      </c>
      <c r="AA150" s="193" t="s">
        <v>106</v>
      </c>
      <c r="AB150" s="193" t="s">
        <v>106</v>
      </c>
      <c r="AC150" s="332" t="s">
        <v>106</v>
      </c>
      <c r="AD150" s="180"/>
      <c r="AE150" s="190" t="s">
        <v>106</v>
      </c>
      <c r="AF150" s="191" t="s">
        <v>106</v>
      </c>
      <c r="AG150" s="191" t="s">
        <v>106</v>
      </c>
      <c r="AH150" s="191" t="s">
        <v>106</v>
      </c>
      <c r="AI150" s="191" t="s">
        <v>106</v>
      </c>
      <c r="AJ150" s="191" t="s">
        <v>106</v>
      </c>
      <c r="AK150" s="191" t="s">
        <v>106</v>
      </c>
      <c r="AL150" s="191" t="s">
        <v>106</v>
      </c>
      <c r="AM150" s="191" t="s">
        <v>106</v>
      </c>
      <c r="AN150" s="191" t="s">
        <v>106</v>
      </c>
      <c r="AO150" s="191" t="s">
        <v>106</v>
      </c>
      <c r="AP150" s="191" t="s">
        <v>106</v>
      </c>
      <c r="AQ150" s="192" t="s">
        <v>106</v>
      </c>
      <c r="AR150" s="11"/>
    </row>
    <row r="151" spans="1:44" x14ac:dyDescent="0.25">
      <c r="A151" s="240">
        <v>1</v>
      </c>
      <c r="B151" s="311">
        <v>2.0833000000000001E-2</v>
      </c>
      <c r="C151" s="190" t="s">
        <v>106</v>
      </c>
      <c r="D151" s="331" t="s">
        <v>106</v>
      </c>
      <c r="E151" s="193" t="s">
        <v>106</v>
      </c>
      <c r="F151" s="193" t="s">
        <v>106</v>
      </c>
      <c r="G151" s="193" t="s">
        <v>106</v>
      </c>
      <c r="H151" s="193" t="s">
        <v>106</v>
      </c>
      <c r="I151" s="193" t="s">
        <v>106</v>
      </c>
      <c r="J151" s="193" t="s">
        <v>106</v>
      </c>
      <c r="K151" s="193" t="s">
        <v>106</v>
      </c>
      <c r="L151" s="193" t="s">
        <v>106</v>
      </c>
      <c r="M151" s="193" t="s">
        <v>106</v>
      </c>
      <c r="N151" s="193" t="s">
        <v>106</v>
      </c>
      <c r="O151" s="332" t="s">
        <v>106</v>
      </c>
      <c r="P151" s="180"/>
      <c r="Q151" s="190" t="s">
        <v>106</v>
      </c>
      <c r="R151" s="331" t="s">
        <v>106</v>
      </c>
      <c r="S151" s="193" t="s">
        <v>106</v>
      </c>
      <c r="T151" s="193" t="s">
        <v>106</v>
      </c>
      <c r="U151" s="193" t="s">
        <v>106</v>
      </c>
      <c r="V151" s="193" t="s">
        <v>106</v>
      </c>
      <c r="W151" s="193" t="s">
        <v>106</v>
      </c>
      <c r="X151" s="193" t="s">
        <v>106</v>
      </c>
      <c r="Y151" s="193" t="s">
        <v>106</v>
      </c>
      <c r="Z151" s="193" t="s">
        <v>106</v>
      </c>
      <c r="AA151" s="193" t="s">
        <v>106</v>
      </c>
      <c r="AB151" s="193" t="s">
        <v>106</v>
      </c>
      <c r="AC151" s="332" t="s">
        <v>106</v>
      </c>
      <c r="AD151" s="180"/>
      <c r="AE151" s="190" t="s">
        <v>106</v>
      </c>
      <c r="AF151" s="191" t="s">
        <v>106</v>
      </c>
      <c r="AG151" s="191" t="s">
        <v>106</v>
      </c>
      <c r="AH151" s="191" t="s">
        <v>106</v>
      </c>
      <c r="AI151" s="191" t="s">
        <v>106</v>
      </c>
      <c r="AJ151" s="191" t="s">
        <v>106</v>
      </c>
      <c r="AK151" s="191" t="s">
        <v>106</v>
      </c>
      <c r="AL151" s="191" t="s">
        <v>106</v>
      </c>
      <c r="AM151" s="191" t="s">
        <v>106</v>
      </c>
      <c r="AN151" s="191" t="s">
        <v>106</v>
      </c>
      <c r="AO151" s="191" t="s">
        <v>106</v>
      </c>
      <c r="AP151" s="191" t="s">
        <v>106</v>
      </c>
      <c r="AQ151" s="192" t="s">
        <v>106</v>
      </c>
      <c r="AR151" s="11"/>
    </row>
    <row r="152" spans="1:44" x14ac:dyDescent="0.25">
      <c r="A152" s="240">
        <v>1</v>
      </c>
      <c r="B152" s="311">
        <v>3.125E-2</v>
      </c>
      <c r="C152" s="190" t="s">
        <v>106</v>
      </c>
      <c r="D152" s="331" t="s">
        <v>106</v>
      </c>
      <c r="E152" s="193" t="s">
        <v>106</v>
      </c>
      <c r="F152" s="193" t="s">
        <v>106</v>
      </c>
      <c r="G152" s="193" t="s">
        <v>106</v>
      </c>
      <c r="H152" s="193" t="s">
        <v>106</v>
      </c>
      <c r="I152" s="193" t="s">
        <v>106</v>
      </c>
      <c r="J152" s="193" t="s">
        <v>106</v>
      </c>
      <c r="K152" s="193" t="s">
        <v>106</v>
      </c>
      <c r="L152" s="193" t="s">
        <v>106</v>
      </c>
      <c r="M152" s="193" t="s">
        <v>106</v>
      </c>
      <c r="N152" s="193" t="s">
        <v>106</v>
      </c>
      <c r="O152" s="332" t="s">
        <v>106</v>
      </c>
      <c r="P152" s="180"/>
      <c r="Q152" s="190" t="s">
        <v>106</v>
      </c>
      <c r="R152" s="331" t="s">
        <v>106</v>
      </c>
      <c r="S152" s="193" t="s">
        <v>106</v>
      </c>
      <c r="T152" s="193" t="s">
        <v>106</v>
      </c>
      <c r="U152" s="193" t="s">
        <v>106</v>
      </c>
      <c r="V152" s="193" t="s">
        <v>106</v>
      </c>
      <c r="W152" s="193" t="s">
        <v>106</v>
      </c>
      <c r="X152" s="193" t="s">
        <v>106</v>
      </c>
      <c r="Y152" s="193" t="s">
        <v>106</v>
      </c>
      <c r="Z152" s="193" t="s">
        <v>106</v>
      </c>
      <c r="AA152" s="193" t="s">
        <v>106</v>
      </c>
      <c r="AB152" s="193" t="s">
        <v>106</v>
      </c>
      <c r="AC152" s="332" t="s">
        <v>106</v>
      </c>
      <c r="AD152" s="180"/>
      <c r="AE152" s="190" t="s">
        <v>106</v>
      </c>
      <c r="AF152" s="191" t="s">
        <v>106</v>
      </c>
      <c r="AG152" s="191" t="s">
        <v>106</v>
      </c>
      <c r="AH152" s="191" t="s">
        <v>106</v>
      </c>
      <c r="AI152" s="191" t="s">
        <v>106</v>
      </c>
      <c r="AJ152" s="191" t="s">
        <v>106</v>
      </c>
      <c r="AK152" s="191" t="s">
        <v>106</v>
      </c>
      <c r="AL152" s="191" t="s">
        <v>106</v>
      </c>
      <c r="AM152" s="191" t="s">
        <v>106</v>
      </c>
      <c r="AN152" s="191" t="s">
        <v>106</v>
      </c>
      <c r="AO152" s="191" t="s">
        <v>106</v>
      </c>
      <c r="AP152" s="191" t="s">
        <v>106</v>
      </c>
      <c r="AQ152" s="192" t="s">
        <v>106</v>
      </c>
      <c r="AR152" s="11"/>
    </row>
    <row r="153" spans="1:44" x14ac:dyDescent="0.25">
      <c r="A153" s="240">
        <v>1</v>
      </c>
      <c r="B153" s="311">
        <v>4.1667000000000003E-2</v>
      </c>
      <c r="C153" s="190" t="s">
        <v>106</v>
      </c>
      <c r="D153" s="331" t="s">
        <v>106</v>
      </c>
      <c r="E153" s="193" t="s">
        <v>106</v>
      </c>
      <c r="F153" s="193" t="s">
        <v>106</v>
      </c>
      <c r="G153" s="193" t="s">
        <v>106</v>
      </c>
      <c r="H153" s="193" t="s">
        <v>106</v>
      </c>
      <c r="I153" s="193" t="s">
        <v>106</v>
      </c>
      <c r="J153" s="193" t="s">
        <v>106</v>
      </c>
      <c r="K153" s="193" t="s">
        <v>106</v>
      </c>
      <c r="L153" s="193" t="s">
        <v>106</v>
      </c>
      <c r="M153" s="193" t="s">
        <v>106</v>
      </c>
      <c r="N153" s="193" t="s">
        <v>106</v>
      </c>
      <c r="O153" s="332" t="s">
        <v>106</v>
      </c>
      <c r="P153" s="180"/>
      <c r="Q153" s="190" t="s">
        <v>106</v>
      </c>
      <c r="R153" s="331" t="s">
        <v>106</v>
      </c>
      <c r="S153" s="193" t="s">
        <v>106</v>
      </c>
      <c r="T153" s="193" t="s">
        <v>106</v>
      </c>
      <c r="U153" s="193" t="s">
        <v>106</v>
      </c>
      <c r="V153" s="193" t="s">
        <v>106</v>
      </c>
      <c r="W153" s="193" t="s">
        <v>106</v>
      </c>
      <c r="X153" s="193" t="s">
        <v>106</v>
      </c>
      <c r="Y153" s="193" t="s">
        <v>106</v>
      </c>
      <c r="Z153" s="193" t="s">
        <v>106</v>
      </c>
      <c r="AA153" s="193" t="s">
        <v>106</v>
      </c>
      <c r="AB153" s="193" t="s">
        <v>106</v>
      </c>
      <c r="AC153" s="332" t="s">
        <v>106</v>
      </c>
      <c r="AD153" s="180"/>
      <c r="AE153" s="190" t="s">
        <v>106</v>
      </c>
      <c r="AF153" s="191" t="s">
        <v>106</v>
      </c>
      <c r="AG153" s="191" t="s">
        <v>106</v>
      </c>
      <c r="AH153" s="191" t="s">
        <v>106</v>
      </c>
      <c r="AI153" s="191" t="s">
        <v>106</v>
      </c>
      <c r="AJ153" s="191" t="s">
        <v>106</v>
      </c>
      <c r="AK153" s="191" t="s">
        <v>106</v>
      </c>
      <c r="AL153" s="191" t="s">
        <v>106</v>
      </c>
      <c r="AM153" s="191" t="s">
        <v>106</v>
      </c>
      <c r="AN153" s="191" t="s">
        <v>106</v>
      </c>
      <c r="AO153" s="191" t="s">
        <v>106</v>
      </c>
      <c r="AP153" s="191" t="s">
        <v>106</v>
      </c>
      <c r="AQ153" s="192" t="s">
        <v>106</v>
      </c>
      <c r="AR153" s="11"/>
    </row>
    <row r="154" spans="1:44" x14ac:dyDescent="0.25">
      <c r="A154" s="240">
        <v>1</v>
      </c>
      <c r="B154" s="311">
        <v>5.2082999999999997E-2</v>
      </c>
      <c r="C154" s="190" t="s">
        <v>106</v>
      </c>
      <c r="D154" s="331" t="s">
        <v>106</v>
      </c>
      <c r="E154" s="193" t="s">
        <v>106</v>
      </c>
      <c r="F154" s="193" t="s">
        <v>106</v>
      </c>
      <c r="G154" s="193" t="s">
        <v>106</v>
      </c>
      <c r="H154" s="193" t="s">
        <v>106</v>
      </c>
      <c r="I154" s="193" t="s">
        <v>106</v>
      </c>
      <c r="J154" s="193" t="s">
        <v>106</v>
      </c>
      <c r="K154" s="193" t="s">
        <v>106</v>
      </c>
      <c r="L154" s="193" t="s">
        <v>106</v>
      </c>
      <c r="M154" s="193" t="s">
        <v>106</v>
      </c>
      <c r="N154" s="193" t="s">
        <v>106</v>
      </c>
      <c r="O154" s="332" t="s">
        <v>106</v>
      </c>
      <c r="P154" s="180"/>
      <c r="Q154" s="190" t="s">
        <v>106</v>
      </c>
      <c r="R154" s="331" t="s">
        <v>106</v>
      </c>
      <c r="S154" s="193" t="s">
        <v>106</v>
      </c>
      <c r="T154" s="193" t="s">
        <v>106</v>
      </c>
      <c r="U154" s="193" t="s">
        <v>106</v>
      </c>
      <c r="V154" s="193" t="s">
        <v>106</v>
      </c>
      <c r="W154" s="193" t="s">
        <v>106</v>
      </c>
      <c r="X154" s="193" t="s">
        <v>106</v>
      </c>
      <c r="Y154" s="193" t="s">
        <v>106</v>
      </c>
      <c r="Z154" s="193" t="s">
        <v>106</v>
      </c>
      <c r="AA154" s="193" t="s">
        <v>106</v>
      </c>
      <c r="AB154" s="193" t="s">
        <v>106</v>
      </c>
      <c r="AC154" s="332" t="s">
        <v>106</v>
      </c>
      <c r="AD154" s="180"/>
      <c r="AE154" s="190" t="s">
        <v>106</v>
      </c>
      <c r="AF154" s="191" t="s">
        <v>106</v>
      </c>
      <c r="AG154" s="191" t="s">
        <v>106</v>
      </c>
      <c r="AH154" s="191" t="s">
        <v>106</v>
      </c>
      <c r="AI154" s="191" t="s">
        <v>106</v>
      </c>
      <c r="AJ154" s="191" t="s">
        <v>106</v>
      </c>
      <c r="AK154" s="191" t="s">
        <v>106</v>
      </c>
      <c r="AL154" s="191" t="s">
        <v>106</v>
      </c>
      <c r="AM154" s="191" t="s">
        <v>106</v>
      </c>
      <c r="AN154" s="191" t="s">
        <v>106</v>
      </c>
      <c r="AO154" s="191" t="s">
        <v>106</v>
      </c>
      <c r="AP154" s="191" t="s">
        <v>106</v>
      </c>
      <c r="AQ154" s="192" t="s">
        <v>106</v>
      </c>
      <c r="AR154" s="11"/>
    </row>
    <row r="155" spans="1:44" x14ac:dyDescent="0.25">
      <c r="A155" s="240">
        <v>1</v>
      </c>
      <c r="B155" s="311">
        <v>6.25E-2</v>
      </c>
      <c r="C155" s="190" t="s">
        <v>106</v>
      </c>
      <c r="D155" s="331" t="s">
        <v>106</v>
      </c>
      <c r="E155" s="193" t="s">
        <v>106</v>
      </c>
      <c r="F155" s="193" t="s">
        <v>106</v>
      </c>
      <c r="G155" s="193" t="s">
        <v>106</v>
      </c>
      <c r="H155" s="193" t="s">
        <v>106</v>
      </c>
      <c r="I155" s="193" t="s">
        <v>106</v>
      </c>
      <c r="J155" s="193" t="s">
        <v>106</v>
      </c>
      <c r="K155" s="193" t="s">
        <v>106</v>
      </c>
      <c r="L155" s="193" t="s">
        <v>106</v>
      </c>
      <c r="M155" s="193" t="s">
        <v>106</v>
      </c>
      <c r="N155" s="193" t="s">
        <v>106</v>
      </c>
      <c r="O155" s="332" t="s">
        <v>106</v>
      </c>
      <c r="P155" s="180"/>
      <c r="Q155" s="190" t="s">
        <v>106</v>
      </c>
      <c r="R155" s="331" t="s">
        <v>106</v>
      </c>
      <c r="S155" s="193" t="s">
        <v>106</v>
      </c>
      <c r="T155" s="193" t="s">
        <v>106</v>
      </c>
      <c r="U155" s="193" t="s">
        <v>106</v>
      </c>
      <c r="V155" s="193" t="s">
        <v>106</v>
      </c>
      <c r="W155" s="193" t="s">
        <v>106</v>
      </c>
      <c r="X155" s="193" t="s">
        <v>106</v>
      </c>
      <c r="Y155" s="193" t="s">
        <v>106</v>
      </c>
      <c r="Z155" s="193" t="s">
        <v>106</v>
      </c>
      <c r="AA155" s="193" t="s">
        <v>106</v>
      </c>
      <c r="AB155" s="193" t="s">
        <v>106</v>
      </c>
      <c r="AC155" s="332" t="s">
        <v>106</v>
      </c>
      <c r="AD155" s="180"/>
      <c r="AE155" s="190" t="s">
        <v>106</v>
      </c>
      <c r="AF155" s="191" t="s">
        <v>106</v>
      </c>
      <c r="AG155" s="191" t="s">
        <v>106</v>
      </c>
      <c r="AH155" s="191" t="s">
        <v>106</v>
      </c>
      <c r="AI155" s="191" t="s">
        <v>106</v>
      </c>
      <c r="AJ155" s="191" t="s">
        <v>106</v>
      </c>
      <c r="AK155" s="191" t="s">
        <v>106</v>
      </c>
      <c r="AL155" s="191" t="s">
        <v>106</v>
      </c>
      <c r="AM155" s="191" t="s">
        <v>106</v>
      </c>
      <c r="AN155" s="191" t="s">
        <v>106</v>
      </c>
      <c r="AO155" s="191" t="s">
        <v>106</v>
      </c>
      <c r="AP155" s="191" t="s">
        <v>106</v>
      </c>
      <c r="AQ155" s="192" t="s">
        <v>106</v>
      </c>
      <c r="AR155" s="11"/>
    </row>
    <row r="156" spans="1:44" x14ac:dyDescent="0.25">
      <c r="A156" s="240">
        <v>1</v>
      </c>
      <c r="B156" s="311">
        <v>7.2916999999999996E-2</v>
      </c>
      <c r="C156" s="190" t="s">
        <v>106</v>
      </c>
      <c r="D156" s="331" t="s">
        <v>106</v>
      </c>
      <c r="E156" s="193" t="s">
        <v>106</v>
      </c>
      <c r="F156" s="193" t="s">
        <v>106</v>
      </c>
      <c r="G156" s="193" t="s">
        <v>106</v>
      </c>
      <c r="H156" s="193" t="s">
        <v>106</v>
      </c>
      <c r="I156" s="193" t="s">
        <v>106</v>
      </c>
      <c r="J156" s="193" t="s">
        <v>106</v>
      </c>
      <c r="K156" s="193" t="s">
        <v>106</v>
      </c>
      <c r="L156" s="193" t="s">
        <v>106</v>
      </c>
      <c r="M156" s="193" t="s">
        <v>106</v>
      </c>
      <c r="N156" s="193" t="s">
        <v>106</v>
      </c>
      <c r="O156" s="332" t="s">
        <v>106</v>
      </c>
      <c r="P156" s="180"/>
      <c r="Q156" s="190" t="s">
        <v>106</v>
      </c>
      <c r="R156" s="331" t="s">
        <v>106</v>
      </c>
      <c r="S156" s="193" t="s">
        <v>106</v>
      </c>
      <c r="T156" s="193" t="s">
        <v>106</v>
      </c>
      <c r="U156" s="193" t="s">
        <v>106</v>
      </c>
      <c r="V156" s="193" t="s">
        <v>106</v>
      </c>
      <c r="W156" s="193" t="s">
        <v>106</v>
      </c>
      <c r="X156" s="193" t="s">
        <v>106</v>
      </c>
      <c r="Y156" s="193" t="s">
        <v>106</v>
      </c>
      <c r="Z156" s="193" t="s">
        <v>106</v>
      </c>
      <c r="AA156" s="193" t="s">
        <v>106</v>
      </c>
      <c r="AB156" s="193" t="s">
        <v>106</v>
      </c>
      <c r="AC156" s="332" t="s">
        <v>106</v>
      </c>
      <c r="AD156" s="180"/>
      <c r="AE156" s="190" t="s">
        <v>106</v>
      </c>
      <c r="AF156" s="191" t="s">
        <v>106</v>
      </c>
      <c r="AG156" s="191" t="s">
        <v>106</v>
      </c>
      <c r="AH156" s="191" t="s">
        <v>106</v>
      </c>
      <c r="AI156" s="191" t="s">
        <v>106</v>
      </c>
      <c r="AJ156" s="191" t="s">
        <v>106</v>
      </c>
      <c r="AK156" s="191" t="s">
        <v>106</v>
      </c>
      <c r="AL156" s="191" t="s">
        <v>106</v>
      </c>
      <c r="AM156" s="191" t="s">
        <v>106</v>
      </c>
      <c r="AN156" s="191" t="s">
        <v>106</v>
      </c>
      <c r="AO156" s="191" t="s">
        <v>106</v>
      </c>
      <c r="AP156" s="191" t="s">
        <v>106</v>
      </c>
      <c r="AQ156" s="192" t="s">
        <v>106</v>
      </c>
      <c r="AR156" s="11"/>
    </row>
    <row r="157" spans="1:44" x14ac:dyDescent="0.25">
      <c r="A157" s="240">
        <v>1</v>
      </c>
      <c r="B157" s="311">
        <v>8.3333000000000004E-2</v>
      </c>
      <c r="C157" s="190" t="s">
        <v>106</v>
      </c>
      <c r="D157" s="331" t="s">
        <v>106</v>
      </c>
      <c r="E157" s="193" t="s">
        <v>106</v>
      </c>
      <c r="F157" s="193" t="s">
        <v>106</v>
      </c>
      <c r="G157" s="193" t="s">
        <v>106</v>
      </c>
      <c r="H157" s="193" t="s">
        <v>106</v>
      </c>
      <c r="I157" s="193" t="s">
        <v>106</v>
      </c>
      <c r="J157" s="193" t="s">
        <v>106</v>
      </c>
      <c r="K157" s="193" t="s">
        <v>106</v>
      </c>
      <c r="L157" s="193" t="s">
        <v>106</v>
      </c>
      <c r="M157" s="193" t="s">
        <v>106</v>
      </c>
      <c r="N157" s="193" t="s">
        <v>106</v>
      </c>
      <c r="O157" s="332" t="s">
        <v>106</v>
      </c>
      <c r="P157" s="180"/>
      <c r="Q157" s="190" t="s">
        <v>106</v>
      </c>
      <c r="R157" s="331" t="s">
        <v>106</v>
      </c>
      <c r="S157" s="193" t="s">
        <v>106</v>
      </c>
      <c r="T157" s="193" t="s">
        <v>106</v>
      </c>
      <c r="U157" s="193" t="s">
        <v>106</v>
      </c>
      <c r="V157" s="193" t="s">
        <v>106</v>
      </c>
      <c r="W157" s="193" t="s">
        <v>106</v>
      </c>
      <c r="X157" s="193" t="s">
        <v>106</v>
      </c>
      <c r="Y157" s="193" t="s">
        <v>106</v>
      </c>
      <c r="Z157" s="193" t="s">
        <v>106</v>
      </c>
      <c r="AA157" s="193" t="s">
        <v>106</v>
      </c>
      <c r="AB157" s="193" t="s">
        <v>106</v>
      </c>
      <c r="AC157" s="332" t="s">
        <v>106</v>
      </c>
      <c r="AD157" s="180"/>
      <c r="AE157" s="190" t="s">
        <v>106</v>
      </c>
      <c r="AF157" s="191" t="s">
        <v>106</v>
      </c>
      <c r="AG157" s="191" t="s">
        <v>106</v>
      </c>
      <c r="AH157" s="191" t="s">
        <v>106</v>
      </c>
      <c r="AI157" s="191" t="s">
        <v>106</v>
      </c>
      <c r="AJ157" s="191" t="s">
        <v>106</v>
      </c>
      <c r="AK157" s="191" t="s">
        <v>106</v>
      </c>
      <c r="AL157" s="191" t="s">
        <v>106</v>
      </c>
      <c r="AM157" s="191" t="s">
        <v>106</v>
      </c>
      <c r="AN157" s="191" t="s">
        <v>106</v>
      </c>
      <c r="AO157" s="191" t="s">
        <v>106</v>
      </c>
      <c r="AP157" s="191" t="s">
        <v>106</v>
      </c>
      <c r="AQ157" s="192" t="s">
        <v>106</v>
      </c>
      <c r="AR157" s="11"/>
    </row>
    <row r="158" spans="1:44" x14ac:dyDescent="0.25">
      <c r="A158" s="240">
        <v>1</v>
      </c>
      <c r="B158" s="311">
        <v>9.375E-2</v>
      </c>
      <c r="C158" s="190" t="s">
        <v>106</v>
      </c>
      <c r="D158" s="331" t="s">
        <v>106</v>
      </c>
      <c r="E158" s="193" t="s">
        <v>106</v>
      </c>
      <c r="F158" s="193" t="s">
        <v>106</v>
      </c>
      <c r="G158" s="193" t="s">
        <v>106</v>
      </c>
      <c r="H158" s="193" t="s">
        <v>106</v>
      </c>
      <c r="I158" s="193" t="s">
        <v>106</v>
      </c>
      <c r="J158" s="193" t="s">
        <v>106</v>
      </c>
      <c r="K158" s="193" t="s">
        <v>106</v>
      </c>
      <c r="L158" s="193" t="s">
        <v>106</v>
      </c>
      <c r="M158" s="193" t="s">
        <v>106</v>
      </c>
      <c r="N158" s="193" t="s">
        <v>106</v>
      </c>
      <c r="O158" s="332" t="s">
        <v>106</v>
      </c>
      <c r="P158" s="180"/>
      <c r="Q158" s="190" t="s">
        <v>106</v>
      </c>
      <c r="R158" s="331" t="s">
        <v>106</v>
      </c>
      <c r="S158" s="193" t="s">
        <v>106</v>
      </c>
      <c r="T158" s="193" t="s">
        <v>106</v>
      </c>
      <c r="U158" s="193" t="s">
        <v>106</v>
      </c>
      <c r="V158" s="193" t="s">
        <v>106</v>
      </c>
      <c r="W158" s="193" t="s">
        <v>106</v>
      </c>
      <c r="X158" s="193" t="s">
        <v>106</v>
      </c>
      <c r="Y158" s="193" t="s">
        <v>106</v>
      </c>
      <c r="Z158" s="193" t="s">
        <v>106</v>
      </c>
      <c r="AA158" s="193" t="s">
        <v>106</v>
      </c>
      <c r="AB158" s="193" t="s">
        <v>106</v>
      </c>
      <c r="AC158" s="332" t="s">
        <v>106</v>
      </c>
      <c r="AD158" s="180"/>
      <c r="AE158" s="190" t="s">
        <v>106</v>
      </c>
      <c r="AF158" s="191" t="s">
        <v>106</v>
      </c>
      <c r="AG158" s="191" t="s">
        <v>106</v>
      </c>
      <c r="AH158" s="191" t="s">
        <v>106</v>
      </c>
      <c r="AI158" s="191" t="s">
        <v>106</v>
      </c>
      <c r="AJ158" s="191" t="s">
        <v>106</v>
      </c>
      <c r="AK158" s="191" t="s">
        <v>106</v>
      </c>
      <c r="AL158" s="191" t="s">
        <v>106</v>
      </c>
      <c r="AM158" s="191" t="s">
        <v>106</v>
      </c>
      <c r="AN158" s="191" t="s">
        <v>106</v>
      </c>
      <c r="AO158" s="191" t="s">
        <v>106</v>
      </c>
      <c r="AP158" s="191" t="s">
        <v>106</v>
      </c>
      <c r="AQ158" s="192" t="s">
        <v>106</v>
      </c>
      <c r="AR158" s="180"/>
    </row>
    <row r="159" spans="1:44" x14ac:dyDescent="0.25">
      <c r="A159" s="240">
        <v>1</v>
      </c>
      <c r="B159" s="311">
        <v>0.104167</v>
      </c>
      <c r="C159" s="190" t="s">
        <v>106</v>
      </c>
      <c r="D159" s="331" t="s">
        <v>106</v>
      </c>
      <c r="E159" s="193" t="s">
        <v>106</v>
      </c>
      <c r="F159" s="193" t="s">
        <v>106</v>
      </c>
      <c r="G159" s="193" t="s">
        <v>106</v>
      </c>
      <c r="H159" s="193" t="s">
        <v>106</v>
      </c>
      <c r="I159" s="193" t="s">
        <v>106</v>
      </c>
      <c r="J159" s="193" t="s">
        <v>106</v>
      </c>
      <c r="K159" s="193" t="s">
        <v>106</v>
      </c>
      <c r="L159" s="193" t="s">
        <v>106</v>
      </c>
      <c r="M159" s="193" t="s">
        <v>106</v>
      </c>
      <c r="N159" s="193" t="s">
        <v>106</v>
      </c>
      <c r="O159" s="332" t="s">
        <v>106</v>
      </c>
      <c r="P159" s="180"/>
      <c r="Q159" s="190" t="s">
        <v>106</v>
      </c>
      <c r="R159" s="331" t="s">
        <v>106</v>
      </c>
      <c r="S159" s="193" t="s">
        <v>106</v>
      </c>
      <c r="T159" s="193" t="s">
        <v>106</v>
      </c>
      <c r="U159" s="193" t="s">
        <v>106</v>
      </c>
      <c r="V159" s="193" t="s">
        <v>106</v>
      </c>
      <c r="W159" s="193" t="s">
        <v>106</v>
      </c>
      <c r="X159" s="193" t="s">
        <v>106</v>
      </c>
      <c r="Y159" s="193" t="s">
        <v>106</v>
      </c>
      <c r="Z159" s="193" t="s">
        <v>106</v>
      </c>
      <c r="AA159" s="193" t="s">
        <v>106</v>
      </c>
      <c r="AB159" s="193" t="s">
        <v>106</v>
      </c>
      <c r="AC159" s="332" t="s">
        <v>106</v>
      </c>
      <c r="AD159" s="180"/>
      <c r="AE159" s="190" t="s">
        <v>106</v>
      </c>
      <c r="AF159" s="191" t="s">
        <v>106</v>
      </c>
      <c r="AG159" s="191" t="s">
        <v>106</v>
      </c>
      <c r="AH159" s="191" t="s">
        <v>106</v>
      </c>
      <c r="AI159" s="191" t="s">
        <v>106</v>
      </c>
      <c r="AJ159" s="191" t="s">
        <v>106</v>
      </c>
      <c r="AK159" s="191" t="s">
        <v>106</v>
      </c>
      <c r="AL159" s="191" t="s">
        <v>106</v>
      </c>
      <c r="AM159" s="191" t="s">
        <v>106</v>
      </c>
      <c r="AN159" s="191" t="s">
        <v>106</v>
      </c>
      <c r="AO159" s="191" t="s">
        <v>106</v>
      </c>
      <c r="AP159" s="191" t="s">
        <v>106</v>
      </c>
      <c r="AQ159" s="192" t="s">
        <v>106</v>
      </c>
      <c r="AR159" s="11"/>
    </row>
    <row r="160" spans="1:44" x14ac:dyDescent="0.25">
      <c r="A160" s="240">
        <v>1</v>
      </c>
      <c r="B160" s="311">
        <v>0.114583</v>
      </c>
      <c r="C160" s="190" t="s">
        <v>106</v>
      </c>
      <c r="D160" s="331" t="s">
        <v>106</v>
      </c>
      <c r="E160" s="193" t="s">
        <v>106</v>
      </c>
      <c r="F160" s="193" t="s">
        <v>106</v>
      </c>
      <c r="G160" s="193" t="s">
        <v>106</v>
      </c>
      <c r="H160" s="193" t="s">
        <v>106</v>
      </c>
      <c r="I160" s="193" t="s">
        <v>106</v>
      </c>
      <c r="J160" s="193" t="s">
        <v>106</v>
      </c>
      <c r="K160" s="193" t="s">
        <v>106</v>
      </c>
      <c r="L160" s="193" t="s">
        <v>106</v>
      </c>
      <c r="M160" s="193" t="s">
        <v>106</v>
      </c>
      <c r="N160" s="193" t="s">
        <v>106</v>
      </c>
      <c r="O160" s="332" t="s">
        <v>106</v>
      </c>
      <c r="P160" s="180"/>
      <c r="Q160" s="190" t="s">
        <v>106</v>
      </c>
      <c r="R160" s="331" t="s">
        <v>106</v>
      </c>
      <c r="S160" s="193" t="s">
        <v>106</v>
      </c>
      <c r="T160" s="193" t="s">
        <v>106</v>
      </c>
      <c r="U160" s="193" t="s">
        <v>106</v>
      </c>
      <c r="V160" s="193" t="s">
        <v>106</v>
      </c>
      <c r="W160" s="193" t="s">
        <v>106</v>
      </c>
      <c r="X160" s="193" t="s">
        <v>106</v>
      </c>
      <c r="Y160" s="193" t="s">
        <v>106</v>
      </c>
      <c r="Z160" s="193" t="s">
        <v>106</v>
      </c>
      <c r="AA160" s="193" t="s">
        <v>106</v>
      </c>
      <c r="AB160" s="193" t="s">
        <v>106</v>
      </c>
      <c r="AC160" s="332" t="s">
        <v>106</v>
      </c>
      <c r="AD160" s="180"/>
      <c r="AE160" s="190" t="s">
        <v>106</v>
      </c>
      <c r="AF160" s="191" t="s">
        <v>106</v>
      </c>
      <c r="AG160" s="191" t="s">
        <v>106</v>
      </c>
      <c r="AH160" s="191" t="s">
        <v>106</v>
      </c>
      <c r="AI160" s="191" t="s">
        <v>106</v>
      </c>
      <c r="AJ160" s="191" t="s">
        <v>106</v>
      </c>
      <c r="AK160" s="191" t="s">
        <v>106</v>
      </c>
      <c r="AL160" s="191" t="s">
        <v>106</v>
      </c>
      <c r="AM160" s="191" t="s">
        <v>106</v>
      </c>
      <c r="AN160" s="191" t="s">
        <v>106</v>
      </c>
      <c r="AO160" s="191" t="s">
        <v>106</v>
      </c>
      <c r="AP160" s="191" t="s">
        <v>106</v>
      </c>
      <c r="AQ160" s="192" t="s">
        <v>106</v>
      </c>
      <c r="AR160" s="11"/>
    </row>
    <row r="161" spans="1:44" x14ac:dyDescent="0.25">
      <c r="A161" s="240">
        <v>1</v>
      </c>
      <c r="B161" s="311">
        <v>0.125</v>
      </c>
      <c r="C161" s="190" t="s">
        <v>106</v>
      </c>
      <c r="D161" s="331" t="s">
        <v>106</v>
      </c>
      <c r="E161" s="193" t="s">
        <v>106</v>
      </c>
      <c r="F161" s="193" t="s">
        <v>106</v>
      </c>
      <c r="G161" s="193" t="s">
        <v>106</v>
      </c>
      <c r="H161" s="193" t="s">
        <v>106</v>
      </c>
      <c r="I161" s="193" t="s">
        <v>106</v>
      </c>
      <c r="J161" s="193" t="s">
        <v>106</v>
      </c>
      <c r="K161" s="193" t="s">
        <v>106</v>
      </c>
      <c r="L161" s="193" t="s">
        <v>106</v>
      </c>
      <c r="M161" s="193" t="s">
        <v>106</v>
      </c>
      <c r="N161" s="193" t="s">
        <v>106</v>
      </c>
      <c r="O161" s="332" t="s">
        <v>106</v>
      </c>
      <c r="P161" s="180"/>
      <c r="Q161" s="190" t="s">
        <v>106</v>
      </c>
      <c r="R161" s="331" t="s">
        <v>106</v>
      </c>
      <c r="S161" s="193" t="s">
        <v>106</v>
      </c>
      <c r="T161" s="193" t="s">
        <v>106</v>
      </c>
      <c r="U161" s="193" t="s">
        <v>106</v>
      </c>
      <c r="V161" s="193" t="s">
        <v>106</v>
      </c>
      <c r="W161" s="193" t="s">
        <v>106</v>
      </c>
      <c r="X161" s="193" t="s">
        <v>106</v>
      </c>
      <c r="Y161" s="193" t="s">
        <v>106</v>
      </c>
      <c r="Z161" s="193" t="s">
        <v>106</v>
      </c>
      <c r="AA161" s="193" t="s">
        <v>106</v>
      </c>
      <c r="AB161" s="193" t="s">
        <v>106</v>
      </c>
      <c r="AC161" s="332" t="s">
        <v>106</v>
      </c>
      <c r="AD161" s="180"/>
      <c r="AE161" s="190" t="s">
        <v>106</v>
      </c>
      <c r="AF161" s="191" t="s">
        <v>106</v>
      </c>
      <c r="AG161" s="191" t="s">
        <v>106</v>
      </c>
      <c r="AH161" s="191" t="s">
        <v>106</v>
      </c>
      <c r="AI161" s="191" t="s">
        <v>106</v>
      </c>
      <c r="AJ161" s="191" t="s">
        <v>106</v>
      </c>
      <c r="AK161" s="191" t="s">
        <v>106</v>
      </c>
      <c r="AL161" s="191" t="s">
        <v>106</v>
      </c>
      <c r="AM161" s="191" t="s">
        <v>106</v>
      </c>
      <c r="AN161" s="191" t="s">
        <v>106</v>
      </c>
      <c r="AO161" s="191" t="s">
        <v>106</v>
      </c>
      <c r="AP161" s="191" t="s">
        <v>106</v>
      </c>
      <c r="AQ161" s="192" t="s">
        <v>106</v>
      </c>
      <c r="AR161" s="11"/>
    </row>
    <row r="162" spans="1:44" x14ac:dyDescent="0.25">
      <c r="A162" s="240">
        <v>1</v>
      </c>
      <c r="B162" s="311">
        <v>0.13541700000000001</v>
      </c>
      <c r="C162" s="190" t="s">
        <v>106</v>
      </c>
      <c r="D162" s="331" t="s">
        <v>106</v>
      </c>
      <c r="E162" s="193" t="s">
        <v>106</v>
      </c>
      <c r="F162" s="193" t="s">
        <v>106</v>
      </c>
      <c r="G162" s="193" t="s">
        <v>106</v>
      </c>
      <c r="H162" s="193" t="s">
        <v>106</v>
      </c>
      <c r="I162" s="193" t="s">
        <v>106</v>
      </c>
      <c r="J162" s="193" t="s">
        <v>106</v>
      </c>
      <c r="K162" s="193" t="s">
        <v>106</v>
      </c>
      <c r="L162" s="193" t="s">
        <v>106</v>
      </c>
      <c r="M162" s="193" t="s">
        <v>106</v>
      </c>
      <c r="N162" s="193" t="s">
        <v>106</v>
      </c>
      <c r="O162" s="332" t="s">
        <v>106</v>
      </c>
      <c r="P162" s="180"/>
      <c r="Q162" s="190" t="s">
        <v>106</v>
      </c>
      <c r="R162" s="331" t="s">
        <v>106</v>
      </c>
      <c r="S162" s="193" t="s">
        <v>106</v>
      </c>
      <c r="T162" s="193" t="s">
        <v>106</v>
      </c>
      <c r="U162" s="193" t="s">
        <v>106</v>
      </c>
      <c r="V162" s="193" t="s">
        <v>106</v>
      </c>
      <c r="W162" s="193" t="s">
        <v>106</v>
      </c>
      <c r="X162" s="193" t="s">
        <v>106</v>
      </c>
      <c r="Y162" s="193" t="s">
        <v>106</v>
      </c>
      <c r="Z162" s="193" t="s">
        <v>106</v>
      </c>
      <c r="AA162" s="193" t="s">
        <v>106</v>
      </c>
      <c r="AB162" s="193" t="s">
        <v>106</v>
      </c>
      <c r="AC162" s="332" t="s">
        <v>106</v>
      </c>
      <c r="AD162" s="180"/>
      <c r="AE162" s="190" t="s">
        <v>106</v>
      </c>
      <c r="AF162" s="191" t="s">
        <v>106</v>
      </c>
      <c r="AG162" s="191" t="s">
        <v>106</v>
      </c>
      <c r="AH162" s="191" t="s">
        <v>106</v>
      </c>
      <c r="AI162" s="191" t="s">
        <v>106</v>
      </c>
      <c r="AJ162" s="191" t="s">
        <v>106</v>
      </c>
      <c r="AK162" s="191" t="s">
        <v>106</v>
      </c>
      <c r="AL162" s="191" t="s">
        <v>106</v>
      </c>
      <c r="AM162" s="191" t="s">
        <v>106</v>
      </c>
      <c r="AN162" s="191" t="s">
        <v>106</v>
      </c>
      <c r="AO162" s="191" t="s">
        <v>106</v>
      </c>
      <c r="AP162" s="191" t="s">
        <v>106</v>
      </c>
      <c r="AQ162" s="192" t="s">
        <v>106</v>
      </c>
      <c r="AR162" s="11"/>
    </row>
    <row r="163" spans="1:44" x14ac:dyDescent="0.25">
      <c r="A163" s="240">
        <v>1</v>
      </c>
      <c r="B163" s="311">
        <v>0.14583299999999999</v>
      </c>
      <c r="C163" s="190" t="s">
        <v>106</v>
      </c>
      <c r="D163" s="331" t="s">
        <v>106</v>
      </c>
      <c r="E163" s="193" t="s">
        <v>106</v>
      </c>
      <c r="F163" s="193" t="s">
        <v>106</v>
      </c>
      <c r="G163" s="193" t="s">
        <v>106</v>
      </c>
      <c r="H163" s="193" t="s">
        <v>106</v>
      </c>
      <c r="I163" s="193" t="s">
        <v>106</v>
      </c>
      <c r="J163" s="193" t="s">
        <v>106</v>
      </c>
      <c r="K163" s="193" t="s">
        <v>106</v>
      </c>
      <c r="L163" s="193" t="s">
        <v>106</v>
      </c>
      <c r="M163" s="193" t="s">
        <v>106</v>
      </c>
      <c r="N163" s="193" t="s">
        <v>106</v>
      </c>
      <c r="O163" s="332" t="s">
        <v>106</v>
      </c>
      <c r="P163" s="180"/>
      <c r="Q163" s="190" t="s">
        <v>106</v>
      </c>
      <c r="R163" s="331" t="s">
        <v>106</v>
      </c>
      <c r="S163" s="193" t="s">
        <v>106</v>
      </c>
      <c r="T163" s="193" t="s">
        <v>106</v>
      </c>
      <c r="U163" s="193" t="s">
        <v>106</v>
      </c>
      <c r="V163" s="193" t="s">
        <v>106</v>
      </c>
      <c r="W163" s="193" t="s">
        <v>106</v>
      </c>
      <c r="X163" s="193" t="s">
        <v>106</v>
      </c>
      <c r="Y163" s="193" t="s">
        <v>106</v>
      </c>
      <c r="Z163" s="193" t="s">
        <v>106</v>
      </c>
      <c r="AA163" s="193" t="s">
        <v>106</v>
      </c>
      <c r="AB163" s="193" t="s">
        <v>106</v>
      </c>
      <c r="AC163" s="332" t="s">
        <v>106</v>
      </c>
      <c r="AD163" s="180"/>
      <c r="AE163" s="190" t="s">
        <v>106</v>
      </c>
      <c r="AF163" s="191" t="s">
        <v>106</v>
      </c>
      <c r="AG163" s="191" t="s">
        <v>106</v>
      </c>
      <c r="AH163" s="191" t="s">
        <v>106</v>
      </c>
      <c r="AI163" s="191" t="s">
        <v>106</v>
      </c>
      <c r="AJ163" s="191" t="s">
        <v>106</v>
      </c>
      <c r="AK163" s="191" t="s">
        <v>106</v>
      </c>
      <c r="AL163" s="191" t="s">
        <v>106</v>
      </c>
      <c r="AM163" s="191" t="s">
        <v>106</v>
      </c>
      <c r="AN163" s="191" t="s">
        <v>106</v>
      </c>
      <c r="AO163" s="191" t="s">
        <v>106</v>
      </c>
      <c r="AP163" s="191" t="s">
        <v>106</v>
      </c>
      <c r="AQ163" s="192" t="s">
        <v>106</v>
      </c>
      <c r="AR163" s="11"/>
    </row>
    <row r="164" spans="1:44" x14ac:dyDescent="0.25">
      <c r="A164" s="240">
        <v>1</v>
      </c>
      <c r="B164" s="311">
        <v>0.15625</v>
      </c>
      <c r="C164" s="190" t="s">
        <v>106</v>
      </c>
      <c r="D164" s="331" t="s">
        <v>106</v>
      </c>
      <c r="E164" s="193" t="s">
        <v>106</v>
      </c>
      <c r="F164" s="193" t="s">
        <v>106</v>
      </c>
      <c r="G164" s="193" t="s">
        <v>106</v>
      </c>
      <c r="H164" s="193" t="s">
        <v>106</v>
      </c>
      <c r="I164" s="193" t="s">
        <v>106</v>
      </c>
      <c r="J164" s="193" t="s">
        <v>106</v>
      </c>
      <c r="K164" s="193" t="s">
        <v>106</v>
      </c>
      <c r="L164" s="193" t="s">
        <v>106</v>
      </c>
      <c r="M164" s="193" t="s">
        <v>106</v>
      </c>
      <c r="N164" s="193" t="s">
        <v>106</v>
      </c>
      <c r="O164" s="332" t="s">
        <v>106</v>
      </c>
      <c r="P164" s="180"/>
      <c r="Q164" s="190" t="s">
        <v>106</v>
      </c>
      <c r="R164" s="331" t="s">
        <v>106</v>
      </c>
      <c r="S164" s="193" t="s">
        <v>106</v>
      </c>
      <c r="T164" s="193" t="s">
        <v>106</v>
      </c>
      <c r="U164" s="193" t="s">
        <v>106</v>
      </c>
      <c r="V164" s="193" t="s">
        <v>106</v>
      </c>
      <c r="W164" s="193" t="s">
        <v>106</v>
      </c>
      <c r="X164" s="193" t="s">
        <v>106</v>
      </c>
      <c r="Y164" s="193" t="s">
        <v>106</v>
      </c>
      <c r="Z164" s="193" t="s">
        <v>106</v>
      </c>
      <c r="AA164" s="193" t="s">
        <v>106</v>
      </c>
      <c r="AB164" s="193" t="s">
        <v>106</v>
      </c>
      <c r="AC164" s="332" t="s">
        <v>106</v>
      </c>
      <c r="AD164" s="180"/>
      <c r="AE164" s="190" t="s">
        <v>106</v>
      </c>
      <c r="AF164" s="191" t="s">
        <v>106</v>
      </c>
      <c r="AG164" s="191" t="s">
        <v>106</v>
      </c>
      <c r="AH164" s="191" t="s">
        <v>106</v>
      </c>
      <c r="AI164" s="191" t="s">
        <v>106</v>
      </c>
      <c r="AJ164" s="191" t="s">
        <v>106</v>
      </c>
      <c r="AK164" s="191" t="s">
        <v>106</v>
      </c>
      <c r="AL164" s="191" t="s">
        <v>106</v>
      </c>
      <c r="AM164" s="191" t="s">
        <v>106</v>
      </c>
      <c r="AN164" s="191" t="s">
        <v>106</v>
      </c>
      <c r="AO164" s="191" t="s">
        <v>106</v>
      </c>
      <c r="AP164" s="191" t="s">
        <v>106</v>
      </c>
      <c r="AQ164" s="192" t="s">
        <v>106</v>
      </c>
      <c r="AR164" s="11"/>
    </row>
    <row r="165" spans="1:44" x14ac:dyDescent="0.25">
      <c r="A165" s="240">
        <v>1</v>
      </c>
      <c r="B165" s="311">
        <v>0.16666700000000001</v>
      </c>
      <c r="C165" s="190" t="s">
        <v>106</v>
      </c>
      <c r="D165" s="331" t="s">
        <v>106</v>
      </c>
      <c r="E165" s="193" t="s">
        <v>106</v>
      </c>
      <c r="F165" s="193" t="s">
        <v>106</v>
      </c>
      <c r="G165" s="193" t="s">
        <v>106</v>
      </c>
      <c r="H165" s="193" t="s">
        <v>106</v>
      </c>
      <c r="I165" s="193" t="s">
        <v>106</v>
      </c>
      <c r="J165" s="193" t="s">
        <v>106</v>
      </c>
      <c r="K165" s="193" t="s">
        <v>106</v>
      </c>
      <c r="L165" s="193" t="s">
        <v>106</v>
      </c>
      <c r="M165" s="193" t="s">
        <v>106</v>
      </c>
      <c r="N165" s="193" t="s">
        <v>106</v>
      </c>
      <c r="O165" s="332" t="s">
        <v>106</v>
      </c>
      <c r="P165" s="180"/>
      <c r="Q165" s="190" t="s">
        <v>106</v>
      </c>
      <c r="R165" s="331" t="s">
        <v>106</v>
      </c>
      <c r="S165" s="193" t="s">
        <v>106</v>
      </c>
      <c r="T165" s="193" t="s">
        <v>106</v>
      </c>
      <c r="U165" s="193" t="s">
        <v>106</v>
      </c>
      <c r="V165" s="193" t="s">
        <v>106</v>
      </c>
      <c r="W165" s="193" t="s">
        <v>106</v>
      </c>
      <c r="X165" s="193" t="s">
        <v>106</v>
      </c>
      <c r="Y165" s="193" t="s">
        <v>106</v>
      </c>
      <c r="Z165" s="193" t="s">
        <v>106</v>
      </c>
      <c r="AA165" s="193" t="s">
        <v>106</v>
      </c>
      <c r="AB165" s="193" t="s">
        <v>106</v>
      </c>
      <c r="AC165" s="332" t="s">
        <v>106</v>
      </c>
      <c r="AD165" s="180"/>
      <c r="AE165" s="190" t="s">
        <v>106</v>
      </c>
      <c r="AF165" s="191" t="s">
        <v>106</v>
      </c>
      <c r="AG165" s="191" t="s">
        <v>106</v>
      </c>
      <c r="AH165" s="191" t="s">
        <v>106</v>
      </c>
      <c r="AI165" s="191" t="s">
        <v>106</v>
      </c>
      <c r="AJ165" s="191" t="s">
        <v>106</v>
      </c>
      <c r="AK165" s="191" t="s">
        <v>106</v>
      </c>
      <c r="AL165" s="191" t="s">
        <v>106</v>
      </c>
      <c r="AM165" s="191" t="s">
        <v>106</v>
      </c>
      <c r="AN165" s="191" t="s">
        <v>106</v>
      </c>
      <c r="AO165" s="191" t="s">
        <v>106</v>
      </c>
      <c r="AP165" s="191" t="s">
        <v>106</v>
      </c>
      <c r="AQ165" s="192" t="s">
        <v>106</v>
      </c>
      <c r="AR165" s="11"/>
    </row>
    <row r="166" spans="1:44" x14ac:dyDescent="0.25">
      <c r="A166" s="240">
        <v>1</v>
      </c>
      <c r="B166" s="311">
        <v>0.17708299999999999</v>
      </c>
      <c r="C166" s="190" t="s">
        <v>106</v>
      </c>
      <c r="D166" s="331" t="s">
        <v>106</v>
      </c>
      <c r="E166" s="193" t="s">
        <v>106</v>
      </c>
      <c r="F166" s="193" t="s">
        <v>106</v>
      </c>
      <c r="G166" s="193" t="s">
        <v>106</v>
      </c>
      <c r="H166" s="193" t="s">
        <v>106</v>
      </c>
      <c r="I166" s="193" t="s">
        <v>106</v>
      </c>
      <c r="J166" s="193" t="s">
        <v>106</v>
      </c>
      <c r="K166" s="193" t="s">
        <v>106</v>
      </c>
      <c r="L166" s="193" t="s">
        <v>106</v>
      </c>
      <c r="M166" s="193" t="s">
        <v>106</v>
      </c>
      <c r="N166" s="193" t="s">
        <v>106</v>
      </c>
      <c r="O166" s="332" t="s">
        <v>106</v>
      </c>
      <c r="P166" s="180"/>
      <c r="Q166" s="190" t="s">
        <v>106</v>
      </c>
      <c r="R166" s="331" t="s">
        <v>106</v>
      </c>
      <c r="S166" s="193" t="s">
        <v>106</v>
      </c>
      <c r="T166" s="193" t="s">
        <v>106</v>
      </c>
      <c r="U166" s="193" t="s">
        <v>106</v>
      </c>
      <c r="V166" s="193" t="s">
        <v>106</v>
      </c>
      <c r="W166" s="193" t="s">
        <v>106</v>
      </c>
      <c r="X166" s="193" t="s">
        <v>106</v>
      </c>
      <c r="Y166" s="193" t="s">
        <v>106</v>
      </c>
      <c r="Z166" s="193" t="s">
        <v>106</v>
      </c>
      <c r="AA166" s="193" t="s">
        <v>106</v>
      </c>
      <c r="AB166" s="193" t="s">
        <v>106</v>
      </c>
      <c r="AC166" s="332" t="s">
        <v>106</v>
      </c>
      <c r="AD166" s="180"/>
      <c r="AE166" s="190" t="s">
        <v>106</v>
      </c>
      <c r="AF166" s="191" t="s">
        <v>106</v>
      </c>
      <c r="AG166" s="191" t="s">
        <v>106</v>
      </c>
      <c r="AH166" s="191" t="s">
        <v>106</v>
      </c>
      <c r="AI166" s="191" t="s">
        <v>106</v>
      </c>
      <c r="AJ166" s="191" t="s">
        <v>106</v>
      </c>
      <c r="AK166" s="191" t="s">
        <v>106</v>
      </c>
      <c r="AL166" s="191" t="s">
        <v>106</v>
      </c>
      <c r="AM166" s="191" t="s">
        <v>106</v>
      </c>
      <c r="AN166" s="191" t="s">
        <v>106</v>
      </c>
      <c r="AO166" s="191" t="s">
        <v>106</v>
      </c>
      <c r="AP166" s="191" t="s">
        <v>106</v>
      </c>
      <c r="AQ166" s="192" t="s">
        <v>106</v>
      </c>
      <c r="AR166" s="11"/>
    </row>
    <row r="167" spans="1:44" x14ac:dyDescent="0.25">
      <c r="A167" s="240">
        <v>1</v>
      </c>
      <c r="B167" s="311">
        <v>0.1875</v>
      </c>
      <c r="C167" s="190" t="s">
        <v>106</v>
      </c>
      <c r="D167" s="331" t="s">
        <v>106</v>
      </c>
      <c r="E167" s="193" t="s">
        <v>106</v>
      </c>
      <c r="F167" s="193" t="s">
        <v>106</v>
      </c>
      <c r="G167" s="193" t="s">
        <v>106</v>
      </c>
      <c r="H167" s="193" t="s">
        <v>106</v>
      </c>
      <c r="I167" s="193" t="s">
        <v>106</v>
      </c>
      <c r="J167" s="193" t="s">
        <v>106</v>
      </c>
      <c r="K167" s="193" t="s">
        <v>106</v>
      </c>
      <c r="L167" s="193" t="s">
        <v>106</v>
      </c>
      <c r="M167" s="193" t="s">
        <v>106</v>
      </c>
      <c r="N167" s="193" t="s">
        <v>106</v>
      </c>
      <c r="O167" s="332" t="s">
        <v>106</v>
      </c>
      <c r="P167" s="180"/>
      <c r="Q167" s="190" t="s">
        <v>106</v>
      </c>
      <c r="R167" s="331" t="s">
        <v>106</v>
      </c>
      <c r="S167" s="193" t="s">
        <v>106</v>
      </c>
      <c r="T167" s="193" t="s">
        <v>106</v>
      </c>
      <c r="U167" s="193" t="s">
        <v>106</v>
      </c>
      <c r="V167" s="193" t="s">
        <v>106</v>
      </c>
      <c r="W167" s="193" t="s">
        <v>106</v>
      </c>
      <c r="X167" s="193" t="s">
        <v>106</v>
      </c>
      <c r="Y167" s="193" t="s">
        <v>106</v>
      </c>
      <c r="Z167" s="193" t="s">
        <v>106</v>
      </c>
      <c r="AA167" s="193" t="s">
        <v>106</v>
      </c>
      <c r="AB167" s="193" t="s">
        <v>106</v>
      </c>
      <c r="AC167" s="332" t="s">
        <v>106</v>
      </c>
      <c r="AD167" s="180"/>
      <c r="AE167" s="190" t="s">
        <v>106</v>
      </c>
      <c r="AF167" s="191" t="s">
        <v>106</v>
      </c>
      <c r="AG167" s="191" t="s">
        <v>106</v>
      </c>
      <c r="AH167" s="191" t="s">
        <v>106</v>
      </c>
      <c r="AI167" s="191" t="s">
        <v>106</v>
      </c>
      <c r="AJ167" s="191" t="s">
        <v>106</v>
      </c>
      <c r="AK167" s="191" t="s">
        <v>106</v>
      </c>
      <c r="AL167" s="191" t="s">
        <v>106</v>
      </c>
      <c r="AM167" s="191" t="s">
        <v>106</v>
      </c>
      <c r="AN167" s="191" t="s">
        <v>106</v>
      </c>
      <c r="AO167" s="191" t="s">
        <v>106</v>
      </c>
      <c r="AP167" s="191" t="s">
        <v>106</v>
      </c>
      <c r="AQ167" s="192" t="s">
        <v>106</v>
      </c>
      <c r="AR167" s="11"/>
    </row>
    <row r="168" spans="1:44" x14ac:dyDescent="0.25">
      <c r="A168" s="240">
        <v>1</v>
      </c>
      <c r="B168" s="311">
        <v>0.19791700000000001</v>
      </c>
      <c r="C168" s="190" t="s">
        <v>106</v>
      </c>
      <c r="D168" s="331" t="s">
        <v>106</v>
      </c>
      <c r="E168" s="193" t="s">
        <v>106</v>
      </c>
      <c r="F168" s="193" t="s">
        <v>106</v>
      </c>
      <c r="G168" s="193" t="s">
        <v>106</v>
      </c>
      <c r="H168" s="193" t="s">
        <v>106</v>
      </c>
      <c r="I168" s="193" t="s">
        <v>106</v>
      </c>
      <c r="J168" s="193" t="s">
        <v>106</v>
      </c>
      <c r="K168" s="193" t="s">
        <v>106</v>
      </c>
      <c r="L168" s="193" t="s">
        <v>106</v>
      </c>
      <c r="M168" s="193" t="s">
        <v>106</v>
      </c>
      <c r="N168" s="193" t="s">
        <v>106</v>
      </c>
      <c r="O168" s="332" t="s">
        <v>106</v>
      </c>
      <c r="P168" s="180"/>
      <c r="Q168" s="190" t="s">
        <v>106</v>
      </c>
      <c r="R168" s="331" t="s">
        <v>106</v>
      </c>
      <c r="S168" s="193" t="s">
        <v>106</v>
      </c>
      <c r="T168" s="193" t="s">
        <v>106</v>
      </c>
      <c r="U168" s="193" t="s">
        <v>106</v>
      </c>
      <c r="V168" s="193" t="s">
        <v>106</v>
      </c>
      <c r="W168" s="193" t="s">
        <v>106</v>
      </c>
      <c r="X168" s="193" t="s">
        <v>106</v>
      </c>
      <c r="Y168" s="193" t="s">
        <v>106</v>
      </c>
      <c r="Z168" s="193" t="s">
        <v>106</v>
      </c>
      <c r="AA168" s="193" t="s">
        <v>106</v>
      </c>
      <c r="AB168" s="193" t="s">
        <v>106</v>
      </c>
      <c r="AC168" s="332" t="s">
        <v>106</v>
      </c>
      <c r="AD168" s="180"/>
      <c r="AE168" s="190" t="s">
        <v>106</v>
      </c>
      <c r="AF168" s="191" t="s">
        <v>106</v>
      </c>
      <c r="AG168" s="191" t="s">
        <v>106</v>
      </c>
      <c r="AH168" s="191" t="s">
        <v>106</v>
      </c>
      <c r="AI168" s="191" t="s">
        <v>106</v>
      </c>
      <c r="AJ168" s="191" t="s">
        <v>106</v>
      </c>
      <c r="AK168" s="191" t="s">
        <v>106</v>
      </c>
      <c r="AL168" s="191" t="s">
        <v>106</v>
      </c>
      <c r="AM168" s="191" t="s">
        <v>106</v>
      </c>
      <c r="AN168" s="191" t="s">
        <v>106</v>
      </c>
      <c r="AO168" s="191" t="s">
        <v>106</v>
      </c>
      <c r="AP168" s="191" t="s">
        <v>106</v>
      </c>
      <c r="AQ168" s="192" t="s">
        <v>106</v>
      </c>
      <c r="AR168" s="11"/>
    </row>
    <row r="169" spans="1:44" x14ac:dyDescent="0.25">
      <c r="A169" s="240">
        <v>1</v>
      </c>
      <c r="B169" s="311">
        <v>0.20833299999999999</v>
      </c>
      <c r="C169" s="190" t="s">
        <v>106</v>
      </c>
      <c r="D169" s="331" t="s">
        <v>106</v>
      </c>
      <c r="E169" s="193" t="s">
        <v>106</v>
      </c>
      <c r="F169" s="193" t="s">
        <v>106</v>
      </c>
      <c r="G169" s="193" t="s">
        <v>106</v>
      </c>
      <c r="H169" s="193" t="s">
        <v>106</v>
      </c>
      <c r="I169" s="193" t="s">
        <v>106</v>
      </c>
      <c r="J169" s="193" t="s">
        <v>106</v>
      </c>
      <c r="K169" s="193" t="s">
        <v>106</v>
      </c>
      <c r="L169" s="193" t="s">
        <v>106</v>
      </c>
      <c r="M169" s="193" t="s">
        <v>106</v>
      </c>
      <c r="N169" s="193" t="s">
        <v>106</v>
      </c>
      <c r="O169" s="332" t="s">
        <v>106</v>
      </c>
      <c r="P169" s="180"/>
      <c r="Q169" s="190" t="s">
        <v>106</v>
      </c>
      <c r="R169" s="331" t="s">
        <v>106</v>
      </c>
      <c r="S169" s="193" t="s">
        <v>106</v>
      </c>
      <c r="T169" s="193" t="s">
        <v>106</v>
      </c>
      <c r="U169" s="193" t="s">
        <v>106</v>
      </c>
      <c r="V169" s="193" t="s">
        <v>106</v>
      </c>
      <c r="W169" s="193" t="s">
        <v>106</v>
      </c>
      <c r="X169" s="193" t="s">
        <v>106</v>
      </c>
      <c r="Y169" s="193" t="s">
        <v>106</v>
      </c>
      <c r="Z169" s="193" t="s">
        <v>106</v>
      </c>
      <c r="AA169" s="193" t="s">
        <v>106</v>
      </c>
      <c r="AB169" s="193" t="s">
        <v>106</v>
      </c>
      <c r="AC169" s="332" t="s">
        <v>106</v>
      </c>
      <c r="AD169" s="180"/>
      <c r="AE169" s="190" t="s">
        <v>106</v>
      </c>
      <c r="AF169" s="191" t="s">
        <v>106</v>
      </c>
      <c r="AG169" s="191" t="s">
        <v>106</v>
      </c>
      <c r="AH169" s="191" t="s">
        <v>106</v>
      </c>
      <c r="AI169" s="191" t="s">
        <v>106</v>
      </c>
      <c r="AJ169" s="191" t="s">
        <v>106</v>
      </c>
      <c r="AK169" s="191" t="s">
        <v>106</v>
      </c>
      <c r="AL169" s="191" t="s">
        <v>106</v>
      </c>
      <c r="AM169" s="191" t="s">
        <v>106</v>
      </c>
      <c r="AN169" s="191" t="s">
        <v>106</v>
      </c>
      <c r="AO169" s="191" t="s">
        <v>106</v>
      </c>
      <c r="AP169" s="191" t="s">
        <v>106</v>
      </c>
      <c r="AQ169" s="192" t="s">
        <v>106</v>
      </c>
      <c r="AR169" s="11"/>
    </row>
    <row r="170" spans="1:44" x14ac:dyDescent="0.25">
      <c r="A170" s="240">
        <v>1</v>
      </c>
      <c r="B170" s="311">
        <v>0.21875</v>
      </c>
      <c r="C170" s="190" t="s">
        <v>106</v>
      </c>
      <c r="D170" s="331" t="s">
        <v>106</v>
      </c>
      <c r="E170" s="193" t="s">
        <v>106</v>
      </c>
      <c r="F170" s="193" t="s">
        <v>106</v>
      </c>
      <c r="G170" s="193" t="s">
        <v>106</v>
      </c>
      <c r="H170" s="193" t="s">
        <v>106</v>
      </c>
      <c r="I170" s="193" t="s">
        <v>106</v>
      </c>
      <c r="J170" s="193" t="s">
        <v>106</v>
      </c>
      <c r="K170" s="193" t="s">
        <v>106</v>
      </c>
      <c r="L170" s="193" t="s">
        <v>106</v>
      </c>
      <c r="M170" s="193" t="s">
        <v>106</v>
      </c>
      <c r="N170" s="193" t="s">
        <v>106</v>
      </c>
      <c r="O170" s="332" t="s">
        <v>106</v>
      </c>
      <c r="P170" s="180"/>
      <c r="Q170" s="190" t="s">
        <v>106</v>
      </c>
      <c r="R170" s="331" t="s">
        <v>106</v>
      </c>
      <c r="S170" s="193" t="s">
        <v>106</v>
      </c>
      <c r="T170" s="193" t="s">
        <v>106</v>
      </c>
      <c r="U170" s="193" t="s">
        <v>106</v>
      </c>
      <c r="V170" s="193" t="s">
        <v>106</v>
      </c>
      <c r="W170" s="193" t="s">
        <v>106</v>
      </c>
      <c r="X170" s="193" t="s">
        <v>106</v>
      </c>
      <c r="Y170" s="193" t="s">
        <v>106</v>
      </c>
      <c r="Z170" s="193" t="s">
        <v>106</v>
      </c>
      <c r="AA170" s="193" t="s">
        <v>106</v>
      </c>
      <c r="AB170" s="193" t="s">
        <v>106</v>
      </c>
      <c r="AC170" s="332" t="s">
        <v>106</v>
      </c>
      <c r="AD170" s="180"/>
      <c r="AE170" s="190" t="s">
        <v>106</v>
      </c>
      <c r="AF170" s="191" t="s">
        <v>106</v>
      </c>
      <c r="AG170" s="191" t="s">
        <v>106</v>
      </c>
      <c r="AH170" s="191" t="s">
        <v>106</v>
      </c>
      <c r="AI170" s="191" t="s">
        <v>106</v>
      </c>
      <c r="AJ170" s="191" t="s">
        <v>106</v>
      </c>
      <c r="AK170" s="191" t="s">
        <v>106</v>
      </c>
      <c r="AL170" s="191" t="s">
        <v>106</v>
      </c>
      <c r="AM170" s="191" t="s">
        <v>106</v>
      </c>
      <c r="AN170" s="191" t="s">
        <v>106</v>
      </c>
      <c r="AO170" s="191" t="s">
        <v>106</v>
      </c>
      <c r="AP170" s="191" t="s">
        <v>106</v>
      </c>
      <c r="AQ170" s="192" t="s">
        <v>106</v>
      </c>
      <c r="AR170" s="11"/>
    </row>
    <row r="171" spans="1:44" x14ac:dyDescent="0.25">
      <c r="A171" s="240">
        <v>1</v>
      </c>
      <c r="B171" s="311">
        <v>0.22916700000000001</v>
      </c>
      <c r="C171" s="190" t="s">
        <v>106</v>
      </c>
      <c r="D171" s="331" t="s">
        <v>106</v>
      </c>
      <c r="E171" s="193" t="s">
        <v>106</v>
      </c>
      <c r="F171" s="193" t="s">
        <v>106</v>
      </c>
      <c r="G171" s="193" t="s">
        <v>106</v>
      </c>
      <c r="H171" s="193" t="s">
        <v>106</v>
      </c>
      <c r="I171" s="193" t="s">
        <v>106</v>
      </c>
      <c r="J171" s="193" t="s">
        <v>106</v>
      </c>
      <c r="K171" s="193" t="s">
        <v>106</v>
      </c>
      <c r="L171" s="193" t="s">
        <v>106</v>
      </c>
      <c r="M171" s="193" t="s">
        <v>106</v>
      </c>
      <c r="N171" s="193" t="s">
        <v>106</v>
      </c>
      <c r="O171" s="332" t="s">
        <v>106</v>
      </c>
      <c r="P171" s="180"/>
      <c r="Q171" s="190" t="s">
        <v>106</v>
      </c>
      <c r="R171" s="331" t="s">
        <v>106</v>
      </c>
      <c r="S171" s="193" t="s">
        <v>106</v>
      </c>
      <c r="T171" s="193" t="s">
        <v>106</v>
      </c>
      <c r="U171" s="193" t="s">
        <v>106</v>
      </c>
      <c r="V171" s="193" t="s">
        <v>106</v>
      </c>
      <c r="W171" s="193" t="s">
        <v>106</v>
      </c>
      <c r="X171" s="193" t="s">
        <v>106</v>
      </c>
      <c r="Y171" s="193" t="s">
        <v>106</v>
      </c>
      <c r="Z171" s="193" t="s">
        <v>106</v>
      </c>
      <c r="AA171" s="193" t="s">
        <v>106</v>
      </c>
      <c r="AB171" s="193" t="s">
        <v>106</v>
      </c>
      <c r="AC171" s="332" t="s">
        <v>106</v>
      </c>
      <c r="AD171" s="180"/>
      <c r="AE171" s="190" t="s">
        <v>106</v>
      </c>
      <c r="AF171" s="191" t="s">
        <v>106</v>
      </c>
      <c r="AG171" s="191" t="s">
        <v>106</v>
      </c>
      <c r="AH171" s="191" t="s">
        <v>106</v>
      </c>
      <c r="AI171" s="191" t="s">
        <v>106</v>
      </c>
      <c r="AJ171" s="191" t="s">
        <v>106</v>
      </c>
      <c r="AK171" s="191" t="s">
        <v>106</v>
      </c>
      <c r="AL171" s="191" t="s">
        <v>106</v>
      </c>
      <c r="AM171" s="191" t="s">
        <v>106</v>
      </c>
      <c r="AN171" s="191" t="s">
        <v>106</v>
      </c>
      <c r="AO171" s="191" t="s">
        <v>106</v>
      </c>
      <c r="AP171" s="191" t="s">
        <v>106</v>
      </c>
      <c r="AQ171" s="192" t="s">
        <v>106</v>
      </c>
      <c r="AR171" s="11"/>
    </row>
    <row r="172" spans="1:44" x14ac:dyDescent="0.25">
      <c r="A172" s="240">
        <v>1</v>
      </c>
      <c r="B172" s="311">
        <v>0.23958299999999999</v>
      </c>
      <c r="C172" s="190" t="s">
        <v>106</v>
      </c>
      <c r="D172" s="331" t="s">
        <v>106</v>
      </c>
      <c r="E172" s="193" t="s">
        <v>106</v>
      </c>
      <c r="F172" s="193" t="s">
        <v>106</v>
      </c>
      <c r="G172" s="193" t="s">
        <v>106</v>
      </c>
      <c r="H172" s="193" t="s">
        <v>106</v>
      </c>
      <c r="I172" s="193" t="s">
        <v>106</v>
      </c>
      <c r="J172" s="193" t="s">
        <v>106</v>
      </c>
      <c r="K172" s="193" t="s">
        <v>106</v>
      </c>
      <c r="L172" s="193" t="s">
        <v>106</v>
      </c>
      <c r="M172" s="193" t="s">
        <v>106</v>
      </c>
      <c r="N172" s="193" t="s">
        <v>106</v>
      </c>
      <c r="O172" s="332" t="s">
        <v>106</v>
      </c>
      <c r="P172" s="134"/>
      <c r="Q172" s="190" t="s">
        <v>106</v>
      </c>
      <c r="R172" s="331" t="s">
        <v>106</v>
      </c>
      <c r="S172" s="193" t="s">
        <v>106</v>
      </c>
      <c r="T172" s="193" t="s">
        <v>106</v>
      </c>
      <c r="U172" s="193" t="s">
        <v>106</v>
      </c>
      <c r="V172" s="193" t="s">
        <v>106</v>
      </c>
      <c r="W172" s="193" t="s">
        <v>106</v>
      </c>
      <c r="X172" s="193" t="s">
        <v>106</v>
      </c>
      <c r="Y172" s="193" t="s">
        <v>106</v>
      </c>
      <c r="Z172" s="193" t="s">
        <v>106</v>
      </c>
      <c r="AA172" s="193" t="s">
        <v>106</v>
      </c>
      <c r="AB172" s="193" t="s">
        <v>106</v>
      </c>
      <c r="AC172" s="332" t="s">
        <v>106</v>
      </c>
      <c r="AD172" s="134"/>
      <c r="AE172" s="190" t="s">
        <v>106</v>
      </c>
      <c r="AF172" s="191" t="s">
        <v>106</v>
      </c>
      <c r="AG172" s="191" t="s">
        <v>106</v>
      </c>
      <c r="AH172" s="191" t="s">
        <v>106</v>
      </c>
      <c r="AI172" s="191" t="s">
        <v>106</v>
      </c>
      <c r="AJ172" s="191" t="s">
        <v>106</v>
      </c>
      <c r="AK172" s="191" t="s">
        <v>106</v>
      </c>
      <c r="AL172" s="191" t="s">
        <v>106</v>
      </c>
      <c r="AM172" s="191" t="s">
        <v>106</v>
      </c>
      <c r="AN172" s="191" t="s">
        <v>106</v>
      </c>
      <c r="AO172" s="191" t="s">
        <v>106</v>
      </c>
      <c r="AP172" s="191" t="s">
        <v>106</v>
      </c>
      <c r="AQ172" s="192" t="s">
        <v>106</v>
      </c>
      <c r="AR172" s="11"/>
    </row>
    <row r="173" spans="1:44" x14ac:dyDescent="0.25">
      <c r="A173" s="240">
        <v>1</v>
      </c>
      <c r="B173" s="311">
        <v>0.25</v>
      </c>
      <c r="C173" s="190" t="s">
        <v>106</v>
      </c>
      <c r="D173" s="331" t="s">
        <v>106</v>
      </c>
      <c r="E173" s="193" t="s">
        <v>106</v>
      </c>
      <c r="F173" s="193" t="s">
        <v>106</v>
      </c>
      <c r="G173" s="193" t="s">
        <v>106</v>
      </c>
      <c r="H173" s="193" t="s">
        <v>106</v>
      </c>
      <c r="I173" s="193" t="s">
        <v>106</v>
      </c>
      <c r="J173" s="193" t="s">
        <v>106</v>
      </c>
      <c r="K173" s="193" t="s">
        <v>106</v>
      </c>
      <c r="L173" s="193" t="s">
        <v>106</v>
      </c>
      <c r="M173" s="193" t="s">
        <v>106</v>
      </c>
      <c r="N173" s="193" t="s">
        <v>106</v>
      </c>
      <c r="O173" s="332" t="s">
        <v>106</v>
      </c>
      <c r="P173" s="180"/>
      <c r="Q173" s="190" t="s">
        <v>106</v>
      </c>
      <c r="R173" s="331" t="s">
        <v>106</v>
      </c>
      <c r="S173" s="193" t="s">
        <v>106</v>
      </c>
      <c r="T173" s="193" t="s">
        <v>106</v>
      </c>
      <c r="U173" s="193" t="s">
        <v>106</v>
      </c>
      <c r="V173" s="193" t="s">
        <v>106</v>
      </c>
      <c r="W173" s="193" t="s">
        <v>106</v>
      </c>
      <c r="X173" s="193" t="s">
        <v>106</v>
      </c>
      <c r="Y173" s="193" t="s">
        <v>106</v>
      </c>
      <c r="Z173" s="193" t="s">
        <v>106</v>
      </c>
      <c r="AA173" s="193" t="s">
        <v>106</v>
      </c>
      <c r="AB173" s="193" t="s">
        <v>106</v>
      </c>
      <c r="AC173" s="332" t="s">
        <v>106</v>
      </c>
      <c r="AD173" s="180"/>
      <c r="AE173" s="190" t="s">
        <v>106</v>
      </c>
      <c r="AF173" s="193" t="s">
        <v>106</v>
      </c>
      <c r="AG173" s="191" t="s">
        <v>106</v>
      </c>
      <c r="AH173" s="191" t="s">
        <v>106</v>
      </c>
      <c r="AI173" s="191" t="s">
        <v>106</v>
      </c>
      <c r="AJ173" s="191" t="s">
        <v>106</v>
      </c>
      <c r="AK173" s="191" t="s">
        <v>106</v>
      </c>
      <c r="AL173" s="191" t="s">
        <v>106</v>
      </c>
      <c r="AM173" s="191" t="s">
        <v>106</v>
      </c>
      <c r="AN173" s="191" t="s">
        <v>106</v>
      </c>
      <c r="AO173" s="191" t="s">
        <v>106</v>
      </c>
      <c r="AP173" s="191" t="s">
        <v>106</v>
      </c>
      <c r="AQ173" s="192" t="s">
        <v>106</v>
      </c>
      <c r="AR173" s="11"/>
    </row>
    <row r="174" spans="1:44" x14ac:dyDescent="0.25">
      <c r="A174" s="240">
        <v>1</v>
      </c>
      <c r="B174" s="311">
        <v>0.26041700000000001</v>
      </c>
      <c r="C174" s="190" t="s">
        <v>106</v>
      </c>
      <c r="D174" s="331" t="s">
        <v>106</v>
      </c>
      <c r="E174" s="193" t="s">
        <v>106</v>
      </c>
      <c r="F174" s="193" t="s">
        <v>106</v>
      </c>
      <c r="G174" s="193" t="s">
        <v>106</v>
      </c>
      <c r="H174" s="193" t="s">
        <v>106</v>
      </c>
      <c r="I174" s="193" t="s">
        <v>106</v>
      </c>
      <c r="J174" s="193" t="s">
        <v>106</v>
      </c>
      <c r="K174" s="193" t="s">
        <v>106</v>
      </c>
      <c r="L174" s="193" t="s">
        <v>106</v>
      </c>
      <c r="M174" s="193" t="s">
        <v>106</v>
      </c>
      <c r="N174" s="193" t="s">
        <v>106</v>
      </c>
      <c r="O174" s="332" t="s">
        <v>106</v>
      </c>
      <c r="P174" s="180"/>
      <c r="Q174" s="190" t="s">
        <v>106</v>
      </c>
      <c r="R174" s="331" t="s">
        <v>106</v>
      </c>
      <c r="S174" s="193" t="s">
        <v>106</v>
      </c>
      <c r="T174" s="193" t="s">
        <v>106</v>
      </c>
      <c r="U174" s="193" t="s">
        <v>106</v>
      </c>
      <c r="V174" s="193" t="s">
        <v>106</v>
      </c>
      <c r="W174" s="193" t="s">
        <v>106</v>
      </c>
      <c r="X174" s="193" t="s">
        <v>106</v>
      </c>
      <c r="Y174" s="193" t="s">
        <v>106</v>
      </c>
      <c r="Z174" s="193" t="s">
        <v>106</v>
      </c>
      <c r="AA174" s="193" t="s">
        <v>106</v>
      </c>
      <c r="AB174" s="193" t="s">
        <v>106</v>
      </c>
      <c r="AC174" s="332" t="s">
        <v>106</v>
      </c>
      <c r="AD174" s="180"/>
      <c r="AE174" s="190" t="s">
        <v>106</v>
      </c>
      <c r="AF174" s="191" t="s">
        <v>106</v>
      </c>
      <c r="AG174" s="191" t="s">
        <v>106</v>
      </c>
      <c r="AH174" s="191" t="s">
        <v>106</v>
      </c>
      <c r="AI174" s="191" t="s">
        <v>106</v>
      </c>
      <c r="AJ174" s="191" t="s">
        <v>106</v>
      </c>
      <c r="AK174" s="191" t="s">
        <v>106</v>
      </c>
      <c r="AL174" s="191" t="s">
        <v>106</v>
      </c>
      <c r="AM174" s="191" t="s">
        <v>106</v>
      </c>
      <c r="AN174" s="191" t="s">
        <v>106</v>
      </c>
      <c r="AO174" s="191" t="s">
        <v>106</v>
      </c>
      <c r="AP174" s="191" t="s">
        <v>106</v>
      </c>
      <c r="AQ174" s="192" t="s">
        <v>106</v>
      </c>
      <c r="AR174" s="11"/>
    </row>
    <row r="175" spans="1:44" x14ac:dyDescent="0.25">
      <c r="A175" s="240">
        <v>1</v>
      </c>
      <c r="B175" s="311">
        <v>0.27083299999999999</v>
      </c>
      <c r="C175" s="190" t="s">
        <v>106</v>
      </c>
      <c r="D175" s="331" t="s">
        <v>106</v>
      </c>
      <c r="E175" s="193" t="s">
        <v>106</v>
      </c>
      <c r="F175" s="193" t="s">
        <v>106</v>
      </c>
      <c r="G175" s="193" t="s">
        <v>106</v>
      </c>
      <c r="H175" s="193" t="s">
        <v>106</v>
      </c>
      <c r="I175" s="193" t="s">
        <v>106</v>
      </c>
      <c r="J175" s="193" t="s">
        <v>106</v>
      </c>
      <c r="K175" s="193" t="s">
        <v>106</v>
      </c>
      <c r="L175" s="193" t="s">
        <v>106</v>
      </c>
      <c r="M175" s="193" t="s">
        <v>106</v>
      </c>
      <c r="N175" s="193" t="s">
        <v>106</v>
      </c>
      <c r="O175" s="332" t="s">
        <v>106</v>
      </c>
      <c r="P175" s="180"/>
      <c r="Q175" s="190" t="s">
        <v>106</v>
      </c>
      <c r="R175" s="331" t="s">
        <v>106</v>
      </c>
      <c r="S175" s="193" t="s">
        <v>106</v>
      </c>
      <c r="T175" s="193" t="s">
        <v>106</v>
      </c>
      <c r="U175" s="193" t="s">
        <v>106</v>
      </c>
      <c r="V175" s="193" t="s">
        <v>106</v>
      </c>
      <c r="W175" s="193" t="s">
        <v>106</v>
      </c>
      <c r="X175" s="193" t="s">
        <v>106</v>
      </c>
      <c r="Y175" s="193" t="s">
        <v>106</v>
      </c>
      <c r="Z175" s="193" t="s">
        <v>106</v>
      </c>
      <c r="AA175" s="193" t="s">
        <v>106</v>
      </c>
      <c r="AB175" s="193" t="s">
        <v>106</v>
      </c>
      <c r="AC175" s="332" t="s">
        <v>106</v>
      </c>
      <c r="AD175" s="180"/>
      <c r="AE175" s="190" t="s">
        <v>106</v>
      </c>
      <c r="AF175" s="191" t="s">
        <v>106</v>
      </c>
      <c r="AG175" s="191" t="s">
        <v>106</v>
      </c>
      <c r="AH175" s="191" t="s">
        <v>106</v>
      </c>
      <c r="AI175" s="191" t="s">
        <v>106</v>
      </c>
      <c r="AJ175" s="191" t="s">
        <v>106</v>
      </c>
      <c r="AK175" s="191" t="s">
        <v>106</v>
      </c>
      <c r="AL175" s="191" t="s">
        <v>106</v>
      </c>
      <c r="AM175" s="191" t="s">
        <v>106</v>
      </c>
      <c r="AN175" s="191" t="s">
        <v>106</v>
      </c>
      <c r="AO175" s="191" t="s">
        <v>106</v>
      </c>
      <c r="AP175" s="191" t="s">
        <v>106</v>
      </c>
      <c r="AQ175" s="192" t="s">
        <v>106</v>
      </c>
      <c r="AR175" s="11"/>
    </row>
    <row r="176" spans="1:44" x14ac:dyDescent="0.25">
      <c r="A176" s="240">
        <v>1</v>
      </c>
      <c r="B176" s="311">
        <v>0.28125</v>
      </c>
      <c r="C176" s="190" t="s">
        <v>106</v>
      </c>
      <c r="D176" s="331" t="s">
        <v>106</v>
      </c>
      <c r="E176" s="193" t="s">
        <v>106</v>
      </c>
      <c r="F176" s="193" t="s">
        <v>106</v>
      </c>
      <c r="G176" s="193" t="s">
        <v>106</v>
      </c>
      <c r="H176" s="193" t="s">
        <v>106</v>
      </c>
      <c r="I176" s="193" t="s">
        <v>106</v>
      </c>
      <c r="J176" s="193" t="s">
        <v>106</v>
      </c>
      <c r="K176" s="193" t="s">
        <v>106</v>
      </c>
      <c r="L176" s="193" t="s">
        <v>106</v>
      </c>
      <c r="M176" s="193" t="s">
        <v>106</v>
      </c>
      <c r="N176" s="193" t="s">
        <v>106</v>
      </c>
      <c r="O176" s="332" t="s">
        <v>106</v>
      </c>
      <c r="P176" s="180"/>
      <c r="Q176" s="190" t="s">
        <v>106</v>
      </c>
      <c r="R176" s="331" t="s">
        <v>106</v>
      </c>
      <c r="S176" s="193" t="s">
        <v>106</v>
      </c>
      <c r="T176" s="193" t="s">
        <v>106</v>
      </c>
      <c r="U176" s="193" t="s">
        <v>106</v>
      </c>
      <c r="V176" s="193" t="s">
        <v>106</v>
      </c>
      <c r="W176" s="193" t="s">
        <v>106</v>
      </c>
      <c r="X176" s="193" t="s">
        <v>106</v>
      </c>
      <c r="Y176" s="193" t="s">
        <v>106</v>
      </c>
      <c r="Z176" s="193" t="s">
        <v>106</v>
      </c>
      <c r="AA176" s="193" t="s">
        <v>106</v>
      </c>
      <c r="AB176" s="193" t="s">
        <v>106</v>
      </c>
      <c r="AC176" s="332" t="s">
        <v>106</v>
      </c>
      <c r="AD176" s="180"/>
      <c r="AE176" s="190" t="s">
        <v>106</v>
      </c>
      <c r="AF176" s="191" t="s">
        <v>106</v>
      </c>
      <c r="AG176" s="191" t="s">
        <v>106</v>
      </c>
      <c r="AH176" s="191" t="s">
        <v>106</v>
      </c>
      <c r="AI176" s="191" t="s">
        <v>106</v>
      </c>
      <c r="AJ176" s="191" t="s">
        <v>106</v>
      </c>
      <c r="AK176" s="191" t="s">
        <v>106</v>
      </c>
      <c r="AL176" s="191" t="s">
        <v>106</v>
      </c>
      <c r="AM176" s="191" t="s">
        <v>106</v>
      </c>
      <c r="AN176" s="191" t="s">
        <v>106</v>
      </c>
      <c r="AO176" s="191" t="s">
        <v>106</v>
      </c>
      <c r="AP176" s="191" t="s">
        <v>106</v>
      </c>
      <c r="AQ176" s="192" t="s">
        <v>106</v>
      </c>
      <c r="AR176" s="11"/>
    </row>
    <row r="177" spans="1:44" x14ac:dyDescent="0.25">
      <c r="A177" s="240">
        <v>1</v>
      </c>
      <c r="B177" s="311">
        <v>0.29166700000000001</v>
      </c>
      <c r="C177" s="190" t="s">
        <v>106</v>
      </c>
      <c r="D177" s="331" t="s">
        <v>106</v>
      </c>
      <c r="E177" s="193" t="s">
        <v>106</v>
      </c>
      <c r="F177" s="193" t="s">
        <v>106</v>
      </c>
      <c r="G177" s="193" t="s">
        <v>106</v>
      </c>
      <c r="H177" s="193" t="s">
        <v>106</v>
      </c>
      <c r="I177" s="193" t="s">
        <v>106</v>
      </c>
      <c r="J177" s="193" t="s">
        <v>106</v>
      </c>
      <c r="K177" s="193" t="s">
        <v>106</v>
      </c>
      <c r="L177" s="193" t="s">
        <v>106</v>
      </c>
      <c r="M177" s="193" t="s">
        <v>106</v>
      </c>
      <c r="N177" s="193" t="s">
        <v>106</v>
      </c>
      <c r="O177" s="332" t="s">
        <v>106</v>
      </c>
      <c r="P177" s="180"/>
      <c r="Q177" s="190" t="s">
        <v>106</v>
      </c>
      <c r="R177" s="331" t="s">
        <v>106</v>
      </c>
      <c r="S177" s="193" t="s">
        <v>106</v>
      </c>
      <c r="T177" s="193" t="s">
        <v>106</v>
      </c>
      <c r="U177" s="193" t="s">
        <v>106</v>
      </c>
      <c r="V177" s="193" t="s">
        <v>106</v>
      </c>
      <c r="W177" s="193" t="s">
        <v>106</v>
      </c>
      <c r="X177" s="193" t="s">
        <v>106</v>
      </c>
      <c r="Y177" s="193" t="s">
        <v>106</v>
      </c>
      <c r="Z177" s="193" t="s">
        <v>106</v>
      </c>
      <c r="AA177" s="193" t="s">
        <v>106</v>
      </c>
      <c r="AB177" s="193" t="s">
        <v>106</v>
      </c>
      <c r="AC177" s="332" t="s">
        <v>106</v>
      </c>
      <c r="AD177" s="180"/>
      <c r="AE177" s="190" t="s">
        <v>106</v>
      </c>
      <c r="AF177" s="191" t="s">
        <v>106</v>
      </c>
      <c r="AG177" s="191" t="s">
        <v>106</v>
      </c>
      <c r="AH177" s="191" t="s">
        <v>106</v>
      </c>
      <c r="AI177" s="191" t="s">
        <v>106</v>
      </c>
      <c r="AJ177" s="191" t="s">
        <v>106</v>
      </c>
      <c r="AK177" s="191" t="s">
        <v>106</v>
      </c>
      <c r="AL177" s="191" t="s">
        <v>106</v>
      </c>
      <c r="AM177" s="191" t="s">
        <v>106</v>
      </c>
      <c r="AN177" s="191" t="s">
        <v>106</v>
      </c>
      <c r="AO177" s="191" t="s">
        <v>106</v>
      </c>
      <c r="AP177" s="191" t="s">
        <v>106</v>
      </c>
      <c r="AQ177" s="192" t="s">
        <v>106</v>
      </c>
      <c r="AR177" s="11"/>
    </row>
    <row r="178" spans="1:44" x14ac:dyDescent="0.25">
      <c r="A178" s="240">
        <v>1</v>
      </c>
      <c r="B178" s="311">
        <v>0.30208299999999999</v>
      </c>
      <c r="C178" s="190" t="s">
        <v>106</v>
      </c>
      <c r="D178" s="331" t="s">
        <v>106</v>
      </c>
      <c r="E178" s="193" t="s">
        <v>106</v>
      </c>
      <c r="F178" s="193" t="s">
        <v>106</v>
      </c>
      <c r="G178" s="193" t="s">
        <v>106</v>
      </c>
      <c r="H178" s="193" t="s">
        <v>106</v>
      </c>
      <c r="I178" s="193" t="s">
        <v>106</v>
      </c>
      <c r="J178" s="193" t="s">
        <v>106</v>
      </c>
      <c r="K178" s="193" t="s">
        <v>106</v>
      </c>
      <c r="L178" s="193" t="s">
        <v>106</v>
      </c>
      <c r="M178" s="193" t="s">
        <v>106</v>
      </c>
      <c r="N178" s="193" t="s">
        <v>106</v>
      </c>
      <c r="O178" s="332" t="s">
        <v>106</v>
      </c>
      <c r="P178" s="180"/>
      <c r="Q178" s="190" t="s">
        <v>106</v>
      </c>
      <c r="R178" s="331" t="s">
        <v>106</v>
      </c>
      <c r="S178" s="193" t="s">
        <v>106</v>
      </c>
      <c r="T178" s="193" t="s">
        <v>106</v>
      </c>
      <c r="U178" s="193" t="s">
        <v>106</v>
      </c>
      <c r="V178" s="193" t="s">
        <v>106</v>
      </c>
      <c r="W178" s="193" t="s">
        <v>106</v>
      </c>
      <c r="X178" s="193" t="s">
        <v>106</v>
      </c>
      <c r="Y178" s="193" t="s">
        <v>106</v>
      </c>
      <c r="Z178" s="193" t="s">
        <v>106</v>
      </c>
      <c r="AA178" s="193" t="s">
        <v>106</v>
      </c>
      <c r="AB178" s="193" t="s">
        <v>106</v>
      </c>
      <c r="AC178" s="332" t="s">
        <v>106</v>
      </c>
      <c r="AD178" s="180"/>
      <c r="AE178" s="190" t="s">
        <v>106</v>
      </c>
      <c r="AF178" s="191" t="s">
        <v>106</v>
      </c>
      <c r="AG178" s="191" t="s">
        <v>106</v>
      </c>
      <c r="AH178" s="191" t="s">
        <v>106</v>
      </c>
      <c r="AI178" s="191" t="s">
        <v>106</v>
      </c>
      <c r="AJ178" s="191" t="s">
        <v>106</v>
      </c>
      <c r="AK178" s="191" t="s">
        <v>106</v>
      </c>
      <c r="AL178" s="191" t="s">
        <v>106</v>
      </c>
      <c r="AM178" s="191" t="s">
        <v>106</v>
      </c>
      <c r="AN178" s="191" t="s">
        <v>106</v>
      </c>
      <c r="AO178" s="191" t="s">
        <v>106</v>
      </c>
      <c r="AP178" s="191" t="s">
        <v>106</v>
      </c>
      <c r="AQ178" s="192" t="s">
        <v>106</v>
      </c>
      <c r="AR178" s="11"/>
    </row>
    <row r="179" spans="1:44" x14ac:dyDescent="0.25">
      <c r="A179" s="240">
        <v>1</v>
      </c>
      <c r="B179" s="311">
        <v>0.3125</v>
      </c>
      <c r="C179" s="190" t="s">
        <v>106</v>
      </c>
      <c r="D179" s="331" t="s">
        <v>106</v>
      </c>
      <c r="E179" s="193" t="s">
        <v>106</v>
      </c>
      <c r="F179" s="193" t="s">
        <v>106</v>
      </c>
      <c r="G179" s="193" t="s">
        <v>106</v>
      </c>
      <c r="H179" s="193" t="s">
        <v>106</v>
      </c>
      <c r="I179" s="193" t="s">
        <v>106</v>
      </c>
      <c r="J179" s="193" t="s">
        <v>106</v>
      </c>
      <c r="K179" s="193" t="s">
        <v>106</v>
      </c>
      <c r="L179" s="193" t="s">
        <v>106</v>
      </c>
      <c r="M179" s="193" t="s">
        <v>106</v>
      </c>
      <c r="N179" s="193" t="s">
        <v>106</v>
      </c>
      <c r="O179" s="332" t="s">
        <v>106</v>
      </c>
      <c r="P179" s="180"/>
      <c r="Q179" s="190" t="s">
        <v>106</v>
      </c>
      <c r="R179" s="331" t="s">
        <v>106</v>
      </c>
      <c r="S179" s="193" t="s">
        <v>106</v>
      </c>
      <c r="T179" s="193" t="s">
        <v>106</v>
      </c>
      <c r="U179" s="193" t="s">
        <v>106</v>
      </c>
      <c r="V179" s="193" t="s">
        <v>106</v>
      </c>
      <c r="W179" s="193" t="s">
        <v>106</v>
      </c>
      <c r="X179" s="193" t="s">
        <v>106</v>
      </c>
      <c r="Y179" s="193" t="s">
        <v>106</v>
      </c>
      <c r="Z179" s="193" t="s">
        <v>106</v>
      </c>
      <c r="AA179" s="193" t="s">
        <v>106</v>
      </c>
      <c r="AB179" s="193" t="s">
        <v>106</v>
      </c>
      <c r="AC179" s="332" t="s">
        <v>106</v>
      </c>
      <c r="AD179" s="180"/>
      <c r="AE179" s="190" t="s">
        <v>106</v>
      </c>
      <c r="AF179" s="191" t="s">
        <v>106</v>
      </c>
      <c r="AG179" s="191" t="s">
        <v>106</v>
      </c>
      <c r="AH179" s="191" t="s">
        <v>106</v>
      </c>
      <c r="AI179" s="191" t="s">
        <v>106</v>
      </c>
      <c r="AJ179" s="191" t="s">
        <v>106</v>
      </c>
      <c r="AK179" s="191" t="s">
        <v>106</v>
      </c>
      <c r="AL179" s="191" t="s">
        <v>106</v>
      </c>
      <c r="AM179" s="191" t="s">
        <v>106</v>
      </c>
      <c r="AN179" s="191" t="s">
        <v>106</v>
      </c>
      <c r="AO179" s="191" t="s">
        <v>106</v>
      </c>
      <c r="AP179" s="191" t="s">
        <v>106</v>
      </c>
      <c r="AQ179" s="192" t="s">
        <v>106</v>
      </c>
      <c r="AR179" s="11"/>
    </row>
    <row r="180" spans="1:44" x14ac:dyDescent="0.25">
      <c r="A180" s="240">
        <v>1</v>
      </c>
      <c r="B180" s="311">
        <v>0.32291700000000001</v>
      </c>
      <c r="C180" s="190" t="s">
        <v>106</v>
      </c>
      <c r="D180" s="331" t="s">
        <v>106</v>
      </c>
      <c r="E180" s="193" t="s">
        <v>106</v>
      </c>
      <c r="F180" s="193" t="s">
        <v>106</v>
      </c>
      <c r="G180" s="193" t="s">
        <v>106</v>
      </c>
      <c r="H180" s="193" t="s">
        <v>106</v>
      </c>
      <c r="I180" s="193" t="s">
        <v>106</v>
      </c>
      <c r="J180" s="193" t="s">
        <v>106</v>
      </c>
      <c r="K180" s="193" t="s">
        <v>106</v>
      </c>
      <c r="L180" s="193" t="s">
        <v>106</v>
      </c>
      <c r="M180" s="193" t="s">
        <v>106</v>
      </c>
      <c r="N180" s="193" t="s">
        <v>106</v>
      </c>
      <c r="O180" s="332" t="s">
        <v>106</v>
      </c>
      <c r="P180" s="180"/>
      <c r="Q180" s="190" t="s">
        <v>106</v>
      </c>
      <c r="R180" s="331" t="s">
        <v>106</v>
      </c>
      <c r="S180" s="193" t="s">
        <v>106</v>
      </c>
      <c r="T180" s="193" t="s">
        <v>106</v>
      </c>
      <c r="U180" s="193" t="s">
        <v>106</v>
      </c>
      <c r="V180" s="193" t="s">
        <v>106</v>
      </c>
      <c r="W180" s="193" t="s">
        <v>106</v>
      </c>
      <c r="X180" s="193" t="s">
        <v>106</v>
      </c>
      <c r="Y180" s="193" t="s">
        <v>106</v>
      </c>
      <c r="Z180" s="193" t="s">
        <v>106</v>
      </c>
      <c r="AA180" s="193" t="s">
        <v>106</v>
      </c>
      <c r="AB180" s="193" t="s">
        <v>106</v>
      </c>
      <c r="AC180" s="332" t="s">
        <v>106</v>
      </c>
      <c r="AD180" s="180"/>
      <c r="AE180" s="190" t="s">
        <v>106</v>
      </c>
      <c r="AF180" s="191" t="s">
        <v>106</v>
      </c>
      <c r="AG180" s="191" t="s">
        <v>106</v>
      </c>
      <c r="AH180" s="191" t="s">
        <v>106</v>
      </c>
      <c r="AI180" s="191" t="s">
        <v>106</v>
      </c>
      <c r="AJ180" s="191" t="s">
        <v>106</v>
      </c>
      <c r="AK180" s="191" t="s">
        <v>106</v>
      </c>
      <c r="AL180" s="191" t="s">
        <v>106</v>
      </c>
      <c r="AM180" s="191" t="s">
        <v>106</v>
      </c>
      <c r="AN180" s="191" t="s">
        <v>106</v>
      </c>
      <c r="AO180" s="191" t="s">
        <v>106</v>
      </c>
      <c r="AP180" s="191" t="s">
        <v>106</v>
      </c>
      <c r="AQ180" s="192" t="s">
        <v>106</v>
      </c>
      <c r="AR180" s="11"/>
    </row>
    <row r="181" spans="1:44" x14ac:dyDescent="0.25">
      <c r="A181" s="240">
        <v>1</v>
      </c>
      <c r="B181" s="311">
        <v>0.33333299999999999</v>
      </c>
      <c r="C181" s="190" t="s">
        <v>106</v>
      </c>
      <c r="D181" s="331" t="s">
        <v>106</v>
      </c>
      <c r="E181" s="193" t="s">
        <v>106</v>
      </c>
      <c r="F181" s="193" t="s">
        <v>106</v>
      </c>
      <c r="G181" s="193" t="s">
        <v>106</v>
      </c>
      <c r="H181" s="193" t="s">
        <v>106</v>
      </c>
      <c r="I181" s="193" t="s">
        <v>106</v>
      </c>
      <c r="J181" s="193" t="s">
        <v>106</v>
      </c>
      <c r="K181" s="193" t="s">
        <v>106</v>
      </c>
      <c r="L181" s="193" t="s">
        <v>106</v>
      </c>
      <c r="M181" s="193" t="s">
        <v>106</v>
      </c>
      <c r="N181" s="193" t="s">
        <v>106</v>
      </c>
      <c r="O181" s="332" t="s">
        <v>106</v>
      </c>
      <c r="P181" s="180"/>
      <c r="Q181" s="190" t="s">
        <v>106</v>
      </c>
      <c r="R181" s="331" t="s">
        <v>106</v>
      </c>
      <c r="S181" s="193" t="s">
        <v>106</v>
      </c>
      <c r="T181" s="193" t="s">
        <v>106</v>
      </c>
      <c r="U181" s="193" t="s">
        <v>106</v>
      </c>
      <c r="V181" s="193" t="s">
        <v>106</v>
      </c>
      <c r="W181" s="193" t="s">
        <v>106</v>
      </c>
      <c r="X181" s="193" t="s">
        <v>106</v>
      </c>
      <c r="Y181" s="193" t="s">
        <v>106</v>
      </c>
      <c r="Z181" s="193" t="s">
        <v>106</v>
      </c>
      <c r="AA181" s="193" t="s">
        <v>106</v>
      </c>
      <c r="AB181" s="193" t="s">
        <v>106</v>
      </c>
      <c r="AC181" s="332" t="s">
        <v>106</v>
      </c>
      <c r="AD181" s="180"/>
      <c r="AE181" s="190" t="s">
        <v>106</v>
      </c>
      <c r="AF181" s="191" t="s">
        <v>106</v>
      </c>
      <c r="AG181" s="191" t="s">
        <v>106</v>
      </c>
      <c r="AH181" s="191" t="s">
        <v>106</v>
      </c>
      <c r="AI181" s="191" t="s">
        <v>106</v>
      </c>
      <c r="AJ181" s="191" t="s">
        <v>106</v>
      </c>
      <c r="AK181" s="191" t="s">
        <v>106</v>
      </c>
      <c r="AL181" s="191" t="s">
        <v>106</v>
      </c>
      <c r="AM181" s="191" t="s">
        <v>106</v>
      </c>
      <c r="AN181" s="191" t="s">
        <v>106</v>
      </c>
      <c r="AO181" s="191" t="s">
        <v>106</v>
      </c>
      <c r="AP181" s="191" t="s">
        <v>106</v>
      </c>
      <c r="AQ181" s="192" t="s">
        <v>106</v>
      </c>
      <c r="AR181" s="11"/>
    </row>
    <row r="182" spans="1:44" x14ac:dyDescent="0.25">
      <c r="A182" s="240">
        <v>1</v>
      </c>
      <c r="B182" s="311">
        <v>0.34375</v>
      </c>
      <c r="C182" s="190" t="s">
        <v>106</v>
      </c>
      <c r="D182" s="331" t="s">
        <v>106</v>
      </c>
      <c r="E182" s="193" t="s">
        <v>106</v>
      </c>
      <c r="F182" s="193" t="s">
        <v>106</v>
      </c>
      <c r="G182" s="193" t="s">
        <v>106</v>
      </c>
      <c r="H182" s="193" t="s">
        <v>106</v>
      </c>
      <c r="I182" s="193" t="s">
        <v>106</v>
      </c>
      <c r="J182" s="193" t="s">
        <v>106</v>
      </c>
      <c r="K182" s="193" t="s">
        <v>106</v>
      </c>
      <c r="L182" s="193" t="s">
        <v>106</v>
      </c>
      <c r="M182" s="193" t="s">
        <v>106</v>
      </c>
      <c r="N182" s="193" t="s">
        <v>106</v>
      </c>
      <c r="O182" s="332" t="s">
        <v>106</v>
      </c>
      <c r="P182" s="180"/>
      <c r="Q182" s="190" t="s">
        <v>106</v>
      </c>
      <c r="R182" s="331" t="s">
        <v>106</v>
      </c>
      <c r="S182" s="193" t="s">
        <v>106</v>
      </c>
      <c r="T182" s="193" t="s">
        <v>106</v>
      </c>
      <c r="U182" s="193" t="s">
        <v>106</v>
      </c>
      <c r="V182" s="193" t="s">
        <v>106</v>
      </c>
      <c r="W182" s="193" t="s">
        <v>106</v>
      </c>
      <c r="X182" s="193" t="s">
        <v>106</v>
      </c>
      <c r="Y182" s="193" t="s">
        <v>106</v>
      </c>
      <c r="Z182" s="193" t="s">
        <v>106</v>
      </c>
      <c r="AA182" s="193" t="s">
        <v>106</v>
      </c>
      <c r="AB182" s="193" t="s">
        <v>106</v>
      </c>
      <c r="AC182" s="332" t="s">
        <v>106</v>
      </c>
      <c r="AD182" s="180"/>
      <c r="AE182" s="190" t="s">
        <v>106</v>
      </c>
      <c r="AF182" s="191" t="s">
        <v>106</v>
      </c>
      <c r="AG182" s="191" t="s">
        <v>106</v>
      </c>
      <c r="AH182" s="191" t="s">
        <v>106</v>
      </c>
      <c r="AI182" s="191" t="s">
        <v>106</v>
      </c>
      <c r="AJ182" s="191" t="s">
        <v>106</v>
      </c>
      <c r="AK182" s="191" t="s">
        <v>106</v>
      </c>
      <c r="AL182" s="191" t="s">
        <v>106</v>
      </c>
      <c r="AM182" s="191" t="s">
        <v>106</v>
      </c>
      <c r="AN182" s="191" t="s">
        <v>106</v>
      </c>
      <c r="AO182" s="191" t="s">
        <v>106</v>
      </c>
      <c r="AP182" s="191" t="s">
        <v>106</v>
      </c>
      <c r="AQ182" s="192" t="s">
        <v>106</v>
      </c>
      <c r="AR182" s="11"/>
    </row>
    <row r="183" spans="1:44" x14ac:dyDescent="0.25">
      <c r="A183" s="240">
        <v>1</v>
      </c>
      <c r="B183" s="311">
        <v>0.35416700000000001</v>
      </c>
      <c r="C183" s="190" t="s">
        <v>106</v>
      </c>
      <c r="D183" s="331" t="s">
        <v>106</v>
      </c>
      <c r="E183" s="193" t="s">
        <v>106</v>
      </c>
      <c r="F183" s="193" t="s">
        <v>106</v>
      </c>
      <c r="G183" s="193" t="s">
        <v>106</v>
      </c>
      <c r="H183" s="193" t="s">
        <v>106</v>
      </c>
      <c r="I183" s="193" t="s">
        <v>106</v>
      </c>
      <c r="J183" s="193" t="s">
        <v>106</v>
      </c>
      <c r="K183" s="193" t="s">
        <v>106</v>
      </c>
      <c r="L183" s="193" t="s">
        <v>106</v>
      </c>
      <c r="M183" s="193" t="s">
        <v>106</v>
      </c>
      <c r="N183" s="193" t="s">
        <v>106</v>
      </c>
      <c r="O183" s="332" t="s">
        <v>106</v>
      </c>
      <c r="P183" s="180"/>
      <c r="Q183" s="190" t="s">
        <v>106</v>
      </c>
      <c r="R183" s="331" t="s">
        <v>106</v>
      </c>
      <c r="S183" s="193" t="s">
        <v>106</v>
      </c>
      <c r="T183" s="193" t="s">
        <v>106</v>
      </c>
      <c r="U183" s="193" t="s">
        <v>106</v>
      </c>
      <c r="V183" s="193" t="s">
        <v>106</v>
      </c>
      <c r="W183" s="193" t="s">
        <v>106</v>
      </c>
      <c r="X183" s="193" t="s">
        <v>106</v>
      </c>
      <c r="Y183" s="193" t="s">
        <v>106</v>
      </c>
      <c r="Z183" s="193" t="s">
        <v>106</v>
      </c>
      <c r="AA183" s="193" t="s">
        <v>106</v>
      </c>
      <c r="AB183" s="193" t="s">
        <v>106</v>
      </c>
      <c r="AC183" s="332" t="s">
        <v>106</v>
      </c>
      <c r="AD183" s="180"/>
      <c r="AE183" s="190" t="s">
        <v>106</v>
      </c>
      <c r="AF183" s="191" t="s">
        <v>106</v>
      </c>
      <c r="AG183" s="191" t="s">
        <v>106</v>
      </c>
      <c r="AH183" s="191" t="s">
        <v>106</v>
      </c>
      <c r="AI183" s="191" t="s">
        <v>106</v>
      </c>
      <c r="AJ183" s="191" t="s">
        <v>106</v>
      </c>
      <c r="AK183" s="191" t="s">
        <v>106</v>
      </c>
      <c r="AL183" s="191" t="s">
        <v>106</v>
      </c>
      <c r="AM183" s="191" t="s">
        <v>106</v>
      </c>
      <c r="AN183" s="191" t="s">
        <v>106</v>
      </c>
      <c r="AO183" s="191" t="s">
        <v>106</v>
      </c>
      <c r="AP183" s="191" t="s">
        <v>106</v>
      </c>
      <c r="AQ183" s="192" t="s">
        <v>106</v>
      </c>
      <c r="AR183" s="11"/>
    </row>
    <row r="184" spans="1:44" x14ac:dyDescent="0.25">
      <c r="A184" s="240">
        <v>1</v>
      </c>
      <c r="B184" s="311">
        <v>0.36458299999999999</v>
      </c>
      <c r="C184" s="190" t="s">
        <v>106</v>
      </c>
      <c r="D184" s="331" t="s">
        <v>106</v>
      </c>
      <c r="E184" s="193" t="s">
        <v>106</v>
      </c>
      <c r="F184" s="193" t="s">
        <v>106</v>
      </c>
      <c r="G184" s="193" t="s">
        <v>106</v>
      </c>
      <c r="H184" s="193" t="s">
        <v>106</v>
      </c>
      <c r="I184" s="193" t="s">
        <v>106</v>
      </c>
      <c r="J184" s="193" t="s">
        <v>106</v>
      </c>
      <c r="K184" s="193" t="s">
        <v>106</v>
      </c>
      <c r="L184" s="193" t="s">
        <v>106</v>
      </c>
      <c r="M184" s="193" t="s">
        <v>106</v>
      </c>
      <c r="N184" s="193" t="s">
        <v>106</v>
      </c>
      <c r="O184" s="332" t="s">
        <v>106</v>
      </c>
      <c r="P184" s="180"/>
      <c r="Q184" s="190" t="s">
        <v>106</v>
      </c>
      <c r="R184" s="331" t="s">
        <v>106</v>
      </c>
      <c r="S184" s="193" t="s">
        <v>106</v>
      </c>
      <c r="T184" s="193" t="s">
        <v>106</v>
      </c>
      <c r="U184" s="193" t="s">
        <v>106</v>
      </c>
      <c r="V184" s="193" t="s">
        <v>106</v>
      </c>
      <c r="W184" s="193" t="s">
        <v>106</v>
      </c>
      <c r="X184" s="193" t="s">
        <v>106</v>
      </c>
      <c r="Y184" s="193" t="s">
        <v>106</v>
      </c>
      <c r="Z184" s="193" t="s">
        <v>106</v>
      </c>
      <c r="AA184" s="193" t="s">
        <v>106</v>
      </c>
      <c r="AB184" s="193" t="s">
        <v>106</v>
      </c>
      <c r="AC184" s="332" t="s">
        <v>106</v>
      </c>
      <c r="AD184" s="180"/>
      <c r="AE184" s="190" t="s">
        <v>106</v>
      </c>
      <c r="AF184" s="191" t="s">
        <v>106</v>
      </c>
      <c r="AG184" s="191" t="s">
        <v>106</v>
      </c>
      <c r="AH184" s="191" t="s">
        <v>106</v>
      </c>
      <c r="AI184" s="191" t="s">
        <v>106</v>
      </c>
      <c r="AJ184" s="191" t="s">
        <v>106</v>
      </c>
      <c r="AK184" s="191" t="s">
        <v>106</v>
      </c>
      <c r="AL184" s="191" t="s">
        <v>106</v>
      </c>
      <c r="AM184" s="191" t="s">
        <v>106</v>
      </c>
      <c r="AN184" s="191" t="s">
        <v>106</v>
      </c>
      <c r="AO184" s="191" t="s">
        <v>106</v>
      </c>
      <c r="AP184" s="191" t="s">
        <v>106</v>
      </c>
      <c r="AQ184" s="192" t="s">
        <v>106</v>
      </c>
      <c r="AR184" s="11"/>
    </row>
    <row r="185" spans="1:44" x14ac:dyDescent="0.25">
      <c r="A185" s="240">
        <v>1</v>
      </c>
      <c r="B185" s="311">
        <v>0.375</v>
      </c>
      <c r="C185" s="190" t="s">
        <v>106</v>
      </c>
      <c r="D185" s="331" t="s">
        <v>106</v>
      </c>
      <c r="E185" s="193" t="s">
        <v>106</v>
      </c>
      <c r="F185" s="193" t="s">
        <v>106</v>
      </c>
      <c r="G185" s="193" t="s">
        <v>106</v>
      </c>
      <c r="H185" s="193" t="s">
        <v>106</v>
      </c>
      <c r="I185" s="193" t="s">
        <v>106</v>
      </c>
      <c r="J185" s="193" t="s">
        <v>106</v>
      </c>
      <c r="K185" s="193" t="s">
        <v>106</v>
      </c>
      <c r="L185" s="193" t="s">
        <v>106</v>
      </c>
      <c r="M185" s="193" t="s">
        <v>106</v>
      </c>
      <c r="N185" s="193" t="s">
        <v>106</v>
      </c>
      <c r="O185" s="332" t="s">
        <v>106</v>
      </c>
      <c r="P185" s="180"/>
      <c r="Q185" s="190" t="s">
        <v>106</v>
      </c>
      <c r="R185" s="331" t="s">
        <v>106</v>
      </c>
      <c r="S185" s="193" t="s">
        <v>106</v>
      </c>
      <c r="T185" s="193" t="s">
        <v>106</v>
      </c>
      <c r="U185" s="193" t="s">
        <v>106</v>
      </c>
      <c r="V185" s="193" t="s">
        <v>106</v>
      </c>
      <c r="W185" s="193" t="s">
        <v>106</v>
      </c>
      <c r="X185" s="193" t="s">
        <v>106</v>
      </c>
      <c r="Y185" s="193" t="s">
        <v>106</v>
      </c>
      <c r="Z185" s="193" t="s">
        <v>106</v>
      </c>
      <c r="AA185" s="193" t="s">
        <v>106</v>
      </c>
      <c r="AB185" s="193" t="s">
        <v>106</v>
      </c>
      <c r="AC185" s="332" t="s">
        <v>106</v>
      </c>
      <c r="AD185" s="180"/>
      <c r="AE185" s="190" t="s">
        <v>106</v>
      </c>
      <c r="AF185" s="191" t="s">
        <v>106</v>
      </c>
      <c r="AG185" s="191" t="s">
        <v>106</v>
      </c>
      <c r="AH185" s="191" t="s">
        <v>106</v>
      </c>
      <c r="AI185" s="191" t="s">
        <v>106</v>
      </c>
      <c r="AJ185" s="191" t="s">
        <v>106</v>
      </c>
      <c r="AK185" s="191" t="s">
        <v>106</v>
      </c>
      <c r="AL185" s="191" t="s">
        <v>106</v>
      </c>
      <c r="AM185" s="191" t="s">
        <v>106</v>
      </c>
      <c r="AN185" s="191" t="s">
        <v>106</v>
      </c>
      <c r="AO185" s="191" t="s">
        <v>106</v>
      </c>
      <c r="AP185" s="191" t="s">
        <v>106</v>
      </c>
      <c r="AQ185" s="192" t="s">
        <v>106</v>
      </c>
      <c r="AR185" s="11"/>
    </row>
    <row r="186" spans="1:44" x14ac:dyDescent="0.25">
      <c r="A186" s="240">
        <v>1</v>
      </c>
      <c r="B186" s="311">
        <v>0.38541700000000001</v>
      </c>
      <c r="C186" s="190" t="s">
        <v>106</v>
      </c>
      <c r="D186" s="331" t="s">
        <v>106</v>
      </c>
      <c r="E186" s="193" t="s">
        <v>106</v>
      </c>
      <c r="F186" s="193" t="s">
        <v>106</v>
      </c>
      <c r="G186" s="193" t="s">
        <v>106</v>
      </c>
      <c r="H186" s="193" t="s">
        <v>106</v>
      </c>
      <c r="I186" s="193" t="s">
        <v>106</v>
      </c>
      <c r="J186" s="193" t="s">
        <v>106</v>
      </c>
      <c r="K186" s="193" t="s">
        <v>106</v>
      </c>
      <c r="L186" s="193" t="s">
        <v>106</v>
      </c>
      <c r="M186" s="193" t="s">
        <v>106</v>
      </c>
      <c r="N186" s="193" t="s">
        <v>106</v>
      </c>
      <c r="O186" s="332" t="s">
        <v>106</v>
      </c>
      <c r="P186" s="180"/>
      <c r="Q186" s="190" t="s">
        <v>106</v>
      </c>
      <c r="R186" s="331" t="s">
        <v>106</v>
      </c>
      <c r="S186" s="193" t="s">
        <v>106</v>
      </c>
      <c r="T186" s="193" t="s">
        <v>106</v>
      </c>
      <c r="U186" s="193" t="s">
        <v>106</v>
      </c>
      <c r="V186" s="193" t="s">
        <v>106</v>
      </c>
      <c r="W186" s="193" t="s">
        <v>106</v>
      </c>
      <c r="X186" s="193" t="s">
        <v>106</v>
      </c>
      <c r="Y186" s="193" t="s">
        <v>106</v>
      </c>
      <c r="Z186" s="193" t="s">
        <v>106</v>
      </c>
      <c r="AA186" s="193" t="s">
        <v>106</v>
      </c>
      <c r="AB186" s="193" t="s">
        <v>106</v>
      </c>
      <c r="AC186" s="332" t="s">
        <v>106</v>
      </c>
      <c r="AD186" s="180"/>
      <c r="AE186" s="190" t="s">
        <v>106</v>
      </c>
      <c r="AF186" s="191" t="s">
        <v>106</v>
      </c>
      <c r="AG186" s="191" t="s">
        <v>106</v>
      </c>
      <c r="AH186" s="191" t="s">
        <v>106</v>
      </c>
      <c r="AI186" s="191" t="s">
        <v>106</v>
      </c>
      <c r="AJ186" s="191" t="s">
        <v>106</v>
      </c>
      <c r="AK186" s="191" t="s">
        <v>106</v>
      </c>
      <c r="AL186" s="191" t="s">
        <v>106</v>
      </c>
      <c r="AM186" s="191" t="s">
        <v>106</v>
      </c>
      <c r="AN186" s="191" t="s">
        <v>106</v>
      </c>
      <c r="AO186" s="191" t="s">
        <v>106</v>
      </c>
      <c r="AP186" s="191" t="s">
        <v>106</v>
      </c>
      <c r="AQ186" s="192" t="s">
        <v>106</v>
      </c>
      <c r="AR186" s="11"/>
    </row>
    <row r="187" spans="1:44" x14ac:dyDescent="0.25">
      <c r="A187" s="240">
        <v>1</v>
      </c>
      <c r="B187" s="311">
        <v>0.39583299999999999</v>
      </c>
      <c r="C187" s="190" t="s">
        <v>106</v>
      </c>
      <c r="D187" s="331" t="s">
        <v>106</v>
      </c>
      <c r="E187" s="193" t="s">
        <v>106</v>
      </c>
      <c r="F187" s="193" t="s">
        <v>106</v>
      </c>
      <c r="G187" s="193" t="s">
        <v>106</v>
      </c>
      <c r="H187" s="193" t="s">
        <v>106</v>
      </c>
      <c r="I187" s="193" t="s">
        <v>106</v>
      </c>
      <c r="J187" s="193" t="s">
        <v>106</v>
      </c>
      <c r="K187" s="193" t="s">
        <v>106</v>
      </c>
      <c r="L187" s="193" t="s">
        <v>106</v>
      </c>
      <c r="M187" s="193" t="s">
        <v>106</v>
      </c>
      <c r="N187" s="193" t="s">
        <v>106</v>
      </c>
      <c r="O187" s="332" t="s">
        <v>106</v>
      </c>
      <c r="P187" s="180"/>
      <c r="Q187" s="190" t="s">
        <v>106</v>
      </c>
      <c r="R187" s="331" t="s">
        <v>106</v>
      </c>
      <c r="S187" s="193" t="s">
        <v>106</v>
      </c>
      <c r="T187" s="193" t="s">
        <v>106</v>
      </c>
      <c r="U187" s="193" t="s">
        <v>106</v>
      </c>
      <c r="V187" s="193" t="s">
        <v>106</v>
      </c>
      <c r="W187" s="193" t="s">
        <v>106</v>
      </c>
      <c r="X187" s="193" t="s">
        <v>106</v>
      </c>
      <c r="Y187" s="193" t="s">
        <v>106</v>
      </c>
      <c r="Z187" s="193" t="s">
        <v>106</v>
      </c>
      <c r="AA187" s="193" t="s">
        <v>106</v>
      </c>
      <c r="AB187" s="193" t="s">
        <v>106</v>
      </c>
      <c r="AC187" s="332" t="s">
        <v>106</v>
      </c>
      <c r="AD187" s="180"/>
      <c r="AE187" s="190" t="s">
        <v>106</v>
      </c>
      <c r="AF187" s="191" t="s">
        <v>106</v>
      </c>
      <c r="AG187" s="191" t="s">
        <v>106</v>
      </c>
      <c r="AH187" s="191" t="s">
        <v>106</v>
      </c>
      <c r="AI187" s="191" t="s">
        <v>106</v>
      </c>
      <c r="AJ187" s="191" t="s">
        <v>106</v>
      </c>
      <c r="AK187" s="191" t="s">
        <v>106</v>
      </c>
      <c r="AL187" s="191" t="s">
        <v>106</v>
      </c>
      <c r="AM187" s="191" t="s">
        <v>106</v>
      </c>
      <c r="AN187" s="191" t="s">
        <v>106</v>
      </c>
      <c r="AO187" s="191" t="s">
        <v>106</v>
      </c>
      <c r="AP187" s="191" t="s">
        <v>106</v>
      </c>
      <c r="AQ187" s="192" t="s">
        <v>106</v>
      </c>
      <c r="AR187" s="11"/>
    </row>
    <row r="188" spans="1:44" x14ac:dyDescent="0.25">
      <c r="A188" s="240">
        <v>1</v>
      </c>
      <c r="B188" s="311">
        <v>0.40625</v>
      </c>
      <c r="C188" s="190" t="s">
        <v>106</v>
      </c>
      <c r="D188" s="331" t="s">
        <v>106</v>
      </c>
      <c r="E188" s="193" t="s">
        <v>106</v>
      </c>
      <c r="F188" s="193" t="s">
        <v>106</v>
      </c>
      <c r="G188" s="193" t="s">
        <v>106</v>
      </c>
      <c r="H188" s="193" t="s">
        <v>106</v>
      </c>
      <c r="I188" s="193" t="s">
        <v>106</v>
      </c>
      <c r="J188" s="193" t="s">
        <v>106</v>
      </c>
      <c r="K188" s="193" t="s">
        <v>106</v>
      </c>
      <c r="L188" s="193" t="s">
        <v>106</v>
      </c>
      <c r="M188" s="193" t="s">
        <v>106</v>
      </c>
      <c r="N188" s="193" t="s">
        <v>106</v>
      </c>
      <c r="O188" s="332" t="s">
        <v>106</v>
      </c>
      <c r="P188" s="180"/>
      <c r="Q188" s="190" t="s">
        <v>106</v>
      </c>
      <c r="R188" s="331" t="s">
        <v>106</v>
      </c>
      <c r="S188" s="193" t="s">
        <v>106</v>
      </c>
      <c r="T188" s="193" t="s">
        <v>106</v>
      </c>
      <c r="U188" s="193" t="s">
        <v>106</v>
      </c>
      <c r="V188" s="193" t="s">
        <v>106</v>
      </c>
      <c r="W188" s="193" t="s">
        <v>106</v>
      </c>
      <c r="X188" s="193" t="s">
        <v>106</v>
      </c>
      <c r="Y188" s="193" t="s">
        <v>106</v>
      </c>
      <c r="Z188" s="193" t="s">
        <v>106</v>
      </c>
      <c r="AA188" s="193" t="s">
        <v>106</v>
      </c>
      <c r="AB188" s="193" t="s">
        <v>106</v>
      </c>
      <c r="AC188" s="332" t="s">
        <v>106</v>
      </c>
      <c r="AD188" s="180"/>
      <c r="AE188" s="190" t="s">
        <v>106</v>
      </c>
      <c r="AF188" s="191" t="s">
        <v>106</v>
      </c>
      <c r="AG188" s="191" t="s">
        <v>106</v>
      </c>
      <c r="AH188" s="191" t="s">
        <v>106</v>
      </c>
      <c r="AI188" s="191" t="s">
        <v>106</v>
      </c>
      <c r="AJ188" s="191" t="s">
        <v>106</v>
      </c>
      <c r="AK188" s="191" t="s">
        <v>106</v>
      </c>
      <c r="AL188" s="191" t="s">
        <v>106</v>
      </c>
      <c r="AM188" s="191" t="s">
        <v>106</v>
      </c>
      <c r="AN188" s="191" t="s">
        <v>106</v>
      </c>
      <c r="AO188" s="191" t="s">
        <v>106</v>
      </c>
      <c r="AP188" s="191" t="s">
        <v>106</v>
      </c>
      <c r="AQ188" s="192" t="s">
        <v>106</v>
      </c>
      <c r="AR188" s="11"/>
    </row>
    <row r="189" spans="1:44" x14ac:dyDescent="0.25">
      <c r="A189" s="240">
        <v>1</v>
      </c>
      <c r="B189" s="311">
        <v>0.41666700000000001</v>
      </c>
      <c r="C189" s="190" t="s">
        <v>106</v>
      </c>
      <c r="D189" s="331" t="s">
        <v>106</v>
      </c>
      <c r="E189" s="193" t="s">
        <v>106</v>
      </c>
      <c r="F189" s="193" t="s">
        <v>106</v>
      </c>
      <c r="G189" s="193" t="s">
        <v>106</v>
      </c>
      <c r="H189" s="193" t="s">
        <v>106</v>
      </c>
      <c r="I189" s="193" t="s">
        <v>106</v>
      </c>
      <c r="J189" s="193" t="s">
        <v>106</v>
      </c>
      <c r="K189" s="193" t="s">
        <v>106</v>
      </c>
      <c r="L189" s="193" t="s">
        <v>106</v>
      </c>
      <c r="M189" s="193" t="s">
        <v>106</v>
      </c>
      <c r="N189" s="193" t="s">
        <v>106</v>
      </c>
      <c r="O189" s="332" t="s">
        <v>106</v>
      </c>
      <c r="P189" s="180"/>
      <c r="Q189" s="190" t="s">
        <v>106</v>
      </c>
      <c r="R189" s="331" t="s">
        <v>106</v>
      </c>
      <c r="S189" s="193" t="s">
        <v>106</v>
      </c>
      <c r="T189" s="193" t="s">
        <v>106</v>
      </c>
      <c r="U189" s="193" t="s">
        <v>106</v>
      </c>
      <c r="V189" s="193" t="s">
        <v>106</v>
      </c>
      <c r="W189" s="193" t="s">
        <v>106</v>
      </c>
      <c r="X189" s="193" t="s">
        <v>106</v>
      </c>
      <c r="Y189" s="193" t="s">
        <v>106</v>
      </c>
      <c r="Z189" s="193" t="s">
        <v>106</v>
      </c>
      <c r="AA189" s="193" t="s">
        <v>106</v>
      </c>
      <c r="AB189" s="193" t="s">
        <v>106</v>
      </c>
      <c r="AC189" s="332" t="s">
        <v>106</v>
      </c>
      <c r="AD189" s="180"/>
      <c r="AE189" s="190" t="s">
        <v>106</v>
      </c>
      <c r="AF189" s="191" t="s">
        <v>106</v>
      </c>
      <c r="AG189" s="191" t="s">
        <v>106</v>
      </c>
      <c r="AH189" s="191" t="s">
        <v>106</v>
      </c>
      <c r="AI189" s="191" t="s">
        <v>106</v>
      </c>
      <c r="AJ189" s="191" t="s">
        <v>106</v>
      </c>
      <c r="AK189" s="191" t="s">
        <v>106</v>
      </c>
      <c r="AL189" s="191" t="s">
        <v>106</v>
      </c>
      <c r="AM189" s="191" t="s">
        <v>106</v>
      </c>
      <c r="AN189" s="191" t="s">
        <v>106</v>
      </c>
      <c r="AO189" s="191" t="s">
        <v>106</v>
      </c>
      <c r="AP189" s="191" t="s">
        <v>106</v>
      </c>
      <c r="AQ189" s="192" t="s">
        <v>106</v>
      </c>
      <c r="AR189" s="11"/>
    </row>
    <row r="190" spans="1:44" x14ac:dyDescent="0.25">
      <c r="A190" s="240">
        <v>1</v>
      </c>
      <c r="B190" s="311">
        <v>0.42708299999999999</v>
      </c>
      <c r="C190" s="190" t="s">
        <v>106</v>
      </c>
      <c r="D190" s="331" t="s">
        <v>106</v>
      </c>
      <c r="E190" s="193" t="s">
        <v>106</v>
      </c>
      <c r="F190" s="193" t="s">
        <v>106</v>
      </c>
      <c r="G190" s="193" t="s">
        <v>106</v>
      </c>
      <c r="H190" s="193" t="s">
        <v>106</v>
      </c>
      <c r="I190" s="193" t="s">
        <v>106</v>
      </c>
      <c r="J190" s="193" t="s">
        <v>106</v>
      </c>
      <c r="K190" s="193" t="s">
        <v>106</v>
      </c>
      <c r="L190" s="193" t="s">
        <v>106</v>
      </c>
      <c r="M190" s="193" t="s">
        <v>106</v>
      </c>
      <c r="N190" s="193" t="s">
        <v>106</v>
      </c>
      <c r="O190" s="332" t="s">
        <v>106</v>
      </c>
      <c r="P190" s="180"/>
      <c r="Q190" s="190" t="s">
        <v>106</v>
      </c>
      <c r="R190" s="331" t="s">
        <v>106</v>
      </c>
      <c r="S190" s="193" t="s">
        <v>106</v>
      </c>
      <c r="T190" s="193" t="s">
        <v>106</v>
      </c>
      <c r="U190" s="193" t="s">
        <v>106</v>
      </c>
      <c r="V190" s="193" t="s">
        <v>106</v>
      </c>
      <c r="W190" s="193" t="s">
        <v>106</v>
      </c>
      <c r="X190" s="193" t="s">
        <v>106</v>
      </c>
      <c r="Y190" s="193" t="s">
        <v>106</v>
      </c>
      <c r="Z190" s="193" t="s">
        <v>106</v>
      </c>
      <c r="AA190" s="193" t="s">
        <v>106</v>
      </c>
      <c r="AB190" s="193" t="s">
        <v>106</v>
      </c>
      <c r="AC190" s="332" t="s">
        <v>106</v>
      </c>
      <c r="AD190" s="180"/>
      <c r="AE190" s="190" t="s">
        <v>106</v>
      </c>
      <c r="AF190" s="191" t="s">
        <v>106</v>
      </c>
      <c r="AG190" s="191" t="s">
        <v>106</v>
      </c>
      <c r="AH190" s="191" t="s">
        <v>106</v>
      </c>
      <c r="AI190" s="191" t="s">
        <v>106</v>
      </c>
      <c r="AJ190" s="191" t="s">
        <v>106</v>
      </c>
      <c r="AK190" s="191" t="s">
        <v>106</v>
      </c>
      <c r="AL190" s="191" t="s">
        <v>106</v>
      </c>
      <c r="AM190" s="191" t="s">
        <v>106</v>
      </c>
      <c r="AN190" s="191" t="s">
        <v>106</v>
      </c>
      <c r="AO190" s="191" t="s">
        <v>106</v>
      </c>
      <c r="AP190" s="191" t="s">
        <v>106</v>
      </c>
      <c r="AQ190" s="192" t="s">
        <v>106</v>
      </c>
      <c r="AR190" s="11"/>
    </row>
    <row r="191" spans="1:44" x14ac:dyDescent="0.25">
      <c r="A191" s="240">
        <v>1</v>
      </c>
      <c r="B191" s="311">
        <v>0.4375</v>
      </c>
      <c r="C191" s="190" t="s">
        <v>106</v>
      </c>
      <c r="D191" s="331" t="s">
        <v>106</v>
      </c>
      <c r="E191" s="193" t="s">
        <v>106</v>
      </c>
      <c r="F191" s="193" t="s">
        <v>106</v>
      </c>
      <c r="G191" s="193" t="s">
        <v>106</v>
      </c>
      <c r="H191" s="193" t="s">
        <v>106</v>
      </c>
      <c r="I191" s="193" t="s">
        <v>106</v>
      </c>
      <c r="J191" s="193" t="s">
        <v>106</v>
      </c>
      <c r="K191" s="193" t="s">
        <v>106</v>
      </c>
      <c r="L191" s="193" t="s">
        <v>106</v>
      </c>
      <c r="M191" s="193" t="s">
        <v>106</v>
      </c>
      <c r="N191" s="193" t="s">
        <v>106</v>
      </c>
      <c r="O191" s="332" t="s">
        <v>106</v>
      </c>
      <c r="P191" s="180"/>
      <c r="Q191" s="190" t="s">
        <v>106</v>
      </c>
      <c r="R191" s="331" t="s">
        <v>106</v>
      </c>
      <c r="S191" s="193" t="s">
        <v>106</v>
      </c>
      <c r="T191" s="193" t="s">
        <v>106</v>
      </c>
      <c r="U191" s="193" t="s">
        <v>106</v>
      </c>
      <c r="V191" s="193" t="s">
        <v>106</v>
      </c>
      <c r="W191" s="193" t="s">
        <v>106</v>
      </c>
      <c r="X191" s="193" t="s">
        <v>106</v>
      </c>
      <c r="Y191" s="193" t="s">
        <v>106</v>
      </c>
      <c r="Z191" s="193" t="s">
        <v>106</v>
      </c>
      <c r="AA191" s="193" t="s">
        <v>106</v>
      </c>
      <c r="AB191" s="193" t="s">
        <v>106</v>
      </c>
      <c r="AC191" s="332" t="s">
        <v>106</v>
      </c>
      <c r="AD191" s="180"/>
      <c r="AE191" s="190" t="s">
        <v>106</v>
      </c>
      <c r="AF191" s="191" t="s">
        <v>106</v>
      </c>
      <c r="AG191" s="191" t="s">
        <v>106</v>
      </c>
      <c r="AH191" s="191" t="s">
        <v>106</v>
      </c>
      <c r="AI191" s="191" t="s">
        <v>106</v>
      </c>
      <c r="AJ191" s="191" t="s">
        <v>106</v>
      </c>
      <c r="AK191" s="191" t="s">
        <v>106</v>
      </c>
      <c r="AL191" s="191" t="s">
        <v>106</v>
      </c>
      <c r="AM191" s="191" t="s">
        <v>106</v>
      </c>
      <c r="AN191" s="191" t="s">
        <v>106</v>
      </c>
      <c r="AO191" s="191" t="s">
        <v>106</v>
      </c>
      <c r="AP191" s="191" t="s">
        <v>106</v>
      </c>
      <c r="AQ191" s="192" t="s">
        <v>106</v>
      </c>
      <c r="AR191" s="11"/>
    </row>
    <row r="192" spans="1:44" x14ac:dyDescent="0.25">
      <c r="A192" s="240">
        <v>1</v>
      </c>
      <c r="B192" s="311">
        <v>0.44791700000000001</v>
      </c>
      <c r="C192" s="190" t="s">
        <v>106</v>
      </c>
      <c r="D192" s="331" t="s">
        <v>106</v>
      </c>
      <c r="E192" s="193" t="s">
        <v>106</v>
      </c>
      <c r="F192" s="193" t="s">
        <v>106</v>
      </c>
      <c r="G192" s="193" t="s">
        <v>106</v>
      </c>
      <c r="H192" s="193" t="s">
        <v>106</v>
      </c>
      <c r="I192" s="193" t="s">
        <v>106</v>
      </c>
      <c r="J192" s="193" t="s">
        <v>106</v>
      </c>
      <c r="K192" s="193" t="s">
        <v>106</v>
      </c>
      <c r="L192" s="193" t="s">
        <v>106</v>
      </c>
      <c r="M192" s="193" t="s">
        <v>106</v>
      </c>
      <c r="N192" s="193" t="s">
        <v>106</v>
      </c>
      <c r="O192" s="332" t="s">
        <v>106</v>
      </c>
      <c r="P192" s="180"/>
      <c r="Q192" s="190" t="s">
        <v>106</v>
      </c>
      <c r="R192" s="331" t="s">
        <v>106</v>
      </c>
      <c r="S192" s="193" t="s">
        <v>106</v>
      </c>
      <c r="T192" s="193" t="s">
        <v>106</v>
      </c>
      <c r="U192" s="193" t="s">
        <v>106</v>
      </c>
      <c r="V192" s="193" t="s">
        <v>106</v>
      </c>
      <c r="W192" s="193" t="s">
        <v>106</v>
      </c>
      <c r="X192" s="193" t="s">
        <v>106</v>
      </c>
      <c r="Y192" s="193" t="s">
        <v>106</v>
      </c>
      <c r="Z192" s="193" t="s">
        <v>106</v>
      </c>
      <c r="AA192" s="193" t="s">
        <v>106</v>
      </c>
      <c r="AB192" s="193" t="s">
        <v>106</v>
      </c>
      <c r="AC192" s="332" t="s">
        <v>106</v>
      </c>
      <c r="AD192" s="180"/>
      <c r="AE192" s="190" t="s">
        <v>106</v>
      </c>
      <c r="AF192" s="191" t="s">
        <v>106</v>
      </c>
      <c r="AG192" s="191" t="s">
        <v>106</v>
      </c>
      <c r="AH192" s="191" t="s">
        <v>106</v>
      </c>
      <c r="AI192" s="191" t="s">
        <v>106</v>
      </c>
      <c r="AJ192" s="191" t="s">
        <v>106</v>
      </c>
      <c r="AK192" s="191" t="s">
        <v>106</v>
      </c>
      <c r="AL192" s="191" t="s">
        <v>106</v>
      </c>
      <c r="AM192" s="191" t="s">
        <v>106</v>
      </c>
      <c r="AN192" s="191" t="s">
        <v>106</v>
      </c>
      <c r="AO192" s="191" t="s">
        <v>106</v>
      </c>
      <c r="AP192" s="191" t="s">
        <v>106</v>
      </c>
      <c r="AQ192" s="192" t="s">
        <v>106</v>
      </c>
      <c r="AR192" s="11"/>
    </row>
    <row r="193" spans="1:44" x14ac:dyDescent="0.25">
      <c r="A193" s="240">
        <v>1</v>
      </c>
      <c r="B193" s="311">
        <v>0.45833299999999999</v>
      </c>
      <c r="C193" s="190" t="s">
        <v>106</v>
      </c>
      <c r="D193" s="331" t="s">
        <v>106</v>
      </c>
      <c r="E193" s="193" t="s">
        <v>106</v>
      </c>
      <c r="F193" s="193" t="s">
        <v>106</v>
      </c>
      <c r="G193" s="193" t="s">
        <v>106</v>
      </c>
      <c r="H193" s="193" t="s">
        <v>106</v>
      </c>
      <c r="I193" s="193" t="s">
        <v>106</v>
      </c>
      <c r="J193" s="193" t="s">
        <v>106</v>
      </c>
      <c r="K193" s="193" t="s">
        <v>106</v>
      </c>
      <c r="L193" s="193" t="s">
        <v>106</v>
      </c>
      <c r="M193" s="193" t="s">
        <v>106</v>
      </c>
      <c r="N193" s="193" t="s">
        <v>106</v>
      </c>
      <c r="O193" s="332" t="s">
        <v>106</v>
      </c>
      <c r="P193" s="180"/>
      <c r="Q193" s="190" t="s">
        <v>106</v>
      </c>
      <c r="R193" s="331" t="s">
        <v>106</v>
      </c>
      <c r="S193" s="193" t="s">
        <v>106</v>
      </c>
      <c r="T193" s="193" t="s">
        <v>106</v>
      </c>
      <c r="U193" s="193" t="s">
        <v>106</v>
      </c>
      <c r="V193" s="193" t="s">
        <v>106</v>
      </c>
      <c r="W193" s="193" t="s">
        <v>106</v>
      </c>
      <c r="X193" s="193" t="s">
        <v>106</v>
      </c>
      <c r="Y193" s="193" t="s">
        <v>106</v>
      </c>
      <c r="Z193" s="193" t="s">
        <v>106</v>
      </c>
      <c r="AA193" s="193" t="s">
        <v>106</v>
      </c>
      <c r="AB193" s="193" t="s">
        <v>106</v>
      </c>
      <c r="AC193" s="332" t="s">
        <v>106</v>
      </c>
      <c r="AD193" s="180"/>
      <c r="AE193" s="190" t="s">
        <v>106</v>
      </c>
      <c r="AF193" s="191" t="s">
        <v>106</v>
      </c>
      <c r="AG193" s="191" t="s">
        <v>106</v>
      </c>
      <c r="AH193" s="191" t="s">
        <v>106</v>
      </c>
      <c r="AI193" s="191" t="s">
        <v>106</v>
      </c>
      <c r="AJ193" s="191" t="s">
        <v>106</v>
      </c>
      <c r="AK193" s="191" t="s">
        <v>106</v>
      </c>
      <c r="AL193" s="191" t="s">
        <v>106</v>
      </c>
      <c r="AM193" s="191" t="s">
        <v>106</v>
      </c>
      <c r="AN193" s="191" t="s">
        <v>106</v>
      </c>
      <c r="AO193" s="191" t="s">
        <v>106</v>
      </c>
      <c r="AP193" s="191" t="s">
        <v>106</v>
      </c>
      <c r="AQ193" s="192" t="s">
        <v>106</v>
      </c>
      <c r="AR193" s="11"/>
    </row>
    <row r="194" spans="1:44" x14ac:dyDescent="0.25">
      <c r="A194" s="240">
        <v>1</v>
      </c>
      <c r="B194" s="311">
        <v>0.46875</v>
      </c>
      <c r="C194" s="190" t="s">
        <v>106</v>
      </c>
      <c r="D194" s="331" t="s">
        <v>106</v>
      </c>
      <c r="E194" s="193" t="s">
        <v>106</v>
      </c>
      <c r="F194" s="193" t="s">
        <v>106</v>
      </c>
      <c r="G194" s="193" t="s">
        <v>106</v>
      </c>
      <c r="H194" s="193" t="s">
        <v>106</v>
      </c>
      <c r="I194" s="193" t="s">
        <v>106</v>
      </c>
      <c r="J194" s="193" t="s">
        <v>106</v>
      </c>
      <c r="K194" s="193" t="s">
        <v>106</v>
      </c>
      <c r="L194" s="193" t="s">
        <v>106</v>
      </c>
      <c r="M194" s="193" t="s">
        <v>106</v>
      </c>
      <c r="N194" s="193" t="s">
        <v>106</v>
      </c>
      <c r="O194" s="332" t="s">
        <v>106</v>
      </c>
      <c r="P194" s="180"/>
      <c r="Q194" s="190" t="s">
        <v>106</v>
      </c>
      <c r="R194" s="331" t="s">
        <v>106</v>
      </c>
      <c r="S194" s="193" t="s">
        <v>106</v>
      </c>
      <c r="T194" s="193" t="s">
        <v>106</v>
      </c>
      <c r="U194" s="193" t="s">
        <v>106</v>
      </c>
      <c r="V194" s="193" t="s">
        <v>106</v>
      </c>
      <c r="W194" s="193" t="s">
        <v>106</v>
      </c>
      <c r="X194" s="193" t="s">
        <v>106</v>
      </c>
      <c r="Y194" s="193" t="s">
        <v>106</v>
      </c>
      <c r="Z194" s="193" t="s">
        <v>106</v>
      </c>
      <c r="AA194" s="193" t="s">
        <v>106</v>
      </c>
      <c r="AB194" s="193" t="s">
        <v>106</v>
      </c>
      <c r="AC194" s="332" t="s">
        <v>106</v>
      </c>
      <c r="AD194" s="180"/>
      <c r="AE194" s="190" t="s">
        <v>106</v>
      </c>
      <c r="AF194" s="191" t="s">
        <v>106</v>
      </c>
      <c r="AG194" s="191" t="s">
        <v>106</v>
      </c>
      <c r="AH194" s="191" t="s">
        <v>106</v>
      </c>
      <c r="AI194" s="191" t="s">
        <v>106</v>
      </c>
      <c r="AJ194" s="191" t="s">
        <v>106</v>
      </c>
      <c r="AK194" s="191" t="s">
        <v>106</v>
      </c>
      <c r="AL194" s="191" t="s">
        <v>106</v>
      </c>
      <c r="AM194" s="191" t="s">
        <v>106</v>
      </c>
      <c r="AN194" s="191" t="s">
        <v>106</v>
      </c>
      <c r="AO194" s="191" t="s">
        <v>106</v>
      </c>
      <c r="AP194" s="191" t="s">
        <v>106</v>
      </c>
      <c r="AQ194" s="192" t="s">
        <v>106</v>
      </c>
      <c r="AR194" s="11"/>
    </row>
    <row r="195" spans="1:44" x14ac:dyDescent="0.25">
      <c r="A195" s="240">
        <v>1</v>
      </c>
      <c r="B195" s="311">
        <v>0.47916700000000001</v>
      </c>
      <c r="C195" s="190" t="s">
        <v>106</v>
      </c>
      <c r="D195" s="331" t="s">
        <v>106</v>
      </c>
      <c r="E195" s="193" t="s">
        <v>106</v>
      </c>
      <c r="F195" s="193" t="s">
        <v>106</v>
      </c>
      <c r="G195" s="193" t="s">
        <v>106</v>
      </c>
      <c r="H195" s="193" t="s">
        <v>106</v>
      </c>
      <c r="I195" s="193" t="s">
        <v>106</v>
      </c>
      <c r="J195" s="193" t="s">
        <v>106</v>
      </c>
      <c r="K195" s="193" t="s">
        <v>106</v>
      </c>
      <c r="L195" s="193" t="s">
        <v>106</v>
      </c>
      <c r="M195" s="193" t="s">
        <v>106</v>
      </c>
      <c r="N195" s="193" t="s">
        <v>106</v>
      </c>
      <c r="O195" s="332" t="s">
        <v>106</v>
      </c>
      <c r="P195" s="180"/>
      <c r="Q195" s="190" t="s">
        <v>106</v>
      </c>
      <c r="R195" s="331" t="s">
        <v>106</v>
      </c>
      <c r="S195" s="193" t="s">
        <v>106</v>
      </c>
      <c r="T195" s="193" t="s">
        <v>106</v>
      </c>
      <c r="U195" s="193" t="s">
        <v>106</v>
      </c>
      <c r="V195" s="193" t="s">
        <v>106</v>
      </c>
      <c r="W195" s="193" t="s">
        <v>106</v>
      </c>
      <c r="X195" s="193" t="s">
        <v>106</v>
      </c>
      <c r="Y195" s="193" t="s">
        <v>106</v>
      </c>
      <c r="Z195" s="193" t="s">
        <v>106</v>
      </c>
      <c r="AA195" s="193" t="s">
        <v>106</v>
      </c>
      <c r="AB195" s="193" t="s">
        <v>106</v>
      </c>
      <c r="AC195" s="332" t="s">
        <v>106</v>
      </c>
      <c r="AD195" s="180"/>
      <c r="AE195" s="190" t="s">
        <v>106</v>
      </c>
      <c r="AF195" s="191" t="s">
        <v>106</v>
      </c>
      <c r="AG195" s="191" t="s">
        <v>106</v>
      </c>
      <c r="AH195" s="191" t="s">
        <v>106</v>
      </c>
      <c r="AI195" s="191" t="s">
        <v>106</v>
      </c>
      <c r="AJ195" s="191" t="s">
        <v>106</v>
      </c>
      <c r="AK195" s="191" t="s">
        <v>106</v>
      </c>
      <c r="AL195" s="191" t="s">
        <v>106</v>
      </c>
      <c r="AM195" s="191" t="s">
        <v>106</v>
      </c>
      <c r="AN195" s="191" t="s">
        <v>106</v>
      </c>
      <c r="AO195" s="191" t="s">
        <v>106</v>
      </c>
      <c r="AP195" s="191" t="s">
        <v>106</v>
      </c>
      <c r="AQ195" s="192" t="s">
        <v>106</v>
      </c>
      <c r="AR195" s="11"/>
    </row>
    <row r="196" spans="1:44" x14ac:dyDescent="0.25">
      <c r="A196" s="240">
        <v>1</v>
      </c>
      <c r="B196" s="311">
        <v>0.48958299999999999</v>
      </c>
      <c r="C196" s="190">
        <v>4</v>
      </c>
      <c r="D196" s="331">
        <v>0</v>
      </c>
      <c r="E196" s="193">
        <v>4</v>
      </c>
      <c r="F196" s="193">
        <v>0</v>
      </c>
      <c r="G196" s="193">
        <v>0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10</v>
      </c>
      <c r="R196" s="331">
        <v>0</v>
      </c>
      <c r="S196" s="193">
        <v>7</v>
      </c>
      <c r="T196" s="193">
        <v>0</v>
      </c>
      <c r="U196" s="193">
        <v>3</v>
      </c>
      <c r="V196" s="193">
        <v>0</v>
      </c>
      <c r="W196" s="193">
        <v>0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14</v>
      </c>
      <c r="AF196" s="191">
        <v>0</v>
      </c>
      <c r="AG196" s="191">
        <v>11</v>
      </c>
      <c r="AH196" s="191">
        <v>0</v>
      </c>
      <c r="AI196" s="191">
        <v>3</v>
      </c>
      <c r="AJ196" s="191">
        <v>0</v>
      </c>
      <c r="AK196" s="191">
        <v>0</v>
      </c>
      <c r="AL196" s="191">
        <v>0</v>
      </c>
      <c r="AM196" s="191">
        <v>0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7</v>
      </c>
      <c r="D197" s="331">
        <v>0</v>
      </c>
      <c r="E197" s="193">
        <v>5</v>
      </c>
      <c r="F197" s="193">
        <v>0</v>
      </c>
      <c r="G197" s="193">
        <v>2</v>
      </c>
      <c r="H197" s="193">
        <v>0</v>
      </c>
      <c r="I197" s="193">
        <v>0</v>
      </c>
      <c r="J197" s="193">
        <v>0</v>
      </c>
      <c r="K197" s="193">
        <v>0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21</v>
      </c>
      <c r="R197" s="331">
        <v>1</v>
      </c>
      <c r="S197" s="193">
        <v>17</v>
      </c>
      <c r="T197" s="193">
        <v>0</v>
      </c>
      <c r="U197" s="193">
        <v>3</v>
      </c>
      <c r="V197" s="193">
        <v>0</v>
      </c>
      <c r="W197" s="193">
        <v>0</v>
      </c>
      <c r="X197" s="193">
        <v>0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28</v>
      </c>
      <c r="AF197" s="193">
        <v>1</v>
      </c>
      <c r="AG197" s="191">
        <v>22</v>
      </c>
      <c r="AH197" s="191">
        <v>0</v>
      </c>
      <c r="AI197" s="191">
        <v>5</v>
      </c>
      <c r="AJ197" s="191">
        <v>0</v>
      </c>
      <c r="AK197" s="191">
        <v>0</v>
      </c>
      <c r="AL197" s="191">
        <v>0</v>
      </c>
      <c r="AM197" s="191">
        <v>0</v>
      </c>
      <c r="AN197" s="191">
        <v>0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3</v>
      </c>
      <c r="D198" s="331">
        <v>0</v>
      </c>
      <c r="E198" s="193">
        <v>2</v>
      </c>
      <c r="F198" s="193">
        <v>0</v>
      </c>
      <c r="G198" s="193">
        <v>1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21</v>
      </c>
      <c r="R198" s="331">
        <v>0</v>
      </c>
      <c r="S198" s="193">
        <v>18</v>
      </c>
      <c r="T198" s="193">
        <v>0</v>
      </c>
      <c r="U198" s="193">
        <v>3</v>
      </c>
      <c r="V198" s="193">
        <v>0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24</v>
      </c>
      <c r="AF198" s="191">
        <v>0</v>
      </c>
      <c r="AG198" s="191">
        <v>20</v>
      </c>
      <c r="AH198" s="191">
        <v>0</v>
      </c>
      <c r="AI198" s="191">
        <v>4</v>
      </c>
      <c r="AJ198" s="191">
        <v>0</v>
      </c>
      <c r="AK198" s="191">
        <v>0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6</v>
      </c>
      <c r="D199" s="331">
        <v>0</v>
      </c>
      <c r="E199" s="193">
        <v>6</v>
      </c>
      <c r="F199" s="193">
        <v>0</v>
      </c>
      <c r="G199" s="193">
        <v>0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22</v>
      </c>
      <c r="R199" s="331">
        <v>0</v>
      </c>
      <c r="S199" s="193">
        <v>21</v>
      </c>
      <c r="T199" s="193">
        <v>0</v>
      </c>
      <c r="U199" s="193">
        <v>1</v>
      </c>
      <c r="V199" s="193">
        <v>0</v>
      </c>
      <c r="W199" s="193">
        <v>0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28</v>
      </c>
      <c r="AF199" s="191">
        <v>0</v>
      </c>
      <c r="AG199" s="191">
        <v>27</v>
      </c>
      <c r="AH199" s="191">
        <v>0</v>
      </c>
      <c r="AI199" s="191">
        <v>1</v>
      </c>
      <c r="AJ199" s="191">
        <v>0</v>
      </c>
      <c r="AK199" s="191">
        <v>0</v>
      </c>
      <c r="AL199" s="191">
        <v>0</v>
      </c>
      <c r="AM199" s="191">
        <v>0</v>
      </c>
      <c r="AN199" s="191">
        <v>0</v>
      </c>
      <c r="AO199" s="191">
        <v>0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7</v>
      </c>
      <c r="D200" s="331">
        <v>1</v>
      </c>
      <c r="E200" s="193">
        <v>6</v>
      </c>
      <c r="F200" s="193">
        <v>0</v>
      </c>
      <c r="G200" s="193">
        <v>0</v>
      </c>
      <c r="H200" s="193">
        <v>0</v>
      </c>
      <c r="I200" s="193">
        <v>0</v>
      </c>
      <c r="J200" s="193">
        <v>0</v>
      </c>
      <c r="K200" s="193">
        <v>0</v>
      </c>
      <c r="L200" s="193">
        <v>0</v>
      </c>
      <c r="M200" s="193">
        <v>0</v>
      </c>
      <c r="N200" s="193">
        <v>0</v>
      </c>
      <c r="O200" s="332">
        <v>0</v>
      </c>
      <c r="P200" s="180"/>
      <c r="Q200" s="190">
        <v>14</v>
      </c>
      <c r="R200" s="331">
        <v>0</v>
      </c>
      <c r="S200" s="193">
        <v>11</v>
      </c>
      <c r="T200" s="193">
        <v>0</v>
      </c>
      <c r="U200" s="193">
        <v>3</v>
      </c>
      <c r="V200" s="193">
        <v>0</v>
      </c>
      <c r="W200" s="193">
        <v>0</v>
      </c>
      <c r="X200" s="193">
        <v>0</v>
      </c>
      <c r="Y200" s="193">
        <v>0</v>
      </c>
      <c r="Z200" s="193">
        <v>0</v>
      </c>
      <c r="AA200" s="193">
        <v>0</v>
      </c>
      <c r="AB200" s="193">
        <v>0</v>
      </c>
      <c r="AC200" s="332">
        <v>0</v>
      </c>
      <c r="AD200" s="180"/>
      <c r="AE200" s="190">
        <v>21</v>
      </c>
      <c r="AF200" s="191">
        <v>1</v>
      </c>
      <c r="AG200" s="191">
        <v>17</v>
      </c>
      <c r="AH200" s="191">
        <v>0</v>
      </c>
      <c r="AI200" s="191">
        <v>3</v>
      </c>
      <c r="AJ200" s="191">
        <v>0</v>
      </c>
      <c r="AK200" s="191">
        <v>0</v>
      </c>
      <c r="AL200" s="191">
        <v>0</v>
      </c>
      <c r="AM200" s="191">
        <v>0</v>
      </c>
      <c r="AN200" s="191">
        <v>0</v>
      </c>
      <c r="AO200" s="191">
        <v>0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6</v>
      </c>
      <c r="D201" s="331">
        <v>0</v>
      </c>
      <c r="E201" s="193">
        <v>6</v>
      </c>
      <c r="F201" s="193">
        <v>0</v>
      </c>
      <c r="G201" s="193">
        <v>0</v>
      </c>
      <c r="H201" s="193">
        <v>0</v>
      </c>
      <c r="I201" s="193">
        <v>0</v>
      </c>
      <c r="J201" s="193">
        <v>0</v>
      </c>
      <c r="K201" s="193">
        <v>0</v>
      </c>
      <c r="L201" s="193">
        <v>0</v>
      </c>
      <c r="M201" s="193">
        <v>0</v>
      </c>
      <c r="N201" s="193">
        <v>0</v>
      </c>
      <c r="O201" s="332">
        <v>0</v>
      </c>
      <c r="P201" s="180"/>
      <c r="Q201" s="190">
        <v>15</v>
      </c>
      <c r="R201" s="331">
        <v>0</v>
      </c>
      <c r="S201" s="193">
        <v>13</v>
      </c>
      <c r="T201" s="193">
        <v>0</v>
      </c>
      <c r="U201" s="193">
        <v>2</v>
      </c>
      <c r="V201" s="193">
        <v>0</v>
      </c>
      <c r="W201" s="193">
        <v>0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332">
        <v>0</v>
      </c>
      <c r="AD201" s="180"/>
      <c r="AE201" s="190">
        <v>21</v>
      </c>
      <c r="AF201" s="191">
        <v>0</v>
      </c>
      <c r="AG201" s="191">
        <v>19</v>
      </c>
      <c r="AH201" s="191">
        <v>0</v>
      </c>
      <c r="AI201" s="191">
        <v>2</v>
      </c>
      <c r="AJ201" s="191">
        <v>0</v>
      </c>
      <c r="AK201" s="191">
        <v>0</v>
      </c>
      <c r="AL201" s="191">
        <v>0</v>
      </c>
      <c r="AM201" s="191">
        <v>0</v>
      </c>
      <c r="AN201" s="191">
        <v>0</v>
      </c>
      <c r="AO201" s="191">
        <v>0</v>
      </c>
      <c r="AP201" s="191">
        <v>0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6</v>
      </c>
      <c r="D202" s="331">
        <v>0</v>
      </c>
      <c r="E202" s="193">
        <v>6</v>
      </c>
      <c r="F202" s="193">
        <v>0</v>
      </c>
      <c r="G202" s="193">
        <v>0</v>
      </c>
      <c r="H202" s="193">
        <v>0</v>
      </c>
      <c r="I202" s="193">
        <v>0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332">
        <v>0</v>
      </c>
      <c r="P202" s="180"/>
      <c r="Q202" s="190">
        <v>21</v>
      </c>
      <c r="R202" s="331">
        <v>0</v>
      </c>
      <c r="S202" s="193">
        <v>16</v>
      </c>
      <c r="T202" s="193">
        <v>0</v>
      </c>
      <c r="U202" s="193">
        <v>5</v>
      </c>
      <c r="V202" s="193">
        <v>0</v>
      </c>
      <c r="W202" s="193">
        <v>0</v>
      </c>
      <c r="X202" s="193">
        <v>0</v>
      </c>
      <c r="Y202" s="193">
        <v>0</v>
      </c>
      <c r="Z202" s="193">
        <v>0</v>
      </c>
      <c r="AA202" s="193">
        <v>0</v>
      </c>
      <c r="AB202" s="193">
        <v>0</v>
      </c>
      <c r="AC202" s="332">
        <v>0</v>
      </c>
      <c r="AD202" s="180"/>
      <c r="AE202" s="190">
        <v>27</v>
      </c>
      <c r="AF202" s="191">
        <v>0</v>
      </c>
      <c r="AG202" s="191">
        <v>22</v>
      </c>
      <c r="AH202" s="191">
        <v>0</v>
      </c>
      <c r="AI202" s="191">
        <v>5</v>
      </c>
      <c r="AJ202" s="191">
        <v>0</v>
      </c>
      <c r="AK202" s="191">
        <v>0</v>
      </c>
      <c r="AL202" s="191">
        <v>0</v>
      </c>
      <c r="AM202" s="191">
        <v>0</v>
      </c>
      <c r="AN202" s="191">
        <v>0</v>
      </c>
      <c r="AO202" s="191">
        <v>0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6</v>
      </c>
      <c r="D203" s="331">
        <v>1</v>
      </c>
      <c r="E203" s="193">
        <v>4</v>
      </c>
      <c r="F203" s="193">
        <v>0</v>
      </c>
      <c r="G203" s="193">
        <v>1</v>
      </c>
      <c r="H203" s="193">
        <v>0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332">
        <v>0</v>
      </c>
      <c r="P203" s="180"/>
      <c r="Q203" s="190">
        <v>24</v>
      </c>
      <c r="R203" s="331">
        <v>0</v>
      </c>
      <c r="S203" s="193">
        <v>19</v>
      </c>
      <c r="T203" s="193">
        <v>0</v>
      </c>
      <c r="U203" s="193">
        <v>5</v>
      </c>
      <c r="V203" s="193">
        <v>0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30</v>
      </c>
      <c r="AF203" s="191">
        <v>1</v>
      </c>
      <c r="AG203" s="191">
        <v>23</v>
      </c>
      <c r="AH203" s="191">
        <v>0</v>
      </c>
      <c r="AI203" s="191">
        <v>6</v>
      </c>
      <c r="AJ203" s="191">
        <v>0</v>
      </c>
      <c r="AK203" s="191">
        <v>0</v>
      </c>
      <c r="AL203" s="191">
        <v>0</v>
      </c>
      <c r="AM203" s="191">
        <v>0</v>
      </c>
      <c r="AN203" s="191">
        <v>0</v>
      </c>
      <c r="AO203" s="191">
        <v>0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7</v>
      </c>
      <c r="D204" s="331">
        <v>0</v>
      </c>
      <c r="E204" s="193">
        <v>7</v>
      </c>
      <c r="F204" s="193">
        <v>0</v>
      </c>
      <c r="G204" s="193">
        <v>0</v>
      </c>
      <c r="H204" s="193">
        <v>0</v>
      </c>
      <c r="I204" s="193">
        <v>0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25</v>
      </c>
      <c r="R204" s="331">
        <v>0</v>
      </c>
      <c r="S204" s="193">
        <v>23</v>
      </c>
      <c r="T204" s="193">
        <v>0</v>
      </c>
      <c r="U204" s="193">
        <v>2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332">
        <v>0</v>
      </c>
      <c r="AD204" s="180"/>
      <c r="AE204" s="190">
        <v>32</v>
      </c>
      <c r="AF204" s="191">
        <v>0</v>
      </c>
      <c r="AG204" s="191">
        <v>30</v>
      </c>
      <c r="AH204" s="191">
        <v>0</v>
      </c>
      <c r="AI204" s="191">
        <v>2</v>
      </c>
      <c r="AJ204" s="191">
        <v>0</v>
      </c>
      <c r="AK204" s="191">
        <v>0</v>
      </c>
      <c r="AL204" s="191">
        <v>0</v>
      </c>
      <c r="AM204" s="191">
        <v>0</v>
      </c>
      <c r="AN204" s="191">
        <v>0</v>
      </c>
      <c r="AO204" s="191">
        <v>0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4</v>
      </c>
      <c r="D205" s="331">
        <v>0</v>
      </c>
      <c r="E205" s="193">
        <v>3</v>
      </c>
      <c r="F205" s="193">
        <v>0</v>
      </c>
      <c r="G205" s="193">
        <v>1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332">
        <v>0</v>
      </c>
      <c r="P205" s="180"/>
      <c r="Q205" s="190">
        <v>18</v>
      </c>
      <c r="R205" s="331">
        <v>0</v>
      </c>
      <c r="S205" s="193">
        <v>18</v>
      </c>
      <c r="T205" s="193">
        <v>0</v>
      </c>
      <c r="U205" s="193">
        <v>0</v>
      </c>
      <c r="V205" s="193">
        <v>0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0</v>
      </c>
      <c r="AC205" s="332">
        <v>0</v>
      </c>
      <c r="AD205" s="180"/>
      <c r="AE205" s="190">
        <v>22</v>
      </c>
      <c r="AF205" s="191">
        <v>0</v>
      </c>
      <c r="AG205" s="191">
        <v>21</v>
      </c>
      <c r="AH205" s="191">
        <v>0</v>
      </c>
      <c r="AI205" s="191">
        <v>1</v>
      </c>
      <c r="AJ205" s="191">
        <v>0</v>
      </c>
      <c r="AK205" s="191">
        <v>0</v>
      </c>
      <c r="AL205" s="191">
        <v>0</v>
      </c>
      <c r="AM205" s="191">
        <v>0</v>
      </c>
      <c r="AN205" s="191">
        <v>0</v>
      </c>
      <c r="AO205" s="191">
        <v>0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8</v>
      </c>
      <c r="D206" s="331">
        <v>0</v>
      </c>
      <c r="E206" s="193">
        <v>8</v>
      </c>
      <c r="F206" s="193">
        <v>0</v>
      </c>
      <c r="G206" s="193">
        <v>0</v>
      </c>
      <c r="H206" s="193">
        <v>0</v>
      </c>
      <c r="I206" s="193">
        <v>0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332">
        <v>0</v>
      </c>
      <c r="P206" s="180"/>
      <c r="Q206" s="190">
        <v>17</v>
      </c>
      <c r="R206" s="331">
        <v>0</v>
      </c>
      <c r="S206" s="193">
        <v>16</v>
      </c>
      <c r="T206" s="193">
        <v>0</v>
      </c>
      <c r="U206" s="193">
        <v>1</v>
      </c>
      <c r="V206" s="193">
        <v>0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332">
        <v>0</v>
      </c>
      <c r="AD206" s="180"/>
      <c r="AE206" s="190">
        <v>25</v>
      </c>
      <c r="AF206" s="191">
        <v>0</v>
      </c>
      <c r="AG206" s="191">
        <v>24</v>
      </c>
      <c r="AH206" s="191">
        <v>0</v>
      </c>
      <c r="AI206" s="191">
        <v>1</v>
      </c>
      <c r="AJ206" s="191">
        <v>0</v>
      </c>
      <c r="AK206" s="191">
        <v>0</v>
      </c>
      <c r="AL206" s="191">
        <v>0</v>
      </c>
      <c r="AM206" s="191">
        <v>0</v>
      </c>
      <c r="AN206" s="191">
        <v>0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7</v>
      </c>
      <c r="D207" s="331">
        <v>0</v>
      </c>
      <c r="E207" s="193">
        <v>6</v>
      </c>
      <c r="F207" s="193">
        <v>0</v>
      </c>
      <c r="G207" s="193">
        <v>1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21</v>
      </c>
      <c r="R207" s="331">
        <v>0</v>
      </c>
      <c r="S207" s="193">
        <v>19</v>
      </c>
      <c r="T207" s="193">
        <v>0</v>
      </c>
      <c r="U207" s="193">
        <v>2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28</v>
      </c>
      <c r="AF207" s="191">
        <v>0</v>
      </c>
      <c r="AG207" s="191">
        <v>25</v>
      </c>
      <c r="AH207" s="191">
        <v>0</v>
      </c>
      <c r="AI207" s="191">
        <v>3</v>
      </c>
      <c r="AJ207" s="191">
        <v>0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7</v>
      </c>
      <c r="D208" s="331">
        <v>0</v>
      </c>
      <c r="E208" s="193">
        <v>7</v>
      </c>
      <c r="F208" s="193">
        <v>0</v>
      </c>
      <c r="G208" s="193">
        <v>0</v>
      </c>
      <c r="H208" s="193">
        <v>0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20</v>
      </c>
      <c r="R208" s="331">
        <v>0</v>
      </c>
      <c r="S208" s="193">
        <v>19</v>
      </c>
      <c r="T208" s="193">
        <v>0</v>
      </c>
      <c r="U208" s="193">
        <v>1</v>
      </c>
      <c r="V208" s="193">
        <v>0</v>
      </c>
      <c r="W208" s="193">
        <v>0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27</v>
      </c>
      <c r="AF208" s="191">
        <v>0</v>
      </c>
      <c r="AG208" s="191">
        <v>26</v>
      </c>
      <c r="AH208" s="191">
        <v>0</v>
      </c>
      <c r="AI208" s="191">
        <v>1</v>
      </c>
      <c r="AJ208" s="191">
        <v>0</v>
      </c>
      <c r="AK208" s="191">
        <v>0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10</v>
      </c>
      <c r="D209" s="331">
        <v>0</v>
      </c>
      <c r="E209" s="193">
        <v>10</v>
      </c>
      <c r="F209" s="193">
        <v>0</v>
      </c>
      <c r="G209" s="193">
        <v>0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28</v>
      </c>
      <c r="R209" s="331">
        <v>0</v>
      </c>
      <c r="S209" s="193">
        <v>26</v>
      </c>
      <c r="T209" s="193">
        <v>0</v>
      </c>
      <c r="U209" s="193">
        <v>2</v>
      </c>
      <c r="V209" s="193">
        <v>0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38</v>
      </c>
      <c r="AF209" s="191">
        <v>0</v>
      </c>
      <c r="AG209" s="191">
        <v>36</v>
      </c>
      <c r="AH209" s="191">
        <v>0</v>
      </c>
      <c r="AI209" s="191">
        <v>2</v>
      </c>
      <c r="AJ209" s="191">
        <v>0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8</v>
      </c>
      <c r="D210" s="331">
        <v>0</v>
      </c>
      <c r="E210" s="193">
        <v>8</v>
      </c>
      <c r="F210" s="193">
        <v>0</v>
      </c>
      <c r="G210" s="193">
        <v>0</v>
      </c>
      <c r="H210" s="193">
        <v>0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19</v>
      </c>
      <c r="R210" s="331">
        <v>0</v>
      </c>
      <c r="S210" s="193">
        <v>16</v>
      </c>
      <c r="T210" s="193">
        <v>0</v>
      </c>
      <c r="U210" s="193">
        <v>3</v>
      </c>
      <c r="V210" s="193">
        <v>0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27</v>
      </c>
      <c r="AF210" s="191">
        <v>0</v>
      </c>
      <c r="AG210" s="191">
        <v>24</v>
      </c>
      <c r="AH210" s="191">
        <v>0</v>
      </c>
      <c r="AI210" s="191">
        <v>3</v>
      </c>
      <c r="AJ210" s="191">
        <v>0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7</v>
      </c>
      <c r="D211" s="331">
        <v>1</v>
      </c>
      <c r="E211" s="193">
        <v>5</v>
      </c>
      <c r="F211" s="193">
        <v>0</v>
      </c>
      <c r="G211" s="193">
        <v>1</v>
      </c>
      <c r="H211" s="193">
        <v>0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22</v>
      </c>
      <c r="R211" s="331">
        <v>0</v>
      </c>
      <c r="S211" s="193">
        <v>21</v>
      </c>
      <c r="T211" s="193">
        <v>0</v>
      </c>
      <c r="U211" s="193">
        <v>1</v>
      </c>
      <c r="V211" s="193">
        <v>0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29</v>
      </c>
      <c r="AF211" s="191">
        <v>1</v>
      </c>
      <c r="AG211" s="191">
        <v>26</v>
      </c>
      <c r="AH211" s="191">
        <v>0</v>
      </c>
      <c r="AI211" s="191">
        <v>2</v>
      </c>
      <c r="AJ211" s="191">
        <v>0</v>
      </c>
      <c r="AK211" s="191">
        <v>0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3</v>
      </c>
      <c r="D212" s="331">
        <v>0</v>
      </c>
      <c r="E212" s="193">
        <v>3</v>
      </c>
      <c r="F212" s="193">
        <v>0</v>
      </c>
      <c r="G212" s="193">
        <v>0</v>
      </c>
      <c r="H212" s="193">
        <v>0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332">
        <v>0</v>
      </c>
      <c r="P212" s="180"/>
      <c r="Q212" s="190">
        <v>32</v>
      </c>
      <c r="R212" s="331">
        <v>1</v>
      </c>
      <c r="S212" s="193">
        <v>28</v>
      </c>
      <c r="T212" s="193">
        <v>0</v>
      </c>
      <c r="U212" s="193">
        <v>3</v>
      </c>
      <c r="V212" s="193">
        <v>0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35</v>
      </c>
      <c r="AF212" s="191">
        <v>1</v>
      </c>
      <c r="AG212" s="191">
        <v>31</v>
      </c>
      <c r="AH212" s="191">
        <v>0</v>
      </c>
      <c r="AI212" s="191">
        <v>3</v>
      </c>
      <c r="AJ212" s="191">
        <v>0</v>
      </c>
      <c r="AK212" s="191">
        <v>0</v>
      </c>
      <c r="AL212" s="191">
        <v>0</v>
      </c>
      <c r="AM212" s="191">
        <v>0</v>
      </c>
      <c r="AN212" s="191">
        <v>0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4</v>
      </c>
      <c r="D213" s="331">
        <v>0</v>
      </c>
      <c r="E213" s="193">
        <v>3</v>
      </c>
      <c r="F213" s="193">
        <v>0</v>
      </c>
      <c r="G213" s="193">
        <v>1</v>
      </c>
      <c r="H213" s="193">
        <v>0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20</v>
      </c>
      <c r="R213" s="331">
        <v>0</v>
      </c>
      <c r="S213" s="193">
        <v>18</v>
      </c>
      <c r="T213" s="193">
        <v>0</v>
      </c>
      <c r="U213" s="193">
        <v>2</v>
      </c>
      <c r="V213" s="193">
        <v>0</v>
      </c>
      <c r="W213" s="193">
        <v>0</v>
      </c>
      <c r="X213" s="193">
        <v>0</v>
      </c>
      <c r="Y213" s="193">
        <v>0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24</v>
      </c>
      <c r="AF213" s="191">
        <v>0</v>
      </c>
      <c r="AG213" s="191">
        <v>21</v>
      </c>
      <c r="AH213" s="191">
        <v>0</v>
      </c>
      <c r="AI213" s="191">
        <v>3</v>
      </c>
      <c r="AJ213" s="191">
        <v>0</v>
      </c>
      <c r="AK213" s="191">
        <v>0</v>
      </c>
      <c r="AL213" s="191">
        <v>0</v>
      </c>
      <c r="AM213" s="191">
        <v>0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6</v>
      </c>
      <c r="D214" s="331">
        <v>0</v>
      </c>
      <c r="E214" s="193">
        <v>6</v>
      </c>
      <c r="F214" s="193">
        <v>0</v>
      </c>
      <c r="G214" s="193">
        <v>0</v>
      </c>
      <c r="H214" s="193">
        <v>0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22</v>
      </c>
      <c r="R214" s="331">
        <v>0</v>
      </c>
      <c r="S214" s="193">
        <v>22</v>
      </c>
      <c r="T214" s="193">
        <v>0</v>
      </c>
      <c r="U214" s="193">
        <v>0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28</v>
      </c>
      <c r="AF214" s="191">
        <v>0</v>
      </c>
      <c r="AG214" s="191">
        <v>28</v>
      </c>
      <c r="AH214" s="191">
        <v>0</v>
      </c>
      <c r="AI214" s="191">
        <v>0</v>
      </c>
      <c r="AJ214" s="191">
        <v>0</v>
      </c>
      <c r="AK214" s="191">
        <v>0</v>
      </c>
      <c r="AL214" s="191">
        <v>0</v>
      </c>
      <c r="AM214" s="191">
        <v>0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6</v>
      </c>
      <c r="D215" s="331">
        <v>0</v>
      </c>
      <c r="E215" s="193">
        <v>6</v>
      </c>
      <c r="F215" s="193">
        <v>0</v>
      </c>
      <c r="G215" s="193">
        <v>0</v>
      </c>
      <c r="H215" s="193">
        <v>0</v>
      </c>
      <c r="I215" s="193">
        <v>0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29</v>
      </c>
      <c r="R215" s="331">
        <v>0</v>
      </c>
      <c r="S215" s="193">
        <v>27</v>
      </c>
      <c r="T215" s="193">
        <v>0</v>
      </c>
      <c r="U215" s="193">
        <v>2</v>
      </c>
      <c r="V215" s="193">
        <v>0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35</v>
      </c>
      <c r="AF215" s="191">
        <v>0</v>
      </c>
      <c r="AG215" s="191">
        <v>33</v>
      </c>
      <c r="AH215" s="191">
        <v>0</v>
      </c>
      <c r="AI215" s="191">
        <v>2</v>
      </c>
      <c r="AJ215" s="191">
        <v>0</v>
      </c>
      <c r="AK215" s="191">
        <v>0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10</v>
      </c>
      <c r="D216" s="331">
        <v>0</v>
      </c>
      <c r="E216" s="193">
        <v>9</v>
      </c>
      <c r="F216" s="193">
        <v>0</v>
      </c>
      <c r="G216" s="193">
        <v>1</v>
      </c>
      <c r="H216" s="193">
        <v>0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332">
        <v>0</v>
      </c>
      <c r="P216" s="180"/>
      <c r="Q216" s="190">
        <v>20</v>
      </c>
      <c r="R216" s="331">
        <v>1</v>
      </c>
      <c r="S216" s="193">
        <v>19</v>
      </c>
      <c r="T216" s="193">
        <v>0</v>
      </c>
      <c r="U216" s="193">
        <v>0</v>
      </c>
      <c r="V216" s="193">
        <v>0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30</v>
      </c>
      <c r="AF216" s="191">
        <v>1</v>
      </c>
      <c r="AG216" s="191">
        <v>28</v>
      </c>
      <c r="AH216" s="191">
        <v>0</v>
      </c>
      <c r="AI216" s="191">
        <v>1</v>
      </c>
      <c r="AJ216" s="191">
        <v>0</v>
      </c>
      <c r="AK216" s="191">
        <v>0</v>
      </c>
      <c r="AL216" s="191">
        <v>0</v>
      </c>
      <c r="AM216" s="191">
        <v>0</v>
      </c>
      <c r="AN216" s="191">
        <v>0</v>
      </c>
      <c r="AO216" s="191">
        <v>0</v>
      </c>
      <c r="AP216" s="191">
        <v>0</v>
      </c>
      <c r="AQ216" s="192">
        <v>0</v>
      </c>
      <c r="AR216" s="11"/>
    </row>
    <row r="217" spans="1:44" x14ac:dyDescent="0.25">
      <c r="A217" s="240">
        <v>1</v>
      </c>
      <c r="B217" s="311">
        <v>0.70833299999999999</v>
      </c>
      <c r="C217" s="190">
        <v>9</v>
      </c>
      <c r="D217" s="331">
        <v>0</v>
      </c>
      <c r="E217" s="193">
        <v>8</v>
      </c>
      <c r="F217" s="193">
        <v>0</v>
      </c>
      <c r="G217" s="193">
        <v>1</v>
      </c>
      <c r="H217" s="193">
        <v>0</v>
      </c>
      <c r="I217" s="193">
        <v>0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332">
        <v>0</v>
      </c>
      <c r="P217" s="180"/>
      <c r="Q217" s="190">
        <v>29</v>
      </c>
      <c r="R217" s="331">
        <v>1</v>
      </c>
      <c r="S217" s="193">
        <v>24</v>
      </c>
      <c r="T217" s="193">
        <v>0</v>
      </c>
      <c r="U217" s="193">
        <v>4</v>
      </c>
      <c r="V217" s="193">
        <v>0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38</v>
      </c>
      <c r="AF217" s="191">
        <v>1</v>
      </c>
      <c r="AG217" s="191">
        <v>32</v>
      </c>
      <c r="AH217" s="191">
        <v>0</v>
      </c>
      <c r="AI217" s="191">
        <v>5</v>
      </c>
      <c r="AJ217" s="191">
        <v>0</v>
      </c>
      <c r="AK217" s="191">
        <v>0</v>
      </c>
      <c r="AL217" s="191">
        <v>0</v>
      </c>
      <c r="AM217" s="191">
        <v>0</v>
      </c>
      <c r="AN217" s="191">
        <v>0</v>
      </c>
      <c r="AO217" s="191">
        <v>0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12</v>
      </c>
      <c r="D218" s="331">
        <v>1</v>
      </c>
      <c r="E218" s="193">
        <v>11</v>
      </c>
      <c r="F218" s="193">
        <v>0</v>
      </c>
      <c r="G218" s="193">
        <v>0</v>
      </c>
      <c r="H218" s="193">
        <v>0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28</v>
      </c>
      <c r="R218" s="331">
        <v>1</v>
      </c>
      <c r="S218" s="193">
        <v>25</v>
      </c>
      <c r="T218" s="193">
        <v>0</v>
      </c>
      <c r="U218" s="193">
        <v>2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40</v>
      </c>
      <c r="AF218" s="191">
        <v>2</v>
      </c>
      <c r="AG218" s="191">
        <v>36</v>
      </c>
      <c r="AH218" s="191">
        <v>0</v>
      </c>
      <c r="AI218" s="191">
        <v>2</v>
      </c>
      <c r="AJ218" s="191">
        <v>0</v>
      </c>
      <c r="AK218" s="191">
        <v>0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11</v>
      </c>
      <c r="D219" s="331">
        <v>0</v>
      </c>
      <c r="E219" s="193">
        <v>10</v>
      </c>
      <c r="F219" s="193">
        <v>0</v>
      </c>
      <c r="G219" s="193">
        <v>1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332">
        <v>0</v>
      </c>
      <c r="P219" s="180"/>
      <c r="Q219" s="190">
        <v>27</v>
      </c>
      <c r="R219" s="331">
        <v>0</v>
      </c>
      <c r="S219" s="193">
        <v>24</v>
      </c>
      <c r="T219" s="193">
        <v>0</v>
      </c>
      <c r="U219" s="193">
        <v>3</v>
      </c>
      <c r="V219" s="193">
        <v>0</v>
      </c>
      <c r="W219" s="193">
        <v>0</v>
      </c>
      <c r="X219" s="193">
        <v>0</v>
      </c>
      <c r="Y219" s="193">
        <v>0</v>
      </c>
      <c r="Z219" s="193">
        <v>0</v>
      </c>
      <c r="AA219" s="193">
        <v>0</v>
      </c>
      <c r="AB219" s="193">
        <v>0</v>
      </c>
      <c r="AC219" s="332">
        <v>0</v>
      </c>
      <c r="AD219" s="180"/>
      <c r="AE219" s="190">
        <v>38</v>
      </c>
      <c r="AF219" s="191">
        <v>0</v>
      </c>
      <c r="AG219" s="191">
        <v>34</v>
      </c>
      <c r="AH219" s="191">
        <v>0</v>
      </c>
      <c r="AI219" s="191">
        <v>4</v>
      </c>
      <c r="AJ219" s="191">
        <v>0</v>
      </c>
      <c r="AK219" s="191">
        <v>0</v>
      </c>
      <c r="AL219" s="191">
        <v>0</v>
      </c>
      <c r="AM219" s="191">
        <v>0</v>
      </c>
      <c r="AN219" s="191">
        <v>0</v>
      </c>
      <c r="AO219" s="191">
        <v>0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10</v>
      </c>
      <c r="D220" s="331">
        <v>0</v>
      </c>
      <c r="E220" s="193">
        <v>9</v>
      </c>
      <c r="F220" s="193">
        <v>0</v>
      </c>
      <c r="G220" s="193">
        <v>0</v>
      </c>
      <c r="H220" s="193">
        <v>1</v>
      </c>
      <c r="I220" s="193">
        <v>0</v>
      </c>
      <c r="J220" s="193">
        <v>0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38</v>
      </c>
      <c r="R220" s="331">
        <v>0</v>
      </c>
      <c r="S220" s="193">
        <v>36</v>
      </c>
      <c r="T220" s="193">
        <v>0</v>
      </c>
      <c r="U220" s="193">
        <v>2</v>
      </c>
      <c r="V220" s="193">
        <v>0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48</v>
      </c>
      <c r="AF220" s="191">
        <v>0</v>
      </c>
      <c r="AG220" s="191">
        <v>45</v>
      </c>
      <c r="AH220" s="191">
        <v>0</v>
      </c>
      <c r="AI220" s="191">
        <v>2</v>
      </c>
      <c r="AJ220" s="191">
        <v>1</v>
      </c>
      <c r="AK220" s="191">
        <v>0</v>
      </c>
      <c r="AL220" s="191">
        <v>0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14</v>
      </c>
      <c r="D221" s="331">
        <v>1</v>
      </c>
      <c r="E221" s="193">
        <v>13</v>
      </c>
      <c r="F221" s="193">
        <v>0</v>
      </c>
      <c r="G221" s="193">
        <v>0</v>
      </c>
      <c r="H221" s="193">
        <v>0</v>
      </c>
      <c r="I221" s="193">
        <v>0</v>
      </c>
      <c r="J221" s="193">
        <v>0</v>
      </c>
      <c r="K221" s="193">
        <v>0</v>
      </c>
      <c r="L221" s="193">
        <v>0</v>
      </c>
      <c r="M221" s="193">
        <v>0</v>
      </c>
      <c r="N221" s="193">
        <v>0</v>
      </c>
      <c r="O221" s="332">
        <v>0</v>
      </c>
      <c r="P221" s="180"/>
      <c r="Q221" s="190">
        <v>26</v>
      </c>
      <c r="R221" s="331">
        <v>0</v>
      </c>
      <c r="S221" s="193">
        <v>26</v>
      </c>
      <c r="T221" s="193">
        <v>0</v>
      </c>
      <c r="U221" s="193">
        <v>0</v>
      </c>
      <c r="V221" s="193">
        <v>0</v>
      </c>
      <c r="W221" s="193">
        <v>0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40</v>
      </c>
      <c r="AF221" s="193">
        <v>1</v>
      </c>
      <c r="AG221" s="191">
        <v>39</v>
      </c>
      <c r="AH221" s="191">
        <v>0</v>
      </c>
      <c r="AI221" s="191">
        <v>0</v>
      </c>
      <c r="AJ221" s="191">
        <v>0</v>
      </c>
      <c r="AK221" s="191">
        <v>0</v>
      </c>
      <c r="AL221" s="191">
        <v>0</v>
      </c>
      <c r="AM221" s="191">
        <v>0</v>
      </c>
      <c r="AN221" s="191">
        <v>0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6</v>
      </c>
      <c r="D222" s="331">
        <v>0</v>
      </c>
      <c r="E222" s="193">
        <v>6</v>
      </c>
      <c r="F222" s="193">
        <v>0</v>
      </c>
      <c r="G222" s="193">
        <v>0</v>
      </c>
      <c r="H222" s="193">
        <v>0</v>
      </c>
      <c r="I222" s="193">
        <v>0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13</v>
      </c>
      <c r="R222" s="331">
        <v>0</v>
      </c>
      <c r="S222" s="193">
        <v>13</v>
      </c>
      <c r="T222" s="193">
        <v>0</v>
      </c>
      <c r="U222" s="193">
        <v>0</v>
      </c>
      <c r="V222" s="193">
        <v>0</v>
      </c>
      <c r="W222" s="193">
        <v>0</v>
      </c>
      <c r="X222" s="193">
        <v>0</v>
      </c>
      <c r="Y222" s="193">
        <v>0</v>
      </c>
      <c r="Z222" s="193">
        <v>0</v>
      </c>
      <c r="AA222" s="193">
        <v>0</v>
      </c>
      <c r="AB222" s="193">
        <v>0</v>
      </c>
      <c r="AC222" s="332">
        <v>0</v>
      </c>
      <c r="AD222" s="180"/>
      <c r="AE222" s="190">
        <v>19</v>
      </c>
      <c r="AF222" s="191">
        <v>0</v>
      </c>
      <c r="AG222" s="191">
        <v>19</v>
      </c>
      <c r="AH222" s="191">
        <v>0</v>
      </c>
      <c r="AI222" s="191">
        <v>0</v>
      </c>
      <c r="AJ222" s="191">
        <v>0</v>
      </c>
      <c r="AK222" s="191">
        <v>0</v>
      </c>
      <c r="AL222" s="191">
        <v>0</v>
      </c>
      <c r="AM222" s="191">
        <v>0</v>
      </c>
      <c r="AN222" s="191">
        <v>0</v>
      </c>
      <c r="AO222" s="191">
        <v>0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6</v>
      </c>
      <c r="D223" s="331">
        <v>1</v>
      </c>
      <c r="E223" s="193">
        <v>5</v>
      </c>
      <c r="F223" s="193">
        <v>0</v>
      </c>
      <c r="G223" s="193">
        <v>0</v>
      </c>
      <c r="H223" s="193">
        <v>0</v>
      </c>
      <c r="I223" s="193">
        <v>0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14</v>
      </c>
      <c r="R223" s="331">
        <v>0</v>
      </c>
      <c r="S223" s="193">
        <v>14</v>
      </c>
      <c r="T223" s="193">
        <v>0</v>
      </c>
      <c r="U223" s="193">
        <v>0</v>
      </c>
      <c r="V223" s="193">
        <v>0</v>
      </c>
      <c r="W223" s="193">
        <v>0</v>
      </c>
      <c r="X223" s="193">
        <v>0</v>
      </c>
      <c r="Y223" s="193">
        <v>0</v>
      </c>
      <c r="Z223" s="193">
        <v>0</v>
      </c>
      <c r="AA223" s="193">
        <v>0</v>
      </c>
      <c r="AB223" s="193">
        <v>0</v>
      </c>
      <c r="AC223" s="332">
        <v>0</v>
      </c>
      <c r="AD223" s="180"/>
      <c r="AE223" s="190">
        <v>20</v>
      </c>
      <c r="AF223" s="191">
        <v>1</v>
      </c>
      <c r="AG223" s="191">
        <v>19</v>
      </c>
      <c r="AH223" s="191">
        <v>0</v>
      </c>
      <c r="AI223" s="191">
        <v>0</v>
      </c>
      <c r="AJ223" s="191">
        <v>0</v>
      </c>
      <c r="AK223" s="191">
        <v>0</v>
      </c>
      <c r="AL223" s="191">
        <v>0</v>
      </c>
      <c r="AM223" s="191">
        <v>0</v>
      </c>
      <c r="AN223" s="191">
        <v>0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4</v>
      </c>
      <c r="D224" s="331">
        <v>1</v>
      </c>
      <c r="E224" s="193">
        <v>3</v>
      </c>
      <c r="F224" s="193">
        <v>0</v>
      </c>
      <c r="G224" s="193">
        <v>0</v>
      </c>
      <c r="H224" s="193">
        <v>0</v>
      </c>
      <c r="I224" s="193">
        <v>0</v>
      </c>
      <c r="J224" s="193">
        <v>0</v>
      </c>
      <c r="K224" s="193">
        <v>0</v>
      </c>
      <c r="L224" s="193">
        <v>0</v>
      </c>
      <c r="M224" s="193">
        <v>0</v>
      </c>
      <c r="N224" s="193">
        <v>0</v>
      </c>
      <c r="O224" s="332">
        <v>0</v>
      </c>
      <c r="P224" s="180"/>
      <c r="Q224" s="190">
        <v>15</v>
      </c>
      <c r="R224" s="331">
        <v>1</v>
      </c>
      <c r="S224" s="193">
        <v>14</v>
      </c>
      <c r="T224" s="193">
        <v>0</v>
      </c>
      <c r="U224" s="193">
        <v>0</v>
      </c>
      <c r="V224" s="193">
        <v>0</v>
      </c>
      <c r="W224" s="193">
        <v>0</v>
      </c>
      <c r="X224" s="193">
        <v>0</v>
      </c>
      <c r="Y224" s="193">
        <v>0</v>
      </c>
      <c r="Z224" s="193">
        <v>0</v>
      </c>
      <c r="AA224" s="193">
        <v>0</v>
      </c>
      <c r="AB224" s="193">
        <v>0</v>
      </c>
      <c r="AC224" s="332">
        <v>0</v>
      </c>
      <c r="AD224" s="180"/>
      <c r="AE224" s="190">
        <v>19</v>
      </c>
      <c r="AF224" s="191">
        <v>2</v>
      </c>
      <c r="AG224" s="191">
        <v>17</v>
      </c>
      <c r="AH224" s="191">
        <v>0</v>
      </c>
      <c r="AI224" s="191">
        <v>0</v>
      </c>
      <c r="AJ224" s="191">
        <v>0</v>
      </c>
      <c r="AK224" s="191">
        <v>0</v>
      </c>
      <c r="AL224" s="191">
        <v>0</v>
      </c>
      <c r="AM224" s="191">
        <v>0</v>
      </c>
      <c r="AN224" s="191">
        <v>0</v>
      </c>
      <c r="AO224" s="191">
        <v>0</v>
      </c>
      <c r="AP224" s="191">
        <v>0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5</v>
      </c>
      <c r="D225" s="331">
        <v>1</v>
      </c>
      <c r="E225" s="193">
        <v>4</v>
      </c>
      <c r="F225" s="193">
        <v>0</v>
      </c>
      <c r="G225" s="193">
        <v>0</v>
      </c>
      <c r="H225" s="193">
        <v>0</v>
      </c>
      <c r="I225" s="193">
        <v>0</v>
      </c>
      <c r="J225" s="193">
        <v>0</v>
      </c>
      <c r="K225" s="193">
        <v>0</v>
      </c>
      <c r="L225" s="193">
        <v>0</v>
      </c>
      <c r="M225" s="193">
        <v>0</v>
      </c>
      <c r="N225" s="193">
        <v>0</v>
      </c>
      <c r="O225" s="332">
        <v>0</v>
      </c>
      <c r="P225" s="180"/>
      <c r="Q225" s="190">
        <v>13</v>
      </c>
      <c r="R225" s="331">
        <v>0</v>
      </c>
      <c r="S225" s="193">
        <v>13</v>
      </c>
      <c r="T225" s="193">
        <v>0</v>
      </c>
      <c r="U225" s="193">
        <v>0</v>
      </c>
      <c r="V225" s="193">
        <v>0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18</v>
      </c>
      <c r="AF225" s="191">
        <v>1</v>
      </c>
      <c r="AG225" s="191">
        <v>17</v>
      </c>
      <c r="AH225" s="191">
        <v>0</v>
      </c>
      <c r="AI225" s="191">
        <v>0</v>
      </c>
      <c r="AJ225" s="191">
        <v>0</v>
      </c>
      <c r="AK225" s="191">
        <v>0</v>
      </c>
      <c r="AL225" s="191">
        <v>0</v>
      </c>
      <c r="AM225" s="191">
        <v>0</v>
      </c>
      <c r="AN225" s="191">
        <v>0</v>
      </c>
      <c r="AO225" s="191">
        <v>0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1</v>
      </c>
      <c r="D226" s="331">
        <v>0</v>
      </c>
      <c r="E226" s="193">
        <v>1</v>
      </c>
      <c r="F226" s="193">
        <v>0</v>
      </c>
      <c r="G226" s="193">
        <v>0</v>
      </c>
      <c r="H226" s="193">
        <v>0</v>
      </c>
      <c r="I226" s="193">
        <v>0</v>
      </c>
      <c r="J226" s="193">
        <v>0</v>
      </c>
      <c r="K226" s="193">
        <v>0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15</v>
      </c>
      <c r="R226" s="331">
        <v>1</v>
      </c>
      <c r="S226" s="193">
        <v>14</v>
      </c>
      <c r="T226" s="193">
        <v>0</v>
      </c>
      <c r="U226" s="193">
        <v>0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0</v>
      </c>
      <c r="AB226" s="193">
        <v>0</v>
      </c>
      <c r="AC226" s="332">
        <v>0</v>
      </c>
      <c r="AD226" s="180"/>
      <c r="AE226" s="190">
        <v>16</v>
      </c>
      <c r="AF226" s="191">
        <v>1</v>
      </c>
      <c r="AG226" s="191">
        <v>15</v>
      </c>
      <c r="AH226" s="191">
        <v>0</v>
      </c>
      <c r="AI226" s="191">
        <v>0</v>
      </c>
      <c r="AJ226" s="191">
        <v>0</v>
      </c>
      <c r="AK226" s="191">
        <v>0</v>
      </c>
      <c r="AL226" s="191">
        <v>0</v>
      </c>
      <c r="AM226" s="191">
        <v>0</v>
      </c>
      <c r="AN226" s="191">
        <v>0</v>
      </c>
      <c r="AO226" s="191">
        <v>0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3</v>
      </c>
      <c r="D227" s="331">
        <v>0</v>
      </c>
      <c r="E227" s="193">
        <v>3</v>
      </c>
      <c r="F227" s="193">
        <v>0</v>
      </c>
      <c r="G227" s="193">
        <v>0</v>
      </c>
      <c r="H227" s="193">
        <v>0</v>
      </c>
      <c r="I227" s="193">
        <v>0</v>
      </c>
      <c r="J227" s="193">
        <v>0</v>
      </c>
      <c r="K227" s="193">
        <v>0</v>
      </c>
      <c r="L227" s="193">
        <v>0</v>
      </c>
      <c r="M227" s="193">
        <v>0</v>
      </c>
      <c r="N227" s="193">
        <v>0</v>
      </c>
      <c r="O227" s="332">
        <v>0</v>
      </c>
      <c r="P227" s="180"/>
      <c r="Q227" s="190">
        <v>15</v>
      </c>
      <c r="R227" s="331">
        <v>0</v>
      </c>
      <c r="S227" s="193">
        <v>15</v>
      </c>
      <c r="T227" s="193">
        <v>0</v>
      </c>
      <c r="U227" s="193">
        <v>0</v>
      </c>
      <c r="V227" s="193">
        <v>0</v>
      </c>
      <c r="W227" s="193">
        <v>0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18</v>
      </c>
      <c r="AF227" s="191">
        <v>0</v>
      </c>
      <c r="AG227" s="191">
        <v>18</v>
      </c>
      <c r="AH227" s="191">
        <v>0</v>
      </c>
      <c r="AI227" s="191">
        <v>0</v>
      </c>
      <c r="AJ227" s="191">
        <v>0</v>
      </c>
      <c r="AK227" s="191">
        <v>0</v>
      </c>
      <c r="AL227" s="191">
        <v>0</v>
      </c>
      <c r="AM227" s="191">
        <v>0</v>
      </c>
      <c r="AN227" s="191">
        <v>0</v>
      </c>
      <c r="AO227" s="191">
        <v>0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2</v>
      </c>
      <c r="D228" s="331">
        <v>0</v>
      </c>
      <c r="E228" s="193">
        <v>1</v>
      </c>
      <c r="F228" s="193">
        <v>0</v>
      </c>
      <c r="G228" s="193">
        <v>1</v>
      </c>
      <c r="H228" s="193">
        <v>0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12</v>
      </c>
      <c r="R228" s="331">
        <v>0</v>
      </c>
      <c r="S228" s="193">
        <v>12</v>
      </c>
      <c r="T228" s="193">
        <v>0</v>
      </c>
      <c r="U228" s="193">
        <v>0</v>
      </c>
      <c r="V228" s="193">
        <v>0</v>
      </c>
      <c r="W228" s="193">
        <v>0</v>
      </c>
      <c r="X228" s="193">
        <v>0</v>
      </c>
      <c r="Y228" s="193">
        <v>0</v>
      </c>
      <c r="Z228" s="193">
        <v>0</v>
      </c>
      <c r="AA228" s="193">
        <v>0</v>
      </c>
      <c r="AB228" s="193">
        <v>0</v>
      </c>
      <c r="AC228" s="332">
        <v>0</v>
      </c>
      <c r="AD228" s="180"/>
      <c r="AE228" s="190">
        <v>14</v>
      </c>
      <c r="AF228" s="191">
        <v>0</v>
      </c>
      <c r="AG228" s="191">
        <v>13</v>
      </c>
      <c r="AH228" s="191">
        <v>0</v>
      </c>
      <c r="AI228" s="191">
        <v>1</v>
      </c>
      <c r="AJ228" s="191">
        <v>0</v>
      </c>
      <c r="AK228" s="191">
        <v>0</v>
      </c>
      <c r="AL228" s="191">
        <v>0</v>
      </c>
      <c r="AM228" s="191">
        <v>0</v>
      </c>
      <c r="AN228" s="191">
        <v>0</v>
      </c>
      <c r="AO228" s="191">
        <v>0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2</v>
      </c>
      <c r="D229" s="331">
        <v>0</v>
      </c>
      <c r="E229" s="193">
        <v>2</v>
      </c>
      <c r="F229" s="193">
        <v>0</v>
      </c>
      <c r="G229" s="193">
        <v>0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8</v>
      </c>
      <c r="R229" s="331">
        <v>0</v>
      </c>
      <c r="S229" s="193">
        <v>6</v>
      </c>
      <c r="T229" s="193">
        <v>0</v>
      </c>
      <c r="U229" s="193">
        <v>2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10</v>
      </c>
      <c r="AF229" s="191">
        <v>0</v>
      </c>
      <c r="AG229" s="191">
        <v>8</v>
      </c>
      <c r="AH229" s="191">
        <v>0</v>
      </c>
      <c r="AI229" s="191">
        <v>2</v>
      </c>
      <c r="AJ229" s="191">
        <v>0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1</v>
      </c>
      <c r="D230" s="331">
        <v>0</v>
      </c>
      <c r="E230" s="193">
        <v>1</v>
      </c>
      <c r="F230" s="193">
        <v>0</v>
      </c>
      <c r="G230" s="193">
        <v>0</v>
      </c>
      <c r="H230" s="193">
        <v>0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3</v>
      </c>
      <c r="R230" s="331">
        <v>0</v>
      </c>
      <c r="S230" s="193">
        <v>3</v>
      </c>
      <c r="T230" s="193">
        <v>0</v>
      </c>
      <c r="U230" s="193">
        <v>0</v>
      </c>
      <c r="V230" s="193">
        <v>0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4</v>
      </c>
      <c r="AF230" s="191">
        <v>0</v>
      </c>
      <c r="AG230" s="191">
        <v>4</v>
      </c>
      <c r="AH230" s="191">
        <v>0</v>
      </c>
      <c r="AI230" s="191">
        <v>0</v>
      </c>
      <c r="AJ230" s="191">
        <v>0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3</v>
      </c>
      <c r="D231" s="331">
        <v>0</v>
      </c>
      <c r="E231" s="193">
        <v>3</v>
      </c>
      <c r="F231" s="193">
        <v>0</v>
      </c>
      <c r="G231" s="193">
        <v>0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6</v>
      </c>
      <c r="R231" s="331">
        <v>0</v>
      </c>
      <c r="S231" s="193">
        <v>6</v>
      </c>
      <c r="T231" s="193">
        <v>0</v>
      </c>
      <c r="U231" s="193">
        <v>0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9</v>
      </c>
      <c r="AF231" s="191">
        <v>0</v>
      </c>
      <c r="AG231" s="191">
        <v>9</v>
      </c>
      <c r="AH231" s="191">
        <v>0</v>
      </c>
      <c r="AI231" s="191">
        <v>0</v>
      </c>
      <c r="AJ231" s="191">
        <v>0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3</v>
      </c>
      <c r="D232" s="331">
        <v>0</v>
      </c>
      <c r="E232" s="193">
        <v>3</v>
      </c>
      <c r="F232" s="193">
        <v>0</v>
      </c>
      <c r="G232" s="193">
        <v>0</v>
      </c>
      <c r="H232" s="193">
        <v>0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6</v>
      </c>
      <c r="R232" s="331">
        <v>0</v>
      </c>
      <c r="S232" s="193">
        <v>5</v>
      </c>
      <c r="T232" s="193">
        <v>0</v>
      </c>
      <c r="U232" s="193">
        <v>1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9</v>
      </c>
      <c r="AF232" s="191">
        <v>0</v>
      </c>
      <c r="AG232" s="191">
        <v>8</v>
      </c>
      <c r="AH232" s="191">
        <v>0</v>
      </c>
      <c r="AI232" s="191">
        <v>1</v>
      </c>
      <c r="AJ232" s="191">
        <v>0</v>
      </c>
      <c r="AK232" s="191">
        <v>0</v>
      </c>
      <c r="AL232" s="191">
        <v>0</v>
      </c>
      <c r="AM232" s="191">
        <v>0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0</v>
      </c>
      <c r="D233" s="331">
        <v>0</v>
      </c>
      <c r="E233" s="193">
        <v>0</v>
      </c>
      <c r="F233" s="193">
        <v>0</v>
      </c>
      <c r="G233" s="193">
        <v>0</v>
      </c>
      <c r="H233" s="193">
        <v>0</v>
      </c>
      <c r="I233" s="193">
        <v>0</v>
      </c>
      <c r="J233" s="193">
        <v>0</v>
      </c>
      <c r="K233" s="193">
        <v>0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5</v>
      </c>
      <c r="R233" s="331">
        <v>0</v>
      </c>
      <c r="S233" s="193">
        <v>5</v>
      </c>
      <c r="T233" s="193">
        <v>0</v>
      </c>
      <c r="U233" s="193">
        <v>0</v>
      </c>
      <c r="V233" s="193">
        <v>0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5</v>
      </c>
      <c r="AF233" s="191">
        <v>0</v>
      </c>
      <c r="AG233" s="191">
        <v>5</v>
      </c>
      <c r="AH233" s="191">
        <v>0</v>
      </c>
      <c r="AI233" s="191">
        <v>0</v>
      </c>
      <c r="AJ233" s="191">
        <v>0</v>
      </c>
      <c r="AK233" s="191">
        <v>0</v>
      </c>
      <c r="AL233" s="191">
        <v>0</v>
      </c>
      <c r="AM233" s="191">
        <v>0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1</v>
      </c>
      <c r="D234" s="331">
        <v>0</v>
      </c>
      <c r="E234" s="193">
        <v>1</v>
      </c>
      <c r="F234" s="193">
        <v>0</v>
      </c>
      <c r="G234" s="193">
        <v>0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6</v>
      </c>
      <c r="R234" s="331">
        <v>0</v>
      </c>
      <c r="S234" s="193">
        <v>6</v>
      </c>
      <c r="T234" s="193">
        <v>0</v>
      </c>
      <c r="U234" s="193">
        <v>0</v>
      </c>
      <c r="V234" s="193">
        <v>0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7</v>
      </c>
      <c r="AF234" s="191">
        <v>0</v>
      </c>
      <c r="AG234" s="191">
        <v>7</v>
      </c>
      <c r="AH234" s="191">
        <v>0</v>
      </c>
      <c r="AI234" s="191">
        <v>0</v>
      </c>
      <c r="AJ234" s="191">
        <v>0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0</v>
      </c>
      <c r="D235" s="331">
        <v>0</v>
      </c>
      <c r="E235" s="193">
        <v>0</v>
      </c>
      <c r="F235" s="193">
        <v>0</v>
      </c>
      <c r="G235" s="193">
        <v>0</v>
      </c>
      <c r="H235" s="193">
        <v>0</v>
      </c>
      <c r="I235" s="193">
        <v>0</v>
      </c>
      <c r="J235" s="193">
        <v>0</v>
      </c>
      <c r="K235" s="193">
        <v>0</v>
      </c>
      <c r="L235" s="193">
        <v>0</v>
      </c>
      <c r="M235" s="193">
        <v>0</v>
      </c>
      <c r="N235" s="193">
        <v>0</v>
      </c>
      <c r="O235" s="332">
        <v>0</v>
      </c>
      <c r="P235" s="180"/>
      <c r="Q235" s="190">
        <v>4</v>
      </c>
      <c r="R235" s="331">
        <v>0</v>
      </c>
      <c r="S235" s="193">
        <v>4</v>
      </c>
      <c r="T235" s="193">
        <v>0</v>
      </c>
      <c r="U235" s="193">
        <v>0</v>
      </c>
      <c r="V235" s="193">
        <v>0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4</v>
      </c>
      <c r="AF235" s="191">
        <v>0</v>
      </c>
      <c r="AG235" s="191">
        <v>4</v>
      </c>
      <c r="AH235" s="191">
        <v>0</v>
      </c>
      <c r="AI235" s="191">
        <v>0</v>
      </c>
      <c r="AJ235" s="191">
        <v>0</v>
      </c>
      <c r="AK235" s="191">
        <v>0</v>
      </c>
      <c r="AL235" s="191">
        <v>0</v>
      </c>
      <c r="AM235" s="191">
        <v>0</v>
      </c>
      <c r="AN235" s="191">
        <v>0</v>
      </c>
      <c r="AO235" s="191">
        <v>0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1</v>
      </c>
      <c r="D236" s="331">
        <v>0</v>
      </c>
      <c r="E236" s="193">
        <v>1</v>
      </c>
      <c r="F236" s="193">
        <v>0</v>
      </c>
      <c r="G236" s="193">
        <v>0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0</v>
      </c>
      <c r="N236" s="193">
        <v>0</v>
      </c>
      <c r="O236" s="332">
        <v>0</v>
      </c>
      <c r="P236" s="180"/>
      <c r="Q236" s="190">
        <v>2</v>
      </c>
      <c r="R236" s="331">
        <v>0</v>
      </c>
      <c r="S236" s="193">
        <v>2</v>
      </c>
      <c r="T236" s="193">
        <v>0</v>
      </c>
      <c r="U236" s="193">
        <v>0</v>
      </c>
      <c r="V236" s="193">
        <v>0</v>
      </c>
      <c r="W236" s="193">
        <v>0</v>
      </c>
      <c r="X236" s="193">
        <v>0</v>
      </c>
      <c r="Y236" s="193">
        <v>0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3</v>
      </c>
      <c r="AF236" s="191">
        <v>0</v>
      </c>
      <c r="AG236" s="191">
        <v>3</v>
      </c>
      <c r="AH236" s="191">
        <v>0</v>
      </c>
      <c r="AI236" s="191">
        <v>0</v>
      </c>
      <c r="AJ236" s="191">
        <v>0</v>
      </c>
      <c r="AK236" s="191">
        <v>0</v>
      </c>
      <c r="AL236" s="191">
        <v>0</v>
      </c>
      <c r="AM236" s="191">
        <v>0</v>
      </c>
      <c r="AN236" s="191">
        <v>0</v>
      </c>
      <c r="AO236" s="191">
        <v>0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0</v>
      </c>
      <c r="D237" s="331">
        <v>0</v>
      </c>
      <c r="E237" s="193">
        <v>0</v>
      </c>
      <c r="F237" s="193">
        <v>0</v>
      </c>
      <c r="G237" s="193">
        <v>0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4</v>
      </c>
      <c r="R237" s="331">
        <v>0</v>
      </c>
      <c r="S237" s="193">
        <v>4</v>
      </c>
      <c r="T237" s="193">
        <v>0</v>
      </c>
      <c r="U237" s="193">
        <v>0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332">
        <v>0</v>
      </c>
      <c r="AD237" s="180"/>
      <c r="AE237" s="190">
        <v>4</v>
      </c>
      <c r="AF237" s="191">
        <v>0</v>
      </c>
      <c r="AG237" s="191">
        <v>4</v>
      </c>
      <c r="AH237" s="191">
        <v>0</v>
      </c>
      <c r="AI237" s="191">
        <v>0</v>
      </c>
      <c r="AJ237" s="191">
        <v>0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0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2</v>
      </c>
      <c r="D238" s="331">
        <v>1</v>
      </c>
      <c r="E238" s="193">
        <v>1</v>
      </c>
      <c r="F238" s="193">
        <v>0</v>
      </c>
      <c r="G238" s="193">
        <v>0</v>
      </c>
      <c r="H238" s="193">
        <v>0</v>
      </c>
      <c r="I238" s="193">
        <v>0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1</v>
      </c>
      <c r="R238" s="331">
        <v>0</v>
      </c>
      <c r="S238" s="193">
        <v>1</v>
      </c>
      <c r="T238" s="193">
        <v>0</v>
      </c>
      <c r="U238" s="193">
        <v>0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3</v>
      </c>
      <c r="AF238" s="191">
        <v>1</v>
      </c>
      <c r="AG238" s="191">
        <v>2</v>
      </c>
      <c r="AH238" s="191">
        <v>0</v>
      </c>
      <c r="AI238" s="191">
        <v>0</v>
      </c>
      <c r="AJ238" s="191">
        <v>0</v>
      </c>
      <c r="AK238" s="191">
        <v>0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1</v>
      </c>
      <c r="D239" s="331">
        <v>0</v>
      </c>
      <c r="E239" s="193">
        <v>1</v>
      </c>
      <c r="F239" s="193">
        <v>0</v>
      </c>
      <c r="G239" s="193">
        <v>0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0</v>
      </c>
      <c r="N239" s="193">
        <v>0</v>
      </c>
      <c r="O239" s="332">
        <v>0</v>
      </c>
      <c r="P239" s="180"/>
      <c r="Q239" s="190">
        <v>3</v>
      </c>
      <c r="R239" s="331">
        <v>0</v>
      </c>
      <c r="S239" s="193">
        <v>3</v>
      </c>
      <c r="T239" s="193">
        <v>0</v>
      </c>
      <c r="U239" s="193">
        <v>0</v>
      </c>
      <c r="V239" s="193">
        <v>0</v>
      </c>
      <c r="W239" s="193">
        <v>0</v>
      </c>
      <c r="X239" s="193">
        <v>0</v>
      </c>
      <c r="Y239" s="193">
        <v>0</v>
      </c>
      <c r="Z239" s="193">
        <v>0</v>
      </c>
      <c r="AA239" s="193">
        <v>0</v>
      </c>
      <c r="AB239" s="193">
        <v>0</v>
      </c>
      <c r="AC239" s="332">
        <v>0</v>
      </c>
      <c r="AD239" s="180"/>
      <c r="AE239" s="190">
        <v>4</v>
      </c>
      <c r="AF239" s="191">
        <v>0</v>
      </c>
      <c r="AG239" s="191">
        <v>4</v>
      </c>
      <c r="AH239" s="191">
        <v>0</v>
      </c>
      <c r="AI239" s="191">
        <v>0</v>
      </c>
      <c r="AJ239" s="191">
        <v>0</v>
      </c>
      <c r="AK239" s="191">
        <v>0</v>
      </c>
      <c r="AL239" s="191">
        <v>0</v>
      </c>
      <c r="AM239" s="191">
        <v>0</v>
      </c>
      <c r="AN239" s="191">
        <v>0</v>
      </c>
      <c r="AO239" s="191">
        <v>0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0</v>
      </c>
      <c r="D240" s="331">
        <v>0</v>
      </c>
      <c r="E240" s="193">
        <v>0</v>
      </c>
      <c r="F240" s="193">
        <v>0</v>
      </c>
      <c r="G240" s="193">
        <v>0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5</v>
      </c>
      <c r="R240" s="331">
        <v>0</v>
      </c>
      <c r="S240" s="193">
        <v>5</v>
      </c>
      <c r="T240" s="193">
        <v>0</v>
      </c>
      <c r="U240" s="193">
        <v>0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5</v>
      </c>
      <c r="AF240" s="191">
        <v>0</v>
      </c>
      <c r="AG240" s="191">
        <v>5</v>
      </c>
      <c r="AH240" s="191">
        <v>0</v>
      </c>
      <c r="AI240" s="191">
        <v>0</v>
      </c>
      <c r="AJ240" s="191">
        <v>0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2</v>
      </c>
      <c r="D241" s="331">
        <v>0</v>
      </c>
      <c r="E241" s="193">
        <v>2</v>
      </c>
      <c r="F241" s="193">
        <v>0</v>
      </c>
      <c r="G241" s="193">
        <v>0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3</v>
      </c>
      <c r="R241" s="331">
        <v>0</v>
      </c>
      <c r="S241" s="193">
        <v>3</v>
      </c>
      <c r="T241" s="193">
        <v>0</v>
      </c>
      <c r="U241" s="193">
        <v>0</v>
      </c>
      <c r="V241" s="193">
        <v>0</v>
      </c>
      <c r="W241" s="193">
        <v>0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332">
        <v>0</v>
      </c>
      <c r="AD241" s="180"/>
      <c r="AE241" s="190">
        <v>5</v>
      </c>
      <c r="AF241" s="191">
        <v>0</v>
      </c>
      <c r="AG241" s="191">
        <v>5</v>
      </c>
      <c r="AH241" s="191">
        <v>0</v>
      </c>
      <c r="AI241" s="191">
        <v>0</v>
      </c>
      <c r="AJ241" s="191">
        <v>0</v>
      </c>
      <c r="AK241" s="191">
        <v>0</v>
      </c>
      <c r="AL241" s="191">
        <v>0</v>
      </c>
      <c r="AM241" s="191">
        <v>0</v>
      </c>
      <c r="AN241" s="191">
        <v>0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1</v>
      </c>
      <c r="D242" s="331">
        <v>0</v>
      </c>
      <c r="E242" s="193">
        <v>1</v>
      </c>
      <c r="F242" s="193">
        <v>0</v>
      </c>
      <c r="G242" s="193">
        <v>0</v>
      </c>
      <c r="H242" s="193">
        <v>0</v>
      </c>
      <c r="I242" s="193">
        <v>0</v>
      </c>
      <c r="J242" s="193">
        <v>0</v>
      </c>
      <c r="K242" s="193">
        <v>0</v>
      </c>
      <c r="L242" s="193">
        <v>0</v>
      </c>
      <c r="M242" s="193">
        <v>0</v>
      </c>
      <c r="N242" s="193">
        <v>0</v>
      </c>
      <c r="O242" s="332">
        <v>0</v>
      </c>
      <c r="P242" s="180"/>
      <c r="Q242" s="190">
        <v>3</v>
      </c>
      <c r="R242" s="331">
        <v>0</v>
      </c>
      <c r="S242" s="193">
        <v>3</v>
      </c>
      <c r="T242" s="193">
        <v>0</v>
      </c>
      <c r="U242" s="193">
        <v>0</v>
      </c>
      <c r="V242" s="193">
        <v>0</v>
      </c>
      <c r="W242" s="193">
        <v>0</v>
      </c>
      <c r="X242" s="193">
        <v>0</v>
      </c>
      <c r="Y242" s="193">
        <v>0</v>
      </c>
      <c r="Z242" s="193">
        <v>0</v>
      </c>
      <c r="AA242" s="193">
        <v>0</v>
      </c>
      <c r="AB242" s="193">
        <v>0</v>
      </c>
      <c r="AC242" s="332">
        <v>0</v>
      </c>
      <c r="AD242" s="180"/>
      <c r="AE242" s="190">
        <v>4</v>
      </c>
      <c r="AF242" s="191">
        <v>0</v>
      </c>
      <c r="AG242" s="191">
        <v>4</v>
      </c>
      <c r="AH242" s="191">
        <v>0</v>
      </c>
      <c r="AI242" s="191">
        <v>0</v>
      </c>
      <c r="AJ242" s="191">
        <v>0</v>
      </c>
      <c r="AK242" s="191">
        <v>0</v>
      </c>
      <c r="AL242" s="191">
        <v>0</v>
      </c>
      <c r="AM242" s="191">
        <v>0</v>
      </c>
      <c r="AN242" s="191">
        <v>0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0</v>
      </c>
      <c r="D243" s="331">
        <v>0</v>
      </c>
      <c r="E243" s="193">
        <v>0</v>
      </c>
      <c r="F243" s="193">
        <v>0</v>
      </c>
      <c r="G243" s="193">
        <v>0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1</v>
      </c>
      <c r="R243" s="331">
        <v>0</v>
      </c>
      <c r="S243" s="193">
        <v>1</v>
      </c>
      <c r="T243" s="193">
        <v>0</v>
      </c>
      <c r="U243" s="193">
        <v>0</v>
      </c>
      <c r="V243" s="193">
        <v>0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332">
        <v>0</v>
      </c>
      <c r="AD243" s="180"/>
      <c r="AE243" s="190">
        <v>1</v>
      </c>
      <c r="AF243" s="191">
        <v>0</v>
      </c>
      <c r="AG243" s="191">
        <v>1</v>
      </c>
      <c r="AH243" s="191">
        <v>0</v>
      </c>
      <c r="AI243" s="191">
        <v>0</v>
      </c>
      <c r="AJ243" s="191">
        <v>0</v>
      </c>
      <c r="AK243" s="191">
        <v>0</v>
      </c>
      <c r="AL243" s="191">
        <v>0</v>
      </c>
      <c r="AM243" s="191">
        <v>0</v>
      </c>
      <c r="AN243" s="191">
        <v>0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0</v>
      </c>
      <c r="D244" s="333">
        <v>0</v>
      </c>
      <c r="E244" s="334">
        <v>0</v>
      </c>
      <c r="F244" s="334">
        <v>0</v>
      </c>
      <c r="G244" s="334">
        <v>0</v>
      </c>
      <c r="H244" s="334">
        <v>0</v>
      </c>
      <c r="I244" s="334">
        <v>0</v>
      </c>
      <c r="J244" s="334">
        <v>0</v>
      </c>
      <c r="K244" s="334">
        <v>0</v>
      </c>
      <c r="L244" s="334">
        <v>0</v>
      </c>
      <c r="M244" s="334">
        <v>0</v>
      </c>
      <c r="N244" s="334">
        <v>0</v>
      </c>
      <c r="O244" s="335">
        <v>0</v>
      </c>
      <c r="P244" s="180"/>
      <c r="Q244" s="194">
        <v>2</v>
      </c>
      <c r="R244" s="333">
        <v>0</v>
      </c>
      <c r="S244" s="334">
        <v>2</v>
      </c>
      <c r="T244" s="334">
        <v>0</v>
      </c>
      <c r="U244" s="334">
        <v>0</v>
      </c>
      <c r="V244" s="334">
        <v>0</v>
      </c>
      <c r="W244" s="334">
        <v>0</v>
      </c>
      <c r="X244" s="334">
        <v>0</v>
      </c>
      <c r="Y244" s="334">
        <v>0</v>
      </c>
      <c r="Z244" s="334">
        <v>0</v>
      </c>
      <c r="AA244" s="334">
        <v>0</v>
      </c>
      <c r="AB244" s="334">
        <v>0</v>
      </c>
      <c r="AC244" s="335">
        <v>0</v>
      </c>
      <c r="AD244" s="180"/>
      <c r="AE244" s="194">
        <v>2</v>
      </c>
      <c r="AF244" s="195">
        <v>0</v>
      </c>
      <c r="AG244" s="195">
        <v>2</v>
      </c>
      <c r="AH244" s="195">
        <v>0</v>
      </c>
      <c r="AI244" s="195">
        <v>0</v>
      </c>
      <c r="AJ244" s="195">
        <v>0</v>
      </c>
      <c r="AK244" s="195">
        <v>0</v>
      </c>
      <c r="AL244" s="195">
        <v>0</v>
      </c>
      <c r="AM244" s="195">
        <v>0</v>
      </c>
      <c r="AN244" s="195">
        <v>0</v>
      </c>
      <c r="AO244" s="195">
        <v>0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 t="s">
        <v>107</v>
      </c>
      <c r="D245" s="424" t="s">
        <v>156</v>
      </c>
      <c r="E245" s="424" t="s">
        <v>157</v>
      </c>
      <c r="F245" s="424" t="s">
        <v>158</v>
      </c>
      <c r="G245" s="424" t="s">
        <v>159</v>
      </c>
      <c r="H245" s="424" t="s">
        <v>160</v>
      </c>
      <c r="I245" s="424" t="s">
        <v>158</v>
      </c>
      <c r="J245" s="424" t="s">
        <v>158</v>
      </c>
      <c r="K245" s="424" t="s">
        <v>158</v>
      </c>
      <c r="L245" s="424" t="s">
        <v>158</v>
      </c>
      <c r="M245" s="424" t="s">
        <v>158</v>
      </c>
      <c r="N245" s="424" t="s">
        <v>158</v>
      </c>
      <c r="O245" s="425" t="s">
        <v>158</v>
      </c>
      <c r="P245" s="185"/>
      <c r="Q245" s="426" t="s">
        <v>111</v>
      </c>
      <c r="R245" s="424" t="s">
        <v>161</v>
      </c>
      <c r="S245" s="424" t="s">
        <v>162</v>
      </c>
      <c r="T245" s="424" t="s">
        <v>158</v>
      </c>
      <c r="U245" s="424" t="s">
        <v>163</v>
      </c>
      <c r="V245" s="424" t="s">
        <v>158</v>
      </c>
      <c r="W245" s="424" t="s">
        <v>158</v>
      </c>
      <c r="X245" s="424" t="s">
        <v>158</v>
      </c>
      <c r="Y245" s="424" t="s">
        <v>158</v>
      </c>
      <c r="Z245" s="424" t="s">
        <v>158</v>
      </c>
      <c r="AA245" s="424" t="s">
        <v>158</v>
      </c>
      <c r="AB245" s="424" t="s">
        <v>158</v>
      </c>
      <c r="AC245" s="425" t="s">
        <v>158</v>
      </c>
      <c r="AD245" s="185"/>
      <c r="AE245" s="426" t="s">
        <v>115</v>
      </c>
      <c r="AF245" s="424" t="s">
        <v>164</v>
      </c>
      <c r="AG245" s="424" t="s">
        <v>165</v>
      </c>
      <c r="AH245" s="424" t="s">
        <v>158</v>
      </c>
      <c r="AI245" s="424" t="s">
        <v>166</v>
      </c>
      <c r="AJ245" s="424" t="s">
        <v>160</v>
      </c>
      <c r="AK245" s="424" t="s">
        <v>158</v>
      </c>
      <c r="AL245" s="424" t="s">
        <v>158</v>
      </c>
      <c r="AM245" s="424" t="s">
        <v>158</v>
      </c>
      <c r="AN245" s="424" t="s">
        <v>158</v>
      </c>
      <c r="AO245" s="424" t="s">
        <v>158</v>
      </c>
      <c r="AP245" s="424" t="s">
        <v>158</v>
      </c>
      <c r="AQ245" s="425" t="s">
        <v>158</v>
      </c>
      <c r="AR245" s="11"/>
    </row>
    <row r="246" spans="1:44" x14ac:dyDescent="0.25">
      <c r="A246" s="240">
        <v>1</v>
      </c>
      <c r="B246" s="427" t="s">
        <v>36</v>
      </c>
      <c r="C246" s="428" t="s">
        <v>119</v>
      </c>
      <c r="D246" s="429" t="s">
        <v>108</v>
      </c>
      <c r="E246" s="429" t="s">
        <v>121</v>
      </c>
      <c r="F246" s="429" t="s">
        <v>158</v>
      </c>
      <c r="G246" s="429" t="s">
        <v>167</v>
      </c>
      <c r="H246" s="429" t="s">
        <v>160</v>
      </c>
      <c r="I246" s="429" t="s">
        <v>158</v>
      </c>
      <c r="J246" s="429" t="s">
        <v>158</v>
      </c>
      <c r="K246" s="429" t="s">
        <v>158</v>
      </c>
      <c r="L246" s="429" t="s">
        <v>158</v>
      </c>
      <c r="M246" s="429" t="s">
        <v>158</v>
      </c>
      <c r="N246" s="429" t="s">
        <v>158</v>
      </c>
      <c r="O246" s="430" t="s">
        <v>158</v>
      </c>
      <c r="P246" s="185"/>
      <c r="Q246" s="431" t="s">
        <v>123</v>
      </c>
      <c r="R246" s="429" t="s">
        <v>156</v>
      </c>
      <c r="S246" s="429" t="s">
        <v>168</v>
      </c>
      <c r="T246" s="429" t="s">
        <v>158</v>
      </c>
      <c r="U246" s="429" t="s">
        <v>169</v>
      </c>
      <c r="V246" s="429" t="s">
        <v>158</v>
      </c>
      <c r="W246" s="429" t="s">
        <v>158</v>
      </c>
      <c r="X246" s="429" t="s">
        <v>158</v>
      </c>
      <c r="Y246" s="429" t="s">
        <v>158</v>
      </c>
      <c r="Z246" s="429" t="s">
        <v>158</v>
      </c>
      <c r="AA246" s="429" t="s">
        <v>158</v>
      </c>
      <c r="AB246" s="429" t="s">
        <v>158</v>
      </c>
      <c r="AC246" s="430" t="s">
        <v>158</v>
      </c>
      <c r="AD246" s="185"/>
      <c r="AE246" s="431" t="s">
        <v>127</v>
      </c>
      <c r="AF246" s="429" t="s">
        <v>153</v>
      </c>
      <c r="AG246" s="429" t="s">
        <v>170</v>
      </c>
      <c r="AH246" s="429" t="s">
        <v>158</v>
      </c>
      <c r="AI246" s="429" t="s">
        <v>124</v>
      </c>
      <c r="AJ246" s="429" t="s">
        <v>160</v>
      </c>
      <c r="AK246" s="429" t="s">
        <v>158</v>
      </c>
      <c r="AL246" s="429" t="s">
        <v>158</v>
      </c>
      <c r="AM246" s="429" t="s">
        <v>158</v>
      </c>
      <c r="AN246" s="429" t="s">
        <v>158</v>
      </c>
      <c r="AO246" s="429" t="s">
        <v>158</v>
      </c>
      <c r="AP246" s="429" t="s">
        <v>158</v>
      </c>
      <c r="AQ246" s="430" t="s">
        <v>158</v>
      </c>
      <c r="AR246" s="11"/>
    </row>
    <row r="247" spans="1:44" x14ac:dyDescent="0.25">
      <c r="A247" s="240">
        <v>1</v>
      </c>
      <c r="B247" s="432" t="s">
        <v>37</v>
      </c>
      <c r="C247" s="433" t="s">
        <v>131</v>
      </c>
      <c r="D247" s="434" t="s">
        <v>147</v>
      </c>
      <c r="E247" s="434" t="s">
        <v>138</v>
      </c>
      <c r="F247" s="434" t="s">
        <v>158</v>
      </c>
      <c r="G247" s="434" t="s">
        <v>167</v>
      </c>
      <c r="H247" s="434" t="s">
        <v>160</v>
      </c>
      <c r="I247" s="434" t="s">
        <v>158</v>
      </c>
      <c r="J247" s="434" t="s">
        <v>158</v>
      </c>
      <c r="K247" s="434" t="s">
        <v>158</v>
      </c>
      <c r="L247" s="434" t="s">
        <v>158</v>
      </c>
      <c r="M247" s="434" t="s">
        <v>158</v>
      </c>
      <c r="N247" s="434" t="s">
        <v>158</v>
      </c>
      <c r="O247" s="435" t="s">
        <v>158</v>
      </c>
      <c r="P247" s="185"/>
      <c r="Q247" s="436" t="s">
        <v>133</v>
      </c>
      <c r="R247" s="434" t="s">
        <v>156</v>
      </c>
      <c r="S247" s="434" t="s">
        <v>171</v>
      </c>
      <c r="T247" s="434" t="s">
        <v>158</v>
      </c>
      <c r="U247" s="434" t="s">
        <v>169</v>
      </c>
      <c r="V247" s="434" t="s">
        <v>158</v>
      </c>
      <c r="W247" s="434" t="s">
        <v>158</v>
      </c>
      <c r="X247" s="434" t="s">
        <v>158</v>
      </c>
      <c r="Y247" s="434" t="s">
        <v>158</v>
      </c>
      <c r="Z247" s="434" t="s">
        <v>158</v>
      </c>
      <c r="AA247" s="434" t="s">
        <v>158</v>
      </c>
      <c r="AB247" s="434" t="s">
        <v>158</v>
      </c>
      <c r="AC247" s="435" t="s">
        <v>158</v>
      </c>
      <c r="AD247" s="185"/>
      <c r="AE247" s="436" t="s">
        <v>135</v>
      </c>
      <c r="AF247" s="434" t="s">
        <v>172</v>
      </c>
      <c r="AG247" s="434" t="s">
        <v>173</v>
      </c>
      <c r="AH247" s="434" t="s">
        <v>158</v>
      </c>
      <c r="AI247" s="434" t="s">
        <v>124</v>
      </c>
      <c r="AJ247" s="434" t="s">
        <v>160</v>
      </c>
      <c r="AK247" s="434" t="s">
        <v>158</v>
      </c>
      <c r="AL247" s="434" t="s">
        <v>158</v>
      </c>
      <c r="AM247" s="434" t="s">
        <v>158</v>
      </c>
      <c r="AN247" s="434" t="s">
        <v>158</v>
      </c>
      <c r="AO247" s="434" t="s">
        <v>158</v>
      </c>
      <c r="AP247" s="434" t="s">
        <v>158</v>
      </c>
      <c r="AQ247" s="435" t="s">
        <v>158</v>
      </c>
      <c r="AR247" s="11"/>
    </row>
    <row r="248" spans="1:44" x14ac:dyDescent="0.25">
      <c r="A248" s="240">
        <v>1</v>
      </c>
      <c r="B248" s="437" t="s">
        <v>38</v>
      </c>
      <c r="C248" s="438" t="s">
        <v>131</v>
      </c>
      <c r="D248" s="439" t="s">
        <v>147</v>
      </c>
      <c r="E248" s="439" t="s">
        <v>138</v>
      </c>
      <c r="F248" s="439" t="s">
        <v>158</v>
      </c>
      <c r="G248" s="439" t="s">
        <v>167</v>
      </c>
      <c r="H248" s="439" t="s">
        <v>160</v>
      </c>
      <c r="I248" s="439" t="s">
        <v>158</v>
      </c>
      <c r="J248" s="439" t="s">
        <v>158</v>
      </c>
      <c r="K248" s="439" t="s">
        <v>158</v>
      </c>
      <c r="L248" s="439" t="s">
        <v>158</v>
      </c>
      <c r="M248" s="439" t="s">
        <v>158</v>
      </c>
      <c r="N248" s="439" t="s">
        <v>158</v>
      </c>
      <c r="O248" s="440" t="s">
        <v>158</v>
      </c>
      <c r="P248" s="185"/>
      <c r="Q248" s="441" t="s">
        <v>133</v>
      </c>
      <c r="R248" s="439" t="s">
        <v>156</v>
      </c>
      <c r="S248" s="439" t="s">
        <v>171</v>
      </c>
      <c r="T248" s="439" t="s">
        <v>158</v>
      </c>
      <c r="U248" s="439" t="s">
        <v>169</v>
      </c>
      <c r="V248" s="439" t="s">
        <v>158</v>
      </c>
      <c r="W248" s="439" t="s">
        <v>158</v>
      </c>
      <c r="X248" s="439" t="s">
        <v>158</v>
      </c>
      <c r="Y248" s="439" t="s">
        <v>158</v>
      </c>
      <c r="Z248" s="439" t="s">
        <v>158</v>
      </c>
      <c r="AA248" s="439" t="s">
        <v>158</v>
      </c>
      <c r="AB248" s="439" t="s">
        <v>158</v>
      </c>
      <c r="AC248" s="440" t="s">
        <v>158</v>
      </c>
      <c r="AD248" s="185"/>
      <c r="AE248" s="441" t="s">
        <v>135</v>
      </c>
      <c r="AF248" s="439" t="s">
        <v>172</v>
      </c>
      <c r="AG248" s="439" t="s">
        <v>173</v>
      </c>
      <c r="AH248" s="439" t="s">
        <v>158</v>
      </c>
      <c r="AI248" s="439" t="s">
        <v>124</v>
      </c>
      <c r="AJ248" s="439" t="s">
        <v>160</v>
      </c>
      <c r="AK248" s="439" t="s">
        <v>158</v>
      </c>
      <c r="AL248" s="439" t="s">
        <v>158</v>
      </c>
      <c r="AM248" s="439" t="s">
        <v>158</v>
      </c>
      <c r="AN248" s="439" t="s">
        <v>158</v>
      </c>
      <c r="AO248" s="439" t="s">
        <v>158</v>
      </c>
      <c r="AP248" s="439" t="s">
        <v>158</v>
      </c>
      <c r="AQ248" s="440" t="s">
        <v>158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0</v>
      </c>
      <c r="D251" s="329">
        <v>0</v>
      </c>
      <c r="E251" s="187">
        <v>0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0</v>
      </c>
      <c r="R251" s="329">
        <v>0</v>
      </c>
      <c r="S251" s="187">
        <v>0</v>
      </c>
      <c r="T251" s="187">
        <v>0</v>
      </c>
      <c r="U251" s="187">
        <v>0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0</v>
      </c>
      <c r="AF251" s="187">
        <v>0</v>
      </c>
      <c r="AG251" s="188">
        <v>0</v>
      </c>
      <c r="AH251" s="188">
        <v>0</v>
      </c>
      <c r="AI251" s="188">
        <v>0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0</v>
      </c>
      <c r="D252" s="331">
        <v>0</v>
      </c>
      <c r="E252" s="193">
        <v>0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0</v>
      </c>
      <c r="R252" s="331">
        <v>0</v>
      </c>
      <c r="S252" s="193">
        <v>0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0</v>
      </c>
      <c r="AF252" s="191">
        <v>0</v>
      </c>
      <c r="AG252" s="191">
        <v>0</v>
      </c>
      <c r="AH252" s="191">
        <v>0</v>
      </c>
      <c r="AI252" s="191">
        <v>0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0</v>
      </c>
      <c r="D253" s="331">
        <v>0</v>
      </c>
      <c r="E253" s="193">
        <v>0</v>
      </c>
      <c r="F253" s="193">
        <v>0</v>
      </c>
      <c r="G253" s="193">
        <v>0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0</v>
      </c>
      <c r="R253" s="331">
        <v>0</v>
      </c>
      <c r="S253" s="193">
        <v>0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0</v>
      </c>
      <c r="AF253" s="191">
        <v>0</v>
      </c>
      <c r="AG253" s="191">
        <v>0</v>
      </c>
      <c r="AH253" s="191">
        <v>0</v>
      </c>
      <c r="AI253" s="191">
        <v>0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0</v>
      </c>
      <c r="D254" s="331">
        <v>0</v>
      </c>
      <c r="E254" s="193">
        <v>0</v>
      </c>
      <c r="F254" s="193">
        <v>0</v>
      </c>
      <c r="G254" s="193">
        <v>0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1</v>
      </c>
      <c r="R254" s="331">
        <v>0</v>
      </c>
      <c r="S254" s="193">
        <v>1</v>
      </c>
      <c r="T254" s="193">
        <v>0</v>
      </c>
      <c r="U254" s="193">
        <v>0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1</v>
      </c>
      <c r="AF254" s="191">
        <v>0</v>
      </c>
      <c r="AG254" s="191">
        <v>1</v>
      </c>
      <c r="AH254" s="191">
        <v>0</v>
      </c>
      <c r="AI254" s="191">
        <v>0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0</v>
      </c>
      <c r="D255" s="331">
        <v>0</v>
      </c>
      <c r="E255" s="193">
        <v>0</v>
      </c>
      <c r="F255" s="193">
        <v>0</v>
      </c>
      <c r="G255" s="193">
        <v>0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0</v>
      </c>
      <c r="R255" s="331">
        <v>0</v>
      </c>
      <c r="S255" s="193">
        <v>0</v>
      </c>
      <c r="T255" s="193">
        <v>0</v>
      </c>
      <c r="U255" s="193">
        <v>0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0</v>
      </c>
      <c r="AF255" s="191">
        <v>0</v>
      </c>
      <c r="AG255" s="191">
        <v>0</v>
      </c>
      <c r="AH255" s="191">
        <v>0</v>
      </c>
      <c r="AI255" s="191">
        <v>0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1</v>
      </c>
      <c r="D256" s="331">
        <v>0</v>
      </c>
      <c r="E256" s="193">
        <v>1</v>
      </c>
      <c r="F256" s="193">
        <v>0</v>
      </c>
      <c r="G256" s="193">
        <v>0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1</v>
      </c>
      <c r="R256" s="331">
        <v>0</v>
      </c>
      <c r="S256" s="193">
        <v>1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2</v>
      </c>
      <c r="AF256" s="191">
        <v>0</v>
      </c>
      <c r="AG256" s="191">
        <v>2</v>
      </c>
      <c r="AH256" s="191">
        <v>0</v>
      </c>
      <c r="AI256" s="191">
        <v>0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0</v>
      </c>
      <c r="D257" s="331">
        <v>0</v>
      </c>
      <c r="E257" s="193">
        <v>0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0</v>
      </c>
      <c r="R257" s="331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0</v>
      </c>
      <c r="AF257" s="191">
        <v>0</v>
      </c>
      <c r="AG257" s="191">
        <v>0</v>
      </c>
      <c r="AH257" s="191">
        <v>0</v>
      </c>
      <c r="AI257" s="191">
        <v>0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0</v>
      </c>
      <c r="D258" s="331">
        <v>0</v>
      </c>
      <c r="E258" s="193">
        <v>0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0</v>
      </c>
      <c r="R258" s="331">
        <v>0</v>
      </c>
      <c r="S258" s="193">
        <v>0</v>
      </c>
      <c r="T258" s="193">
        <v>0</v>
      </c>
      <c r="U258" s="193">
        <v>0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0</v>
      </c>
      <c r="AF258" s="191">
        <v>0</v>
      </c>
      <c r="AG258" s="191">
        <v>0</v>
      </c>
      <c r="AH258" s="191">
        <v>0</v>
      </c>
      <c r="AI258" s="191">
        <v>0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0</v>
      </c>
      <c r="D259" s="331">
        <v>0</v>
      </c>
      <c r="E259" s="193">
        <v>0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0</v>
      </c>
      <c r="R259" s="331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0</v>
      </c>
      <c r="AF259" s="191">
        <v>0</v>
      </c>
      <c r="AG259" s="191">
        <v>0</v>
      </c>
      <c r="AH259" s="191">
        <v>0</v>
      </c>
      <c r="AI259" s="191">
        <v>0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0</v>
      </c>
      <c r="D260" s="331">
        <v>0</v>
      </c>
      <c r="E260" s="193">
        <v>0</v>
      </c>
      <c r="F260" s="193">
        <v>0</v>
      </c>
      <c r="G260" s="193">
        <v>0</v>
      </c>
      <c r="H260" s="193">
        <v>0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0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0</v>
      </c>
      <c r="AF260" s="191">
        <v>0</v>
      </c>
      <c r="AG260" s="191">
        <v>0</v>
      </c>
      <c r="AH260" s="191">
        <v>0</v>
      </c>
      <c r="AI260" s="191">
        <v>0</v>
      </c>
      <c r="AJ260" s="191">
        <v>0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0</v>
      </c>
      <c r="D261" s="331">
        <v>0</v>
      </c>
      <c r="E261" s="193">
        <v>0</v>
      </c>
      <c r="F261" s="193">
        <v>0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0</v>
      </c>
      <c r="R261" s="331">
        <v>0</v>
      </c>
      <c r="S261" s="193">
        <v>0</v>
      </c>
      <c r="T261" s="193">
        <v>0</v>
      </c>
      <c r="U261" s="193">
        <v>0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0</v>
      </c>
      <c r="AF261" s="191">
        <v>0</v>
      </c>
      <c r="AG261" s="191">
        <v>0</v>
      </c>
      <c r="AH261" s="191">
        <v>0</v>
      </c>
      <c r="AI261" s="191">
        <v>0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0</v>
      </c>
      <c r="D262" s="331">
        <v>0</v>
      </c>
      <c r="E262" s="193">
        <v>0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0</v>
      </c>
      <c r="AF262" s="191">
        <v>0</v>
      </c>
      <c r="AG262" s="191">
        <v>0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0</v>
      </c>
      <c r="D263" s="331">
        <v>0</v>
      </c>
      <c r="E263" s="193">
        <v>0</v>
      </c>
      <c r="F263" s="193">
        <v>0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0</v>
      </c>
      <c r="R263" s="331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0</v>
      </c>
      <c r="AF263" s="191">
        <v>0</v>
      </c>
      <c r="AG263" s="191">
        <v>0</v>
      </c>
      <c r="AH263" s="191">
        <v>0</v>
      </c>
      <c r="AI263" s="191">
        <v>0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0</v>
      </c>
      <c r="D264" s="331">
        <v>0</v>
      </c>
      <c r="E264" s="193">
        <v>0</v>
      </c>
      <c r="F264" s="193">
        <v>0</v>
      </c>
      <c r="G264" s="193">
        <v>0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0</v>
      </c>
      <c r="R264" s="331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0</v>
      </c>
      <c r="AF264" s="191">
        <v>0</v>
      </c>
      <c r="AG264" s="191">
        <v>0</v>
      </c>
      <c r="AH264" s="191">
        <v>0</v>
      </c>
      <c r="AI264" s="191">
        <v>0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0</v>
      </c>
      <c r="D265" s="331">
        <v>0</v>
      </c>
      <c r="E265" s="193">
        <v>0</v>
      </c>
      <c r="F265" s="193">
        <v>0</v>
      </c>
      <c r="G265" s="193">
        <v>0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0</v>
      </c>
      <c r="R265" s="331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0</v>
      </c>
      <c r="AF265" s="191">
        <v>0</v>
      </c>
      <c r="AG265" s="191">
        <v>0</v>
      </c>
      <c r="AH265" s="191">
        <v>0</v>
      </c>
      <c r="AI265" s="191">
        <v>0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0</v>
      </c>
      <c r="D266" s="331">
        <v>0</v>
      </c>
      <c r="E266" s="193">
        <v>0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1</v>
      </c>
      <c r="R266" s="331">
        <v>0</v>
      </c>
      <c r="S266" s="193">
        <v>1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1</v>
      </c>
      <c r="AF266" s="191">
        <v>0</v>
      </c>
      <c r="AG266" s="191">
        <v>1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1</v>
      </c>
      <c r="D267" s="331">
        <v>0</v>
      </c>
      <c r="E267" s="193">
        <v>1</v>
      </c>
      <c r="F267" s="193">
        <v>0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332">
        <v>0</v>
      </c>
      <c r="P267" s="180"/>
      <c r="Q267" s="190">
        <v>1</v>
      </c>
      <c r="R267" s="331">
        <v>0</v>
      </c>
      <c r="S267" s="193">
        <v>1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2</v>
      </c>
      <c r="AF267" s="191">
        <v>0</v>
      </c>
      <c r="AG267" s="191">
        <v>2</v>
      </c>
      <c r="AH267" s="191">
        <v>0</v>
      </c>
      <c r="AI267" s="191">
        <v>0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0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0</v>
      </c>
      <c r="D268" s="331">
        <v>0</v>
      </c>
      <c r="E268" s="193">
        <v>0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0</v>
      </c>
      <c r="R268" s="331">
        <v>0</v>
      </c>
      <c r="S268" s="193">
        <v>0</v>
      </c>
      <c r="T268" s="193">
        <v>0</v>
      </c>
      <c r="U268" s="193">
        <v>0</v>
      </c>
      <c r="V268" s="193">
        <v>0</v>
      </c>
      <c r="W268" s="193">
        <v>0</v>
      </c>
      <c r="X268" s="193">
        <v>0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0</v>
      </c>
      <c r="AF268" s="191">
        <v>0</v>
      </c>
      <c r="AG268" s="191">
        <v>0</v>
      </c>
      <c r="AH268" s="191">
        <v>0</v>
      </c>
      <c r="AI268" s="191">
        <v>0</v>
      </c>
      <c r="AJ268" s="191">
        <v>0</v>
      </c>
      <c r="AK268" s="191">
        <v>0</v>
      </c>
      <c r="AL268" s="191">
        <v>0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0</v>
      </c>
      <c r="D269" s="331">
        <v>0</v>
      </c>
      <c r="E269" s="193">
        <v>0</v>
      </c>
      <c r="F269" s="193">
        <v>0</v>
      </c>
      <c r="G269" s="193">
        <v>0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0</v>
      </c>
      <c r="R269" s="331">
        <v>0</v>
      </c>
      <c r="S269" s="193">
        <v>0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0</v>
      </c>
      <c r="AF269" s="191">
        <v>0</v>
      </c>
      <c r="AG269" s="191">
        <v>0</v>
      </c>
      <c r="AH269" s="191">
        <v>0</v>
      </c>
      <c r="AI269" s="191">
        <v>0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0</v>
      </c>
      <c r="D270" s="331">
        <v>0</v>
      </c>
      <c r="E270" s="193">
        <v>0</v>
      </c>
      <c r="F270" s="193">
        <v>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0</v>
      </c>
      <c r="R270" s="331">
        <v>0</v>
      </c>
      <c r="S270" s="193">
        <v>0</v>
      </c>
      <c r="T270" s="193">
        <v>0</v>
      </c>
      <c r="U270" s="193">
        <v>0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0</v>
      </c>
      <c r="AF270" s="191">
        <v>0</v>
      </c>
      <c r="AG270" s="191">
        <v>0</v>
      </c>
      <c r="AH270" s="191">
        <v>0</v>
      </c>
      <c r="AI270" s="191">
        <v>0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1</v>
      </c>
      <c r="D271" s="331">
        <v>0</v>
      </c>
      <c r="E271" s="193">
        <v>0</v>
      </c>
      <c r="F271" s="193">
        <v>0</v>
      </c>
      <c r="G271" s="193">
        <v>1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1</v>
      </c>
      <c r="R271" s="331">
        <v>0</v>
      </c>
      <c r="S271" s="193">
        <v>1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2</v>
      </c>
      <c r="AF271" s="191">
        <v>0</v>
      </c>
      <c r="AG271" s="191">
        <v>1</v>
      </c>
      <c r="AH271" s="191">
        <v>0</v>
      </c>
      <c r="AI271" s="191">
        <v>1</v>
      </c>
      <c r="AJ271" s="191">
        <v>0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0</v>
      </c>
      <c r="D272" s="331">
        <v>0</v>
      </c>
      <c r="E272" s="193">
        <v>0</v>
      </c>
      <c r="F272" s="193">
        <v>0</v>
      </c>
      <c r="G272" s="193">
        <v>0</v>
      </c>
      <c r="H272" s="193">
        <v>0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0</v>
      </c>
      <c r="R272" s="331">
        <v>0</v>
      </c>
      <c r="S272" s="193">
        <v>0</v>
      </c>
      <c r="T272" s="193">
        <v>0</v>
      </c>
      <c r="U272" s="193">
        <v>0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0</v>
      </c>
      <c r="AF272" s="191">
        <v>0</v>
      </c>
      <c r="AG272" s="191">
        <v>0</v>
      </c>
      <c r="AH272" s="191">
        <v>0</v>
      </c>
      <c r="AI272" s="191">
        <v>0</v>
      </c>
      <c r="AJ272" s="191">
        <v>0</v>
      </c>
      <c r="AK272" s="191">
        <v>0</v>
      </c>
      <c r="AL272" s="191">
        <v>0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1</v>
      </c>
      <c r="D273" s="331">
        <v>0</v>
      </c>
      <c r="E273" s="193">
        <v>1</v>
      </c>
      <c r="F273" s="193">
        <v>0</v>
      </c>
      <c r="G273" s="193">
        <v>0</v>
      </c>
      <c r="H273" s="193">
        <v>0</v>
      </c>
      <c r="I273" s="193">
        <v>0</v>
      </c>
      <c r="J273" s="193">
        <v>0</v>
      </c>
      <c r="K273" s="193">
        <v>0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2</v>
      </c>
      <c r="R273" s="331">
        <v>1</v>
      </c>
      <c r="S273" s="193">
        <v>1</v>
      </c>
      <c r="T273" s="193">
        <v>0</v>
      </c>
      <c r="U273" s="193">
        <v>0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3</v>
      </c>
      <c r="AF273" s="191">
        <v>1</v>
      </c>
      <c r="AG273" s="191">
        <v>2</v>
      </c>
      <c r="AH273" s="191">
        <v>0</v>
      </c>
      <c r="AI273" s="191">
        <v>0</v>
      </c>
      <c r="AJ273" s="191">
        <v>0</v>
      </c>
      <c r="AK273" s="191">
        <v>0</v>
      </c>
      <c r="AL273" s="191">
        <v>0</v>
      </c>
      <c r="AM273" s="191">
        <v>0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0</v>
      </c>
      <c r="D274" s="331">
        <v>0</v>
      </c>
      <c r="E274" s="193">
        <v>0</v>
      </c>
      <c r="F274" s="193">
        <v>0</v>
      </c>
      <c r="G274" s="193">
        <v>0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1</v>
      </c>
      <c r="R274" s="331">
        <v>0</v>
      </c>
      <c r="S274" s="193">
        <v>1</v>
      </c>
      <c r="T274" s="193">
        <v>0</v>
      </c>
      <c r="U274" s="193">
        <v>0</v>
      </c>
      <c r="V274" s="193">
        <v>0</v>
      </c>
      <c r="W274" s="193">
        <v>0</v>
      </c>
      <c r="X274" s="193">
        <v>0</v>
      </c>
      <c r="Y274" s="193">
        <v>0</v>
      </c>
      <c r="Z274" s="193">
        <v>0</v>
      </c>
      <c r="AA274" s="193">
        <v>0</v>
      </c>
      <c r="AB274" s="193">
        <v>0</v>
      </c>
      <c r="AC274" s="332">
        <v>0</v>
      </c>
      <c r="AD274" s="134"/>
      <c r="AE274" s="190">
        <v>1</v>
      </c>
      <c r="AF274" s="191">
        <v>0</v>
      </c>
      <c r="AG274" s="191">
        <v>1</v>
      </c>
      <c r="AH274" s="191">
        <v>0</v>
      </c>
      <c r="AI274" s="191">
        <v>0</v>
      </c>
      <c r="AJ274" s="191">
        <v>0</v>
      </c>
      <c r="AK274" s="191">
        <v>0</v>
      </c>
      <c r="AL274" s="191">
        <v>0</v>
      </c>
      <c r="AM274" s="191">
        <v>0</v>
      </c>
      <c r="AN274" s="191">
        <v>0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3</v>
      </c>
      <c r="D275" s="331">
        <v>0</v>
      </c>
      <c r="E275" s="193">
        <v>3</v>
      </c>
      <c r="F275" s="193">
        <v>0</v>
      </c>
      <c r="G275" s="193">
        <v>0</v>
      </c>
      <c r="H275" s="193">
        <v>0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0</v>
      </c>
      <c r="R275" s="331">
        <v>0</v>
      </c>
      <c r="S275" s="193">
        <v>0</v>
      </c>
      <c r="T275" s="193">
        <v>0</v>
      </c>
      <c r="U275" s="193">
        <v>0</v>
      </c>
      <c r="V275" s="193">
        <v>0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3</v>
      </c>
      <c r="AF275" s="193">
        <v>0</v>
      </c>
      <c r="AG275" s="191">
        <v>3</v>
      </c>
      <c r="AH275" s="191">
        <v>0</v>
      </c>
      <c r="AI275" s="191">
        <v>0</v>
      </c>
      <c r="AJ275" s="191">
        <v>0</v>
      </c>
      <c r="AK275" s="191">
        <v>0</v>
      </c>
      <c r="AL275" s="191">
        <v>0</v>
      </c>
      <c r="AM275" s="191">
        <v>0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1</v>
      </c>
      <c r="D276" s="331">
        <v>0</v>
      </c>
      <c r="E276" s="193">
        <v>1</v>
      </c>
      <c r="F276" s="193">
        <v>0</v>
      </c>
      <c r="G276" s="193">
        <v>0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0</v>
      </c>
      <c r="R276" s="331">
        <v>0</v>
      </c>
      <c r="S276" s="193">
        <v>0</v>
      </c>
      <c r="T276" s="193">
        <v>0</v>
      </c>
      <c r="U276" s="193">
        <v>0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1</v>
      </c>
      <c r="AF276" s="191">
        <v>0</v>
      </c>
      <c r="AG276" s="191">
        <v>1</v>
      </c>
      <c r="AH276" s="191">
        <v>0</v>
      </c>
      <c r="AI276" s="191">
        <v>0</v>
      </c>
      <c r="AJ276" s="191">
        <v>0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6</v>
      </c>
      <c r="D277" s="331">
        <v>0</v>
      </c>
      <c r="E277" s="193">
        <v>4</v>
      </c>
      <c r="F277" s="193">
        <v>0</v>
      </c>
      <c r="G277" s="193">
        <v>2</v>
      </c>
      <c r="H277" s="193">
        <v>0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0</v>
      </c>
      <c r="R277" s="331">
        <v>0</v>
      </c>
      <c r="S277" s="193">
        <v>0</v>
      </c>
      <c r="T277" s="193">
        <v>0</v>
      </c>
      <c r="U277" s="193">
        <v>0</v>
      </c>
      <c r="V277" s="193">
        <v>0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6</v>
      </c>
      <c r="AF277" s="191">
        <v>0</v>
      </c>
      <c r="AG277" s="191">
        <v>4</v>
      </c>
      <c r="AH277" s="191">
        <v>0</v>
      </c>
      <c r="AI277" s="191">
        <v>2</v>
      </c>
      <c r="AJ277" s="191">
        <v>0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2</v>
      </c>
      <c r="D278" s="331">
        <v>0</v>
      </c>
      <c r="E278" s="193">
        <v>2</v>
      </c>
      <c r="F278" s="193">
        <v>0</v>
      </c>
      <c r="G278" s="193">
        <v>0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5</v>
      </c>
      <c r="R278" s="331">
        <v>0</v>
      </c>
      <c r="S278" s="193">
        <v>5</v>
      </c>
      <c r="T278" s="193">
        <v>0</v>
      </c>
      <c r="U278" s="193">
        <v>0</v>
      </c>
      <c r="V278" s="193">
        <v>0</v>
      </c>
      <c r="W278" s="193">
        <v>0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7</v>
      </c>
      <c r="AF278" s="191">
        <v>0</v>
      </c>
      <c r="AG278" s="191">
        <v>7</v>
      </c>
      <c r="AH278" s="191">
        <v>0</v>
      </c>
      <c r="AI278" s="191">
        <v>0</v>
      </c>
      <c r="AJ278" s="191">
        <v>0</v>
      </c>
      <c r="AK278" s="191">
        <v>0</v>
      </c>
      <c r="AL278" s="191">
        <v>0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4</v>
      </c>
      <c r="D279" s="331">
        <v>0</v>
      </c>
      <c r="E279" s="193">
        <v>3</v>
      </c>
      <c r="F279" s="193">
        <v>0</v>
      </c>
      <c r="G279" s="193">
        <v>1</v>
      </c>
      <c r="H279" s="193">
        <v>0</v>
      </c>
      <c r="I279" s="193">
        <v>0</v>
      </c>
      <c r="J279" s="193">
        <v>0</v>
      </c>
      <c r="K279" s="193">
        <v>0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13</v>
      </c>
      <c r="R279" s="331">
        <v>0</v>
      </c>
      <c r="S279" s="193">
        <v>12</v>
      </c>
      <c r="T279" s="193">
        <v>0</v>
      </c>
      <c r="U279" s="193">
        <v>1</v>
      </c>
      <c r="V279" s="193">
        <v>0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0</v>
      </c>
      <c r="AC279" s="332">
        <v>0</v>
      </c>
      <c r="AD279" s="180"/>
      <c r="AE279" s="190">
        <v>17</v>
      </c>
      <c r="AF279" s="191">
        <v>0</v>
      </c>
      <c r="AG279" s="191">
        <v>15</v>
      </c>
      <c r="AH279" s="191">
        <v>0</v>
      </c>
      <c r="AI279" s="191">
        <v>2</v>
      </c>
      <c r="AJ279" s="191">
        <v>0</v>
      </c>
      <c r="AK279" s="191">
        <v>0</v>
      </c>
      <c r="AL279" s="191">
        <v>0</v>
      </c>
      <c r="AM279" s="191">
        <v>0</v>
      </c>
      <c r="AN279" s="191">
        <v>0</v>
      </c>
      <c r="AO279" s="191">
        <v>0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5</v>
      </c>
      <c r="D280" s="331">
        <v>0</v>
      </c>
      <c r="E280" s="193">
        <v>5</v>
      </c>
      <c r="F280" s="193">
        <v>0</v>
      </c>
      <c r="G280" s="193">
        <v>0</v>
      </c>
      <c r="H280" s="193">
        <v>0</v>
      </c>
      <c r="I280" s="193">
        <v>0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35</v>
      </c>
      <c r="R280" s="331">
        <v>0</v>
      </c>
      <c r="S280" s="193">
        <v>33</v>
      </c>
      <c r="T280" s="193">
        <v>0</v>
      </c>
      <c r="U280" s="193">
        <v>2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332">
        <v>0</v>
      </c>
      <c r="AD280" s="180"/>
      <c r="AE280" s="190">
        <v>40</v>
      </c>
      <c r="AF280" s="191">
        <v>0</v>
      </c>
      <c r="AG280" s="191">
        <v>38</v>
      </c>
      <c r="AH280" s="191">
        <v>0</v>
      </c>
      <c r="AI280" s="191">
        <v>2</v>
      </c>
      <c r="AJ280" s="191">
        <v>0</v>
      </c>
      <c r="AK280" s="191">
        <v>0</v>
      </c>
      <c r="AL280" s="191">
        <v>0</v>
      </c>
      <c r="AM280" s="191">
        <v>0</v>
      </c>
      <c r="AN280" s="191">
        <v>0</v>
      </c>
      <c r="AO280" s="191">
        <v>0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4</v>
      </c>
      <c r="D281" s="331">
        <v>0</v>
      </c>
      <c r="E281" s="193">
        <v>4</v>
      </c>
      <c r="F281" s="193">
        <v>0</v>
      </c>
      <c r="G281" s="193">
        <v>0</v>
      </c>
      <c r="H281" s="193">
        <v>0</v>
      </c>
      <c r="I281" s="193">
        <v>0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90</v>
      </c>
      <c r="R281" s="331">
        <v>1</v>
      </c>
      <c r="S281" s="193">
        <v>84</v>
      </c>
      <c r="T281" s="193">
        <v>0</v>
      </c>
      <c r="U281" s="193">
        <v>5</v>
      </c>
      <c r="V281" s="193">
        <v>0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0</v>
      </c>
      <c r="AC281" s="332">
        <v>0</v>
      </c>
      <c r="AD281" s="180"/>
      <c r="AE281" s="190">
        <v>94</v>
      </c>
      <c r="AF281" s="191">
        <v>1</v>
      </c>
      <c r="AG281" s="191">
        <v>88</v>
      </c>
      <c r="AH281" s="191">
        <v>0</v>
      </c>
      <c r="AI281" s="191">
        <v>5</v>
      </c>
      <c r="AJ281" s="191">
        <v>0</v>
      </c>
      <c r="AK281" s="191">
        <v>0</v>
      </c>
      <c r="AL281" s="191">
        <v>0</v>
      </c>
      <c r="AM281" s="191">
        <v>0</v>
      </c>
      <c r="AN281" s="191">
        <v>0</v>
      </c>
      <c r="AO281" s="191">
        <v>0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3</v>
      </c>
      <c r="D282" s="331">
        <v>1</v>
      </c>
      <c r="E282" s="193">
        <v>1</v>
      </c>
      <c r="F282" s="193">
        <v>0</v>
      </c>
      <c r="G282" s="193">
        <v>1</v>
      </c>
      <c r="H282" s="193">
        <v>0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332">
        <v>0</v>
      </c>
      <c r="P282" s="180"/>
      <c r="Q282" s="190">
        <v>101</v>
      </c>
      <c r="R282" s="331">
        <v>0</v>
      </c>
      <c r="S282" s="193">
        <v>95</v>
      </c>
      <c r="T282" s="193">
        <v>0</v>
      </c>
      <c r="U282" s="193">
        <v>6</v>
      </c>
      <c r="V282" s="193">
        <v>0</v>
      </c>
      <c r="W282" s="193">
        <v>0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104</v>
      </c>
      <c r="AF282" s="191">
        <v>1</v>
      </c>
      <c r="AG282" s="191">
        <v>96</v>
      </c>
      <c r="AH282" s="191">
        <v>0</v>
      </c>
      <c r="AI282" s="191">
        <v>7</v>
      </c>
      <c r="AJ282" s="191">
        <v>0</v>
      </c>
      <c r="AK282" s="191">
        <v>0</v>
      </c>
      <c r="AL282" s="191">
        <v>0</v>
      </c>
      <c r="AM282" s="191">
        <v>0</v>
      </c>
      <c r="AN282" s="191">
        <v>0</v>
      </c>
      <c r="AO282" s="191">
        <v>0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2</v>
      </c>
      <c r="D283" s="331">
        <v>0</v>
      </c>
      <c r="E283" s="193">
        <v>2</v>
      </c>
      <c r="F283" s="193">
        <v>0</v>
      </c>
      <c r="G283" s="193">
        <v>0</v>
      </c>
      <c r="H283" s="193">
        <v>0</v>
      </c>
      <c r="I283" s="193">
        <v>0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151</v>
      </c>
      <c r="R283" s="331">
        <v>1</v>
      </c>
      <c r="S283" s="193">
        <v>146</v>
      </c>
      <c r="T283" s="193">
        <v>0</v>
      </c>
      <c r="U283" s="193">
        <v>4</v>
      </c>
      <c r="V283" s="193">
        <v>0</v>
      </c>
      <c r="W283" s="193">
        <v>0</v>
      </c>
      <c r="X283" s="193">
        <v>0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153</v>
      </c>
      <c r="AF283" s="191">
        <v>1</v>
      </c>
      <c r="AG283" s="191">
        <v>148</v>
      </c>
      <c r="AH283" s="191">
        <v>0</v>
      </c>
      <c r="AI283" s="191">
        <v>4</v>
      </c>
      <c r="AJ283" s="191">
        <v>0</v>
      </c>
      <c r="AK283" s="191">
        <v>0</v>
      </c>
      <c r="AL283" s="191">
        <v>0</v>
      </c>
      <c r="AM283" s="191">
        <v>0</v>
      </c>
      <c r="AN283" s="191">
        <v>0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4</v>
      </c>
      <c r="D284" s="331">
        <v>0</v>
      </c>
      <c r="E284" s="193">
        <v>4</v>
      </c>
      <c r="F284" s="193">
        <v>0</v>
      </c>
      <c r="G284" s="193">
        <v>0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131</v>
      </c>
      <c r="R284" s="331">
        <v>0</v>
      </c>
      <c r="S284" s="193">
        <v>121</v>
      </c>
      <c r="T284" s="193">
        <v>0</v>
      </c>
      <c r="U284" s="193">
        <v>10</v>
      </c>
      <c r="V284" s="193">
        <v>0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135</v>
      </c>
      <c r="AF284" s="191">
        <v>0</v>
      </c>
      <c r="AG284" s="191">
        <v>125</v>
      </c>
      <c r="AH284" s="191">
        <v>0</v>
      </c>
      <c r="AI284" s="191">
        <v>10</v>
      </c>
      <c r="AJ284" s="191">
        <v>0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4</v>
      </c>
      <c r="D285" s="331">
        <v>0</v>
      </c>
      <c r="E285" s="193">
        <v>4</v>
      </c>
      <c r="F285" s="193">
        <v>0</v>
      </c>
      <c r="G285" s="193">
        <v>0</v>
      </c>
      <c r="H285" s="193">
        <v>0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100</v>
      </c>
      <c r="R285" s="331">
        <v>0</v>
      </c>
      <c r="S285" s="193">
        <v>99</v>
      </c>
      <c r="T285" s="193">
        <v>0</v>
      </c>
      <c r="U285" s="193">
        <v>1</v>
      </c>
      <c r="V285" s="193">
        <v>0</v>
      </c>
      <c r="W285" s="193">
        <v>0</v>
      </c>
      <c r="X285" s="193">
        <v>0</v>
      </c>
      <c r="Y285" s="193">
        <v>0</v>
      </c>
      <c r="Z285" s="193">
        <v>0</v>
      </c>
      <c r="AA285" s="193">
        <v>0</v>
      </c>
      <c r="AB285" s="193">
        <v>0</v>
      </c>
      <c r="AC285" s="332">
        <v>0</v>
      </c>
      <c r="AD285" s="180"/>
      <c r="AE285" s="190">
        <v>104</v>
      </c>
      <c r="AF285" s="191">
        <v>0</v>
      </c>
      <c r="AG285" s="191">
        <v>103</v>
      </c>
      <c r="AH285" s="191">
        <v>0</v>
      </c>
      <c r="AI285" s="191">
        <v>1</v>
      </c>
      <c r="AJ285" s="191">
        <v>0</v>
      </c>
      <c r="AK285" s="191">
        <v>0</v>
      </c>
      <c r="AL285" s="191">
        <v>0</v>
      </c>
      <c r="AM285" s="191">
        <v>0</v>
      </c>
      <c r="AN285" s="191">
        <v>0</v>
      </c>
      <c r="AO285" s="191">
        <v>0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4</v>
      </c>
      <c r="D286" s="331">
        <v>0</v>
      </c>
      <c r="E286" s="193">
        <v>3</v>
      </c>
      <c r="F286" s="193">
        <v>0</v>
      </c>
      <c r="G286" s="193">
        <v>1</v>
      </c>
      <c r="H286" s="193">
        <v>0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332">
        <v>0</v>
      </c>
      <c r="P286" s="180"/>
      <c r="Q286" s="190">
        <v>59</v>
      </c>
      <c r="R286" s="331">
        <v>0</v>
      </c>
      <c r="S286" s="193">
        <v>55</v>
      </c>
      <c r="T286" s="193">
        <v>0</v>
      </c>
      <c r="U286" s="193">
        <v>4</v>
      </c>
      <c r="V286" s="193">
        <v>0</v>
      </c>
      <c r="W286" s="193">
        <v>0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63</v>
      </c>
      <c r="AF286" s="191">
        <v>0</v>
      </c>
      <c r="AG286" s="191">
        <v>58</v>
      </c>
      <c r="AH286" s="191">
        <v>0</v>
      </c>
      <c r="AI286" s="191">
        <v>5</v>
      </c>
      <c r="AJ286" s="191">
        <v>0</v>
      </c>
      <c r="AK286" s="191">
        <v>0</v>
      </c>
      <c r="AL286" s="191">
        <v>0</v>
      </c>
      <c r="AM286" s="191">
        <v>0</v>
      </c>
      <c r="AN286" s="191">
        <v>0</v>
      </c>
      <c r="AO286" s="191">
        <v>0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7</v>
      </c>
      <c r="D287" s="331">
        <v>1</v>
      </c>
      <c r="E287" s="193">
        <v>6</v>
      </c>
      <c r="F287" s="193">
        <v>0</v>
      </c>
      <c r="G287" s="193">
        <v>0</v>
      </c>
      <c r="H287" s="193">
        <v>0</v>
      </c>
      <c r="I287" s="193">
        <v>0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74</v>
      </c>
      <c r="R287" s="331">
        <v>1</v>
      </c>
      <c r="S287" s="193">
        <v>70</v>
      </c>
      <c r="T287" s="193">
        <v>0</v>
      </c>
      <c r="U287" s="193">
        <v>3</v>
      </c>
      <c r="V287" s="193">
        <v>0</v>
      </c>
      <c r="W287" s="193">
        <v>0</v>
      </c>
      <c r="X287" s="193">
        <v>0</v>
      </c>
      <c r="Y287" s="193">
        <v>0</v>
      </c>
      <c r="Z287" s="193">
        <v>0</v>
      </c>
      <c r="AA287" s="193">
        <v>0</v>
      </c>
      <c r="AB287" s="193">
        <v>0</v>
      </c>
      <c r="AC287" s="332">
        <v>0</v>
      </c>
      <c r="AD287" s="180"/>
      <c r="AE287" s="190">
        <v>81</v>
      </c>
      <c r="AF287" s="191">
        <v>2</v>
      </c>
      <c r="AG287" s="191">
        <v>76</v>
      </c>
      <c r="AH287" s="191">
        <v>0</v>
      </c>
      <c r="AI287" s="191">
        <v>3</v>
      </c>
      <c r="AJ287" s="191">
        <v>0</v>
      </c>
      <c r="AK287" s="191">
        <v>0</v>
      </c>
      <c r="AL287" s="191">
        <v>0</v>
      </c>
      <c r="AM287" s="191">
        <v>0</v>
      </c>
      <c r="AN287" s="191">
        <v>0</v>
      </c>
      <c r="AO287" s="191">
        <v>0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4</v>
      </c>
      <c r="D288" s="331">
        <v>0</v>
      </c>
      <c r="E288" s="193">
        <v>4</v>
      </c>
      <c r="F288" s="193">
        <v>0</v>
      </c>
      <c r="G288" s="193">
        <v>0</v>
      </c>
      <c r="H288" s="193">
        <v>0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56</v>
      </c>
      <c r="R288" s="331">
        <v>0</v>
      </c>
      <c r="S288" s="193">
        <v>50</v>
      </c>
      <c r="T288" s="193">
        <v>0</v>
      </c>
      <c r="U288" s="193">
        <v>6</v>
      </c>
      <c r="V288" s="193">
        <v>0</v>
      </c>
      <c r="W288" s="193">
        <v>0</v>
      </c>
      <c r="X288" s="193">
        <v>0</v>
      </c>
      <c r="Y288" s="193">
        <v>0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60</v>
      </c>
      <c r="AF288" s="191">
        <v>0</v>
      </c>
      <c r="AG288" s="191">
        <v>54</v>
      </c>
      <c r="AH288" s="191">
        <v>0</v>
      </c>
      <c r="AI288" s="191">
        <v>6</v>
      </c>
      <c r="AJ288" s="191">
        <v>0</v>
      </c>
      <c r="AK288" s="191">
        <v>0</v>
      </c>
      <c r="AL288" s="191">
        <v>0</v>
      </c>
      <c r="AM288" s="191">
        <v>0</v>
      </c>
      <c r="AN288" s="191">
        <v>0</v>
      </c>
      <c r="AO288" s="191">
        <v>0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7</v>
      </c>
      <c r="D289" s="331">
        <v>0</v>
      </c>
      <c r="E289" s="193">
        <v>7</v>
      </c>
      <c r="F289" s="193">
        <v>0</v>
      </c>
      <c r="G289" s="193">
        <v>0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46</v>
      </c>
      <c r="R289" s="331">
        <v>0</v>
      </c>
      <c r="S289" s="193">
        <v>44</v>
      </c>
      <c r="T289" s="193">
        <v>0</v>
      </c>
      <c r="U289" s="193">
        <v>2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53</v>
      </c>
      <c r="AF289" s="191">
        <v>0</v>
      </c>
      <c r="AG289" s="191">
        <v>51</v>
      </c>
      <c r="AH289" s="191">
        <v>0</v>
      </c>
      <c r="AI289" s="191">
        <v>2</v>
      </c>
      <c r="AJ289" s="191">
        <v>0</v>
      </c>
      <c r="AK289" s="191">
        <v>0</v>
      </c>
      <c r="AL289" s="191">
        <v>0</v>
      </c>
      <c r="AM289" s="191">
        <v>0</v>
      </c>
      <c r="AN289" s="191">
        <v>0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3</v>
      </c>
      <c r="D290" s="331">
        <v>1</v>
      </c>
      <c r="E290" s="193">
        <v>2</v>
      </c>
      <c r="F290" s="193">
        <v>0</v>
      </c>
      <c r="G290" s="193">
        <v>0</v>
      </c>
      <c r="H290" s="193">
        <v>0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25</v>
      </c>
      <c r="R290" s="331">
        <v>0</v>
      </c>
      <c r="S290" s="193">
        <v>23</v>
      </c>
      <c r="T290" s="193">
        <v>0</v>
      </c>
      <c r="U290" s="193">
        <v>2</v>
      </c>
      <c r="V290" s="193">
        <v>0</v>
      </c>
      <c r="W290" s="193">
        <v>0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28</v>
      </c>
      <c r="AF290" s="191">
        <v>1</v>
      </c>
      <c r="AG290" s="191">
        <v>25</v>
      </c>
      <c r="AH290" s="191">
        <v>0</v>
      </c>
      <c r="AI290" s="191">
        <v>2</v>
      </c>
      <c r="AJ290" s="191">
        <v>0</v>
      </c>
      <c r="AK290" s="191">
        <v>0</v>
      </c>
      <c r="AL290" s="191">
        <v>0</v>
      </c>
      <c r="AM290" s="191">
        <v>0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2</v>
      </c>
      <c r="D291" s="331">
        <v>0</v>
      </c>
      <c r="E291" s="193">
        <v>2</v>
      </c>
      <c r="F291" s="193">
        <v>0</v>
      </c>
      <c r="G291" s="193">
        <v>0</v>
      </c>
      <c r="H291" s="193">
        <v>0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20</v>
      </c>
      <c r="R291" s="331">
        <v>1</v>
      </c>
      <c r="S291" s="193">
        <v>16</v>
      </c>
      <c r="T291" s="193">
        <v>0</v>
      </c>
      <c r="U291" s="193">
        <v>3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22</v>
      </c>
      <c r="AF291" s="191">
        <v>1</v>
      </c>
      <c r="AG291" s="191">
        <v>18</v>
      </c>
      <c r="AH291" s="191">
        <v>0</v>
      </c>
      <c r="AI291" s="191">
        <v>3</v>
      </c>
      <c r="AJ291" s="191">
        <v>0</v>
      </c>
      <c r="AK291" s="191">
        <v>0</v>
      </c>
      <c r="AL291" s="191">
        <v>0</v>
      </c>
      <c r="AM291" s="191">
        <v>0</v>
      </c>
      <c r="AN291" s="191">
        <v>0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6</v>
      </c>
      <c r="D292" s="331">
        <v>0</v>
      </c>
      <c r="E292" s="193">
        <v>5</v>
      </c>
      <c r="F292" s="193">
        <v>0</v>
      </c>
      <c r="G292" s="193">
        <v>1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24</v>
      </c>
      <c r="R292" s="331">
        <v>0</v>
      </c>
      <c r="S292" s="193">
        <v>21</v>
      </c>
      <c r="T292" s="193">
        <v>0</v>
      </c>
      <c r="U292" s="193">
        <v>3</v>
      </c>
      <c r="V292" s="193">
        <v>0</v>
      </c>
      <c r="W292" s="193">
        <v>0</v>
      </c>
      <c r="X292" s="193">
        <v>0</v>
      </c>
      <c r="Y292" s="193">
        <v>0</v>
      </c>
      <c r="Z292" s="193">
        <v>0</v>
      </c>
      <c r="AA292" s="193">
        <v>0</v>
      </c>
      <c r="AB292" s="193">
        <v>0</v>
      </c>
      <c r="AC292" s="332">
        <v>0</v>
      </c>
      <c r="AD292" s="180"/>
      <c r="AE292" s="190">
        <v>30</v>
      </c>
      <c r="AF292" s="191">
        <v>0</v>
      </c>
      <c r="AG292" s="191">
        <v>26</v>
      </c>
      <c r="AH292" s="191">
        <v>0</v>
      </c>
      <c r="AI292" s="191">
        <v>4</v>
      </c>
      <c r="AJ292" s="191">
        <v>0</v>
      </c>
      <c r="AK292" s="191">
        <v>0</v>
      </c>
      <c r="AL292" s="191">
        <v>0</v>
      </c>
      <c r="AM292" s="191">
        <v>0</v>
      </c>
      <c r="AN292" s="191">
        <v>0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3</v>
      </c>
      <c r="D293" s="331">
        <v>0</v>
      </c>
      <c r="E293" s="193">
        <v>2</v>
      </c>
      <c r="F293" s="193">
        <v>0</v>
      </c>
      <c r="G293" s="193">
        <v>1</v>
      </c>
      <c r="H293" s="193">
        <v>0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21</v>
      </c>
      <c r="R293" s="331">
        <v>0</v>
      </c>
      <c r="S293" s="193">
        <v>18</v>
      </c>
      <c r="T293" s="193">
        <v>0</v>
      </c>
      <c r="U293" s="193">
        <v>3</v>
      </c>
      <c r="V293" s="193">
        <v>0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24</v>
      </c>
      <c r="AF293" s="191">
        <v>0</v>
      </c>
      <c r="AG293" s="191">
        <v>20</v>
      </c>
      <c r="AH293" s="191">
        <v>0</v>
      </c>
      <c r="AI293" s="191">
        <v>4</v>
      </c>
      <c r="AJ293" s="191">
        <v>0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5</v>
      </c>
      <c r="D294" s="331">
        <v>1</v>
      </c>
      <c r="E294" s="193">
        <v>4</v>
      </c>
      <c r="F294" s="193">
        <v>0</v>
      </c>
      <c r="G294" s="193">
        <v>0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332">
        <v>0</v>
      </c>
      <c r="P294" s="180"/>
      <c r="Q294" s="190">
        <v>17</v>
      </c>
      <c r="R294" s="331">
        <v>0</v>
      </c>
      <c r="S294" s="193">
        <v>14</v>
      </c>
      <c r="T294" s="193">
        <v>0</v>
      </c>
      <c r="U294" s="193">
        <v>3</v>
      </c>
      <c r="V294" s="193">
        <v>0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22</v>
      </c>
      <c r="AF294" s="191">
        <v>1</v>
      </c>
      <c r="AG294" s="191">
        <v>18</v>
      </c>
      <c r="AH294" s="191">
        <v>0</v>
      </c>
      <c r="AI294" s="191">
        <v>3</v>
      </c>
      <c r="AJ294" s="191">
        <v>0</v>
      </c>
      <c r="AK294" s="191">
        <v>0</v>
      </c>
      <c r="AL294" s="191">
        <v>0</v>
      </c>
      <c r="AM294" s="191">
        <v>0</v>
      </c>
      <c r="AN294" s="191">
        <v>0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5</v>
      </c>
      <c r="D295" s="331">
        <v>0</v>
      </c>
      <c r="E295" s="193">
        <v>5</v>
      </c>
      <c r="F295" s="193">
        <v>0</v>
      </c>
      <c r="G295" s="193">
        <v>0</v>
      </c>
      <c r="H295" s="193">
        <v>0</v>
      </c>
      <c r="I295" s="193">
        <v>0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17</v>
      </c>
      <c r="R295" s="331">
        <v>0</v>
      </c>
      <c r="S295" s="193">
        <v>15</v>
      </c>
      <c r="T295" s="193">
        <v>0</v>
      </c>
      <c r="U295" s="193">
        <v>2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22</v>
      </c>
      <c r="AF295" s="191">
        <v>0</v>
      </c>
      <c r="AG295" s="191">
        <v>20</v>
      </c>
      <c r="AH295" s="191">
        <v>0</v>
      </c>
      <c r="AI295" s="191">
        <v>2</v>
      </c>
      <c r="AJ295" s="191">
        <v>0</v>
      </c>
      <c r="AK295" s="191">
        <v>0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6</v>
      </c>
      <c r="D296" s="331">
        <v>0</v>
      </c>
      <c r="E296" s="193">
        <v>5</v>
      </c>
      <c r="F296" s="193">
        <v>0</v>
      </c>
      <c r="G296" s="193">
        <v>1</v>
      </c>
      <c r="H296" s="193">
        <v>0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332">
        <v>0</v>
      </c>
      <c r="P296" s="180"/>
      <c r="Q296" s="190">
        <v>18</v>
      </c>
      <c r="R296" s="331">
        <v>1</v>
      </c>
      <c r="S296" s="193">
        <v>13</v>
      </c>
      <c r="T296" s="193">
        <v>0</v>
      </c>
      <c r="U296" s="193">
        <v>4</v>
      </c>
      <c r="V296" s="193">
        <v>0</v>
      </c>
      <c r="W296" s="193">
        <v>0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24</v>
      </c>
      <c r="AF296" s="191">
        <v>1</v>
      </c>
      <c r="AG296" s="191">
        <v>18</v>
      </c>
      <c r="AH296" s="191">
        <v>0</v>
      </c>
      <c r="AI296" s="191">
        <v>5</v>
      </c>
      <c r="AJ296" s="191">
        <v>0</v>
      </c>
      <c r="AK296" s="191">
        <v>0</v>
      </c>
      <c r="AL296" s="191">
        <v>0</v>
      </c>
      <c r="AM296" s="191">
        <v>0</v>
      </c>
      <c r="AN296" s="191">
        <v>0</v>
      </c>
      <c r="AO296" s="191">
        <v>0</v>
      </c>
      <c r="AP296" s="191">
        <v>0</v>
      </c>
      <c r="AQ296" s="192">
        <v>0</v>
      </c>
      <c r="AR296" s="11"/>
    </row>
    <row r="297" spans="1:44" x14ac:dyDescent="0.25">
      <c r="A297" s="240">
        <v>2</v>
      </c>
      <c r="B297" s="311">
        <v>0.47916700000000001</v>
      </c>
      <c r="C297" s="190">
        <v>2</v>
      </c>
      <c r="D297" s="331">
        <v>0</v>
      </c>
      <c r="E297" s="193">
        <v>2</v>
      </c>
      <c r="F297" s="193">
        <v>0</v>
      </c>
      <c r="G297" s="193">
        <v>0</v>
      </c>
      <c r="H297" s="193">
        <v>0</v>
      </c>
      <c r="I297" s="193">
        <v>0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17</v>
      </c>
      <c r="R297" s="331">
        <v>0</v>
      </c>
      <c r="S297" s="193">
        <v>15</v>
      </c>
      <c r="T297" s="193">
        <v>0</v>
      </c>
      <c r="U297" s="193">
        <v>2</v>
      </c>
      <c r="V297" s="193">
        <v>0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19</v>
      </c>
      <c r="AF297" s="191">
        <v>0</v>
      </c>
      <c r="AG297" s="191">
        <v>17</v>
      </c>
      <c r="AH297" s="191">
        <v>0</v>
      </c>
      <c r="AI297" s="191">
        <v>2</v>
      </c>
      <c r="AJ297" s="191">
        <v>0</v>
      </c>
      <c r="AK297" s="191">
        <v>0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2</v>
      </c>
      <c r="D298" s="331">
        <v>0</v>
      </c>
      <c r="E298" s="193">
        <v>2</v>
      </c>
      <c r="F298" s="193">
        <v>0</v>
      </c>
      <c r="G298" s="193">
        <v>0</v>
      </c>
      <c r="H298" s="193">
        <v>0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24</v>
      </c>
      <c r="R298" s="331">
        <v>0</v>
      </c>
      <c r="S298" s="193">
        <v>21</v>
      </c>
      <c r="T298" s="193">
        <v>0</v>
      </c>
      <c r="U298" s="193">
        <v>3</v>
      </c>
      <c r="V298" s="193">
        <v>0</v>
      </c>
      <c r="W298" s="193">
        <v>0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26</v>
      </c>
      <c r="AF298" s="191">
        <v>0</v>
      </c>
      <c r="AG298" s="191">
        <v>23</v>
      </c>
      <c r="AH298" s="191">
        <v>0</v>
      </c>
      <c r="AI298" s="191">
        <v>3</v>
      </c>
      <c r="AJ298" s="191">
        <v>0</v>
      </c>
      <c r="AK298" s="191">
        <v>0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5</v>
      </c>
      <c r="D299" s="331">
        <v>0</v>
      </c>
      <c r="E299" s="193">
        <v>4</v>
      </c>
      <c r="F299" s="193">
        <v>0</v>
      </c>
      <c r="G299" s="193">
        <v>1</v>
      </c>
      <c r="H299" s="193">
        <v>0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14</v>
      </c>
      <c r="R299" s="331">
        <v>0</v>
      </c>
      <c r="S299" s="193">
        <v>14</v>
      </c>
      <c r="T299" s="193">
        <v>0</v>
      </c>
      <c r="U299" s="193">
        <v>0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19</v>
      </c>
      <c r="AF299" s="193">
        <v>0</v>
      </c>
      <c r="AG299" s="191">
        <v>18</v>
      </c>
      <c r="AH299" s="191">
        <v>0</v>
      </c>
      <c r="AI299" s="191">
        <v>1</v>
      </c>
      <c r="AJ299" s="191">
        <v>0</v>
      </c>
      <c r="AK299" s="191">
        <v>0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5</v>
      </c>
      <c r="D300" s="331">
        <v>0</v>
      </c>
      <c r="E300" s="193">
        <v>5</v>
      </c>
      <c r="F300" s="193">
        <v>0</v>
      </c>
      <c r="G300" s="193">
        <v>0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17</v>
      </c>
      <c r="R300" s="331">
        <v>0</v>
      </c>
      <c r="S300" s="193">
        <v>15</v>
      </c>
      <c r="T300" s="193">
        <v>0</v>
      </c>
      <c r="U300" s="193">
        <v>2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22</v>
      </c>
      <c r="AF300" s="191">
        <v>0</v>
      </c>
      <c r="AG300" s="191">
        <v>20</v>
      </c>
      <c r="AH300" s="191">
        <v>0</v>
      </c>
      <c r="AI300" s="191">
        <v>2</v>
      </c>
      <c r="AJ300" s="191">
        <v>0</v>
      </c>
      <c r="AK300" s="191">
        <v>0</v>
      </c>
      <c r="AL300" s="191">
        <v>0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4</v>
      </c>
      <c r="D301" s="331">
        <v>0</v>
      </c>
      <c r="E301" s="193">
        <v>3</v>
      </c>
      <c r="F301" s="193">
        <v>0</v>
      </c>
      <c r="G301" s="193">
        <v>1</v>
      </c>
      <c r="H301" s="193">
        <v>0</v>
      </c>
      <c r="I301" s="193">
        <v>0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22</v>
      </c>
      <c r="R301" s="331">
        <v>0</v>
      </c>
      <c r="S301" s="193">
        <v>16</v>
      </c>
      <c r="T301" s="193">
        <v>0</v>
      </c>
      <c r="U301" s="193">
        <v>6</v>
      </c>
      <c r="V301" s="193">
        <v>0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26</v>
      </c>
      <c r="AF301" s="191">
        <v>0</v>
      </c>
      <c r="AG301" s="191">
        <v>19</v>
      </c>
      <c r="AH301" s="191">
        <v>0</v>
      </c>
      <c r="AI301" s="191">
        <v>7</v>
      </c>
      <c r="AJ301" s="191">
        <v>0</v>
      </c>
      <c r="AK301" s="191">
        <v>0</v>
      </c>
      <c r="AL301" s="191">
        <v>0</v>
      </c>
      <c r="AM301" s="191">
        <v>0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9</v>
      </c>
      <c r="D302" s="331">
        <v>1</v>
      </c>
      <c r="E302" s="193">
        <v>7</v>
      </c>
      <c r="F302" s="193">
        <v>0</v>
      </c>
      <c r="G302" s="193">
        <v>1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332">
        <v>0</v>
      </c>
      <c r="P302" s="180"/>
      <c r="Q302" s="190">
        <v>16</v>
      </c>
      <c r="R302" s="331">
        <v>0</v>
      </c>
      <c r="S302" s="193">
        <v>13</v>
      </c>
      <c r="T302" s="193">
        <v>0</v>
      </c>
      <c r="U302" s="193">
        <v>3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25</v>
      </c>
      <c r="AF302" s="191">
        <v>1</v>
      </c>
      <c r="AG302" s="191">
        <v>20</v>
      </c>
      <c r="AH302" s="191">
        <v>0</v>
      </c>
      <c r="AI302" s="191">
        <v>4</v>
      </c>
      <c r="AJ302" s="191">
        <v>0</v>
      </c>
      <c r="AK302" s="191">
        <v>0</v>
      </c>
      <c r="AL302" s="191">
        <v>0</v>
      </c>
      <c r="AM302" s="191">
        <v>0</v>
      </c>
      <c r="AN302" s="191">
        <v>0</v>
      </c>
      <c r="AO302" s="191">
        <v>0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5</v>
      </c>
      <c r="D303" s="331">
        <v>0</v>
      </c>
      <c r="E303" s="193">
        <v>4</v>
      </c>
      <c r="F303" s="193">
        <v>0</v>
      </c>
      <c r="G303" s="193">
        <v>1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14</v>
      </c>
      <c r="R303" s="331">
        <v>0</v>
      </c>
      <c r="S303" s="193">
        <v>12</v>
      </c>
      <c r="T303" s="193">
        <v>0</v>
      </c>
      <c r="U303" s="193">
        <v>2</v>
      </c>
      <c r="V303" s="193">
        <v>0</v>
      </c>
      <c r="W303" s="193">
        <v>0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19</v>
      </c>
      <c r="AF303" s="191">
        <v>0</v>
      </c>
      <c r="AG303" s="191">
        <v>16</v>
      </c>
      <c r="AH303" s="191">
        <v>0</v>
      </c>
      <c r="AI303" s="191">
        <v>3</v>
      </c>
      <c r="AJ303" s="191">
        <v>0</v>
      </c>
      <c r="AK303" s="191">
        <v>0</v>
      </c>
      <c r="AL303" s="191">
        <v>0</v>
      </c>
      <c r="AM303" s="191">
        <v>0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2</v>
      </c>
      <c r="D304" s="331">
        <v>0</v>
      </c>
      <c r="E304" s="193">
        <v>2</v>
      </c>
      <c r="F304" s="193">
        <v>0</v>
      </c>
      <c r="G304" s="193">
        <v>0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19</v>
      </c>
      <c r="R304" s="331">
        <v>0</v>
      </c>
      <c r="S304" s="193">
        <v>16</v>
      </c>
      <c r="T304" s="193">
        <v>0</v>
      </c>
      <c r="U304" s="193">
        <v>3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0</v>
      </c>
      <c r="AB304" s="193">
        <v>0</v>
      </c>
      <c r="AC304" s="332">
        <v>0</v>
      </c>
      <c r="AD304" s="180"/>
      <c r="AE304" s="190">
        <v>21</v>
      </c>
      <c r="AF304" s="191">
        <v>0</v>
      </c>
      <c r="AG304" s="191">
        <v>18</v>
      </c>
      <c r="AH304" s="191">
        <v>0</v>
      </c>
      <c r="AI304" s="191">
        <v>3</v>
      </c>
      <c r="AJ304" s="191">
        <v>0</v>
      </c>
      <c r="AK304" s="191">
        <v>0</v>
      </c>
      <c r="AL304" s="191">
        <v>0</v>
      </c>
      <c r="AM304" s="191">
        <v>0</v>
      </c>
      <c r="AN304" s="191">
        <v>0</v>
      </c>
      <c r="AO304" s="191">
        <v>0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4</v>
      </c>
      <c r="D305" s="331">
        <v>1</v>
      </c>
      <c r="E305" s="193">
        <v>3</v>
      </c>
      <c r="F305" s="193">
        <v>0</v>
      </c>
      <c r="G305" s="193">
        <v>0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13</v>
      </c>
      <c r="R305" s="331">
        <v>0</v>
      </c>
      <c r="S305" s="193">
        <v>12</v>
      </c>
      <c r="T305" s="193">
        <v>0</v>
      </c>
      <c r="U305" s="193">
        <v>1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17</v>
      </c>
      <c r="AF305" s="191">
        <v>1</v>
      </c>
      <c r="AG305" s="191">
        <v>15</v>
      </c>
      <c r="AH305" s="191">
        <v>0</v>
      </c>
      <c r="AI305" s="191">
        <v>1</v>
      </c>
      <c r="AJ305" s="191">
        <v>0</v>
      </c>
      <c r="AK305" s="191">
        <v>0</v>
      </c>
      <c r="AL305" s="191">
        <v>0</v>
      </c>
      <c r="AM305" s="191">
        <v>0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1</v>
      </c>
      <c r="D306" s="331">
        <v>0</v>
      </c>
      <c r="E306" s="193">
        <v>1</v>
      </c>
      <c r="F306" s="193">
        <v>0</v>
      </c>
      <c r="G306" s="193">
        <v>0</v>
      </c>
      <c r="H306" s="193">
        <v>0</v>
      </c>
      <c r="I306" s="193">
        <v>0</v>
      </c>
      <c r="J306" s="193">
        <v>0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19</v>
      </c>
      <c r="R306" s="331">
        <v>0</v>
      </c>
      <c r="S306" s="193">
        <v>15</v>
      </c>
      <c r="T306" s="193">
        <v>0</v>
      </c>
      <c r="U306" s="193">
        <v>4</v>
      </c>
      <c r="V306" s="193">
        <v>0</v>
      </c>
      <c r="W306" s="193">
        <v>0</v>
      </c>
      <c r="X306" s="193">
        <v>0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20</v>
      </c>
      <c r="AF306" s="191">
        <v>0</v>
      </c>
      <c r="AG306" s="191">
        <v>16</v>
      </c>
      <c r="AH306" s="191">
        <v>0</v>
      </c>
      <c r="AI306" s="191">
        <v>4</v>
      </c>
      <c r="AJ306" s="191">
        <v>0</v>
      </c>
      <c r="AK306" s="191">
        <v>0</v>
      </c>
      <c r="AL306" s="191">
        <v>0</v>
      </c>
      <c r="AM306" s="191">
        <v>0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3</v>
      </c>
      <c r="D307" s="331">
        <v>0</v>
      </c>
      <c r="E307" s="193">
        <v>3</v>
      </c>
      <c r="F307" s="193">
        <v>0</v>
      </c>
      <c r="G307" s="193">
        <v>0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24</v>
      </c>
      <c r="R307" s="331">
        <v>0</v>
      </c>
      <c r="S307" s="193">
        <v>24</v>
      </c>
      <c r="T307" s="193">
        <v>0</v>
      </c>
      <c r="U307" s="193">
        <v>0</v>
      </c>
      <c r="V307" s="193">
        <v>0</v>
      </c>
      <c r="W307" s="193">
        <v>0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27</v>
      </c>
      <c r="AF307" s="191">
        <v>0</v>
      </c>
      <c r="AG307" s="191">
        <v>27</v>
      </c>
      <c r="AH307" s="191">
        <v>0</v>
      </c>
      <c r="AI307" s="191">
        <v>0</v>
      </c>
      <c r="AJ307" s="191">
        <v>0</v>
      </c>
      <c r="AK307" s="191">
        <v>0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5</v>
      </c>
      <c r="D308" s="331">
        <v>0</v>
      </c>
      <c r="E308" s="193">
        <v>5</v>
      </c>
      <c r="F308" s="193">
        <v>0</v>
      </c>
      <c r="G308" s="193">
        <v>0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16</v>
      </c>
      <c r="R308" s="331">
        <v>0</v>
      </c>
      <c r="S308" s="193">
        <v>16</v>
      </c>
      <c r="T308" s="193">
        <v>0</v>
      </c>
      <c r="U308" s="193">
        <v>0</v>
      </c>
      <c r="V308" s="193">
        <v>0</v>
      </c>
      <c r="W308" s="193">
        <v>0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21</v>
      </c>
      <c r="AF308" s="191">
        <v>0</v>
      </c>
      <c r="AG308" s="191">
        <v>21</v>
      </c>
      <c r="AH308" s="191">
        <v>0</v>
      </c>
      <c r="AI308" s="191">
        <v>0</v>
      </c>
      <c r="AJ308" s="191">
        <v>0</v>
      </c>
      <c r="AK308" s="191">
        <v>0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2</v>
      </c>
      <c r="D309" s="331">
        <v>0</v>
      </c>
      <c r="E309" s="193">
        <v>2</v>
      </c>
      <c r="F309" s="193">
        <v>0</v>
      </c>
      <c r="G309" s="193">
        <v>0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21</v>
      </c>
      <c r="R309" s="331">
        <v>0</v>
      </c>
      <c r="S309" s="193">
        <v>21</v>
      </c>
      <c r="T309" s="193">
        <v>0</v>
      </c>
      <c r="U309" s="193">
        <v>0</v>
      </c>
      <c r="V309" s="193">
        <v>0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23</v>
      </c>
      <c r="AF309" s="191">
        <v>0</v>
      </c>
      <c r="AG309" s="191">
        <v>23</v>
      </c>
      <c r="AH309" s="191">
        <v>0</v>
      </c>
      <c r="AI309" s="191">
        <v>0</v>
      </c>
      <c r="AJ309" s="191">
        <v>0</v>
      </c>
      <c r="AK309" s="191">
        <v>0</v>
      </c>
      <c r="AL309" s="191">
        <v>0</v>
      </c>
      <c r="AM309" s="191">
        <v>0</v>
      </c>
      <c r="AN309" s="191">
        <v>0</v>
      </c>
      <c r="AO309" s="191">
        <v>0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5</v>
      </c>
      <c r="D310" s="331">
        <v>1</v>
      </c>
      <c r="E310" s="193">
        <v>4</v>
      </c>
      <c r="F310" s="193">
        <v>0</v>
      </c>
      <c r="G310" s="193">
        <v>0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332">
        <v>0</v>
      </c>
      <c r="P310" s="180"/>
      <c r="Q310" s="190">
        <v>28</v>
      </c>
      <c r="R310" s="331">
        <v>0</v>
      </c>
      <c r="S310" s="193">
        <v>26</v>
      </c>
      <c r="T310" s="193">
        <v>0</v>
      </c>
      <c r="U310" s="193">
        <v>2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33</v>
      </c>
      <c r="AF310" s="191">
        <v>1</v>
      </c>
      <c r="AG310" s="191">
        <v>30</v>
      </c>
      <c r="AH310" s="191">
        <v>0</v>
      </c>
      <c r="AI310" s="191">
        <v>2</v>
      </c>
      <c r="AJ310" s="191">
        <v>0</v>
      </c>
      <c r="AK310" s="191">
        <v>0</v>
      </c>
      <c r="AL310" s="191">
        <v>0</v>
      </c>
      <c r="AM310" s="191">
        <v>0</v>
      </c>
      <c r="AN310" s="191">
        <v>0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6</v>
      </c>
      <c r="D311" s="331">
        <v>0</v>
      </c>
      <c r="E311" s="193">
        <v>5</v>
      </c>
      <c r="F311" s="193">
        <v>0</v>
      </c>
      <c r="G311" s="193">
        <v>1</v>
      </c>
      <c r="H311" s="193">
        <v>0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30</v>
      </c>
      <c r="R311" s="331">
        <v>0</v>
      </c>
      <c r="S311" s="193">
        <v>29</v>
      </c>
      <c r="T311" s="193">
        <v>0</v>
      </c>
      <c r="U311" s="193">
        <v>1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36</v>
      </c>
      <c r="AF311" s="191">
        <v>0</v>
      </c>
      <c r="AG311" s="191">
        <v>34</v>
      </c>
      <c r="AH311" s="191">
        <v>0</v>
      </c>
      <c r="AI311" s="191">
        <v>2</v>
      </c>
      <c r="AJ311" s="191">
        <v>0</v>
      </c>
      <c r="AK311" s="191">
        <v>0</v>
      </c>
      <c r="AL311" s="191">
        <v>0</v>
      </c>
      <c r="AM311" s="191">
        <v>0</v>
      </c>
      <c r="AN311" s="191">
        <v>0</v>
      </c>
      <c r="AO311" s="191">
        <v>0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8</v>
      </c>
      <c r="D312" s="331">
        <v>0</v>
      </c>
      <c r="E312" s="193">
        <v>7</v>
      </c>
      <c r="F312" s="193">
        <v>0</v>
      </c>
      <c r="G312" s="193">
        <v>1</v>
      </c>
      <c r="H312" s="193">
        <v>0</v>
      </c>
      <c r="I312" s="193">
        <v>0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20</v>
      </c>
      <c r="R312" s="331">
        <v>0</v>
      </c>
      <c r="S312" s="193">
        <v>19</v>
      </c>
      <c r="T312" s="193">
        <v>0</v>
      </c>
      <c r="U312" s="193">
        <v>1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28</v>
      </c>
      <c r="AF312" s="191">
        <v>0</v>
      </c>
      <c r="AG312" s="191">
        <v>26</v>
      </c>
      <c r="AH312" s="191">
        <v>0</v>
      </c>
      <c r="AI312" s="191">
        <v>2</v>
      </c>
      <c r="AJ312" s="191">
        <v>0</v>
      </c>
      <c r="AK312" s="191">
        <v>0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8</v>
      </c>
      <c r="D313" s="331">
        <v>0</v>
      </c>
      <c r="E313" s="193">
        <v>6</v>
      </c>
      <c r="F313" s="193">
        <v>0</v>
      </c>
      <c r="G313" s="193">
        <v>2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22</v>
      </c>
      <c r="R313" s="331">
        <v>0</v>
      </c>
      <c r="S313" s="193">
        <v>20</v>
      </c>
      <c r="T313" s="193">
        <v>0</v>
      </c>
      <c r="U313" s="193">
        <v>2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30</v>
      </c>
      <c r="AF313" s="191">
        <v>0</v>
      </c>
      <c r="AG313" s="191">
        <v>26</v>
      </c>
      <c r="AH313" s="191">
        <v>0</v>
      </c>
      <c r="AI313" s="191">
        <v>4</v>
      </c>
      <c r="AJ313" s="191">
        <v>0</v>
      </c>
      <c r="AK313" s="191">
        <v>0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7</v>
      </c>
      <c r="D314" s="331">
        <v>0</v>
      </c>
      <c r="E314" s="193">
        <v>6</v>
      </c>
      <c r="F314" s="193">
        <v>0</v>
      </c>
      <c r="G314" s="193">
        <v>1</v>
      </c>
      <c r="H314" s="193">
        <v>0</v>
      </c>
      <c r="I314" s="193">
        <v>0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31</v>
      </c>
      <c r="R314" s="331">
        <v>2</v>
      </c>
      <c r="S314" s="193">
        <v>28</v>
      </c>
      <c r="T314" s="193">
        <v>0</v>
      </c>
      <c r="U314" s="193">
        <v>1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332">
        <v>0</v>
      </c>
      <c r="AD314" s="180"/>
      <c r="AE314" s="190">
        <v>38</v>
      </c>
      <c r="AF314" s="191">
        <v>2</v>
      </c>
      <c r="AG314" s="191">
        <v>34</v>
      </c>
      <c r="AH314" s="191">
        <v>0</v>
      </c>
      <c r="AI314" s="191">
        <v>2</v>
      </c>
      <c r="AJ314" s="191">
        <v>0</v>
      </c>
      <c r="AK314" s="191">
        <v>0</v>
      </c>
      <c r="AL314" s="191">
        <v>0</v>
      </c>
      <c r="AM314" s="191">
        <v>0</v>
      </c>
      <c r="AN314" s="191">
        <v>0</v>
      </c>
      <c r="AO314" s="191">
        <v>0</v>
      </c>
      <c r="AP314" s="191">
        <v>0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7</v>
      </c>
      <c r="D315" s="331">
        <v>0</v>
      </c>
      <c r="E315" s="193">
        <v>7</v>
      </c>
      <c r="F315" s="193">
        <v>0</v>
      </c>
      <c r="G315" s="193">
        <v>0</v>
      </c>
      <c r="H315" s="193">
        <v>0</v>
      </c>
      <c r="I315" s="193">
        <v>0</v>
      </c>
      <c r="J315" s="193">
        <v>0</v>
      </c>
      <c r="K315" s="193">
        <v>0</v>
      </c>
      <c r="L315" s="193">
        <v>0</v>
      </c>
      <c r="M315" s="193">
        <v>0</v>
      </c>
      <c r="N315" s="193">
        <v>0</v>
      </c>
      <c r="O315" s="332">
        <v>0</v>
      </c>
      <c r="P315" s="180"/>
      <c r="Q315" s="190">
        <v>27</v>
      </c>
      <c r="R315" s="331">
        <v>0</v>
      </c>
      <c r="S315" s="193">
        <v>25</v>
      </c>
      <c r="T315" s="193">
        <v>0</v>
      </c>
      <c r="U315" s="193">
        <v>2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34</v>
      </c>
      <c r="AF315" s="191">
        <v>0</v>
      </c>
      <c r="AG315" s="191">
        <v>32</v>
      </c>
      <c r="AH315" s="191">
        <v>0</v>
      </c>
      <c r="AI315" s="191">
        <v>2</v>
      </c>
      <c r="AJ315" s="191">
        <v>0</v>
      </c>
      <c r="AK315" s="191">
        <v>0</v>
      </c>
      <c r="AL315" s="191">
        <v>0</v>
      </c>
      <c r="AM315" s="191">
        <v>0</v>
      </c>
      <c r="AN315" s="191">
        <v>0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3</v>
      </c>
      <c r="D316" s="331">
        <v>1</v>
      </c>
      <c r="E316" s="193">
        <v>2</v>
      </c>
      <c r="F316" s="193">
        <v>0</v>
      </c>
      <c r="G316" s="193">
        <v>0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21</v>
      </c>
      <c r="R316" s="331">
        <v>0</v>
      </c>
      <c r="S316" s="193">
        <v>21</v>
      </c>
      <c r="T316" s="193">
        <v>0</v>
      </c>
      <c r="U316" s="193">
        <v>0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24</v>
      </c>
      <c r="AF316" s="191">
        <v>1</v>
      </c>
      <c r="AG316" s="191">
        <v>23</v>
      </c>
      <c r="AH316" s="191">
        <v>0</v>
      </c>
      <c r="AI316" s="191">
        <v>0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7</v>
      </c>
      <c r="D317" s="331">
        <v>0</v>
      </c>
      <c r="E317" s="193">
        <v>7</v>
      </c>
      <c r="F317" s="193">
        <v>0</v>
      </c>
      <c r="G317" s="193">
        <v>0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30</v>
      </c>
      <c r="R317" s="331">
        <v>1</v>
      </c>
      <c r="S317" s="193">
        <v>28</v>
      </c>
      <c r="T317" s="193">
        <v>0</v>
      </c>
      <c r="U317" s="193">
        <v>1</v>
      </c>
      <c r="V317" s="193">
        <v>0</v>
      </c>
      <c r="W317" s="193">
        <v>0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37</v>
      </c>
      <c r="AF317" s="191">
        <v>1</v>
      </c>
      <c r="AG317" s="191">
        <v>35</v>
      </c>
      <c r="AH317" s="191">
        <v>0</v>
      </c>
      <c r="AI317" s="191">
        <v>1</v>
      </c>
      <c r="AJ317" s="191">
        <v>0</v>
      </c>
      <c r="AK317" s="191">
        <v>0</v>
      </c>
      <c r="AL317" s="191">
        <v>0</v>
      </c>
      <c r="AM317" s="191">
        <v>0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9</v>
      </c>
      <c r="D318" s="331">
        <v>1</v>
      </c>
      <c r="E318" s="193">
        <v>8</v>
      </c>
      <c r="F318" s="193">
        <v>0</v>
      </c>
      <c r="G318" s="193">
        <v>0</v>
      </c>
      <c r="H318" s="193">
        <v>0</v>
      </c>
      <c r="I318" s="193">
        <v>0</v>
      </c>
      <c r="J318" s="193">
        <v>0</v>
      </c>
      <c r="K318" s="193">
        <v>0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29</v>
      </c>
      <c r="R318" s="331">
        <v>0</v>
      </c>
      <c r="S318" s="193">
        <v>27</v>
      </c>
      <c r="T318" s="193">
        <v>0</v>
      </c>
      <c r="U318" s="193">
        <v>2</v>
      </c>
      <c r="V318" s="193">
        <v>0</v>
      </c>
      <c r="W318" s="193">
        <v>0</v>
      </c>
      <c r="X318" s="193">
        <v>0</v>
      </c>
      <c r="Y318" s="193">
        <v>0</v>
      </c>
      <c r="Z318" s="193">
        <v>0</v>
      </c>
      <c r="AA318" s="193">
        <v>0</v>
      </c>
      <c r="AB318" s="193">
        <v>0</v>
      </c>
      <c r="AC318" s="332">
        <v>0</v>
      </c>
      <c r="AD318" s="180"/>
      <c r="AE318" s="190">
        <v>38</v>
      </c>
      <c r="AF318" s="191">
        <v>1</v>
      </c>
      <c r="AG318" s="191">
        <v>35</v>
      </c>
      <c r="AH318" s="191">
        <v>0</v>
      </c>
      <c r="AI318" s="191">
        <v>2</v>
      </c>
      <c r="AJ318" s="191">
        <v>0</v>
      </c>
      <c r="AK318" s="191">
        <v>0</v>
      </c>
      <c r="AL318" s="191">
        <v>0</v>
      </c>
      <c r="AM318" s="191">
        <v>0</v>
      </c>
      <c r="AN318" s="191">
        <v>0</v>
      </c>
      <c r="AO318" s="191">
        <v>0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15</v>
      </c>
      <c r="D319" s="331">
        <v>0</v>
      </c>
      <c r="E319" s="193">
        <v>15</v>
      </c>
      <c r="F319" s="193">
        <v>0</v>
      </c>
      <c r="G319" s="193">
        <v>0</v>
      </c>
      <c r="H319" s="193">
        <v>0</v>
      </c>
      <c r="I319" s="193">
        <v>0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38</v>
      </c>
      <c r="R319" s="331">
        <v>1</v>
      </c>
      <c r="S319" s="193">
        <v>31</v>
      </c>
      <c r="T319" s="193">
        <v>1</v>
      </c>
      <c r="U319" s="193">
        <v>5</v>
      </c>
      <c r="V319" s="193">
        <v>0</v>
      </c>
      <c r="W319" s="193">
        <v>0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53</v>
      </c>
      <c r="AF319" s="191">
        <v>1</v>
      </c>
      <c r="AG319" s="191">
        <v>46</v>
      </c>
      <c r="AH319" s="191">
        <v>1</v>
      </c>
      <c r="AI319" s="191">
        <v>5</v>
      </c>
      <c r="AJ319" s="191">
        <v>0</v>
      </c>
      <c r="AK319" s="191">
        <v>0</v>
      </c>
      <c r="AL319" s="191">
        <v>0</v>
      </c>
      <c r="AM319" s="191">
        <v>0</v>
      </c>
      <c r="AN319" s="191">
        <v>0</v>
      </c>
      <c r="AO319" s="191">
        <v>0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10</v>
      </c>
      <c r="D320" s="331">
        <v>0</v>
      </c>
      <c r="E320" s="193">
        <v>10</v>
      </c>
      <c r="F320" s="193">
        <v>0</v>
      </c>
      <c r="G320" s="193">
        <v>0</v>
      </c>
      <c r="H320" s="193">
        <v>0</v>
      </c>
      <c r="I320" s="193">
        <v>0</v>
      </c>
      <c r="J320" s="193">
        <v>0</v>
      </c>
      <c r="K320" s="193">
        <v>0</v>
      </c>
      <c r="L320" s="193">
        <v>0</v>
      </c>
      <c r="M320" s="193">
        <v>0</v>
      </c>
      <c r="N320" s="193">
        <v>0</v>
      </c>
      <c r="O320" s="332">
        <v>0</v>
      </c>
      <c r="P320" s="180"/>
      <c r="Q320" s="190">
        <v>63</v>
      </c>
      <c r="R320" s="331">
        <v>0</v>
      </c>
      <c r="S320" s="193">
        <v>62</v>
      </c>
      <c r="T320" s="193">
        <v>0</v>
      </c>
      <c r="U320" s="193">
        <v>1</v>
      </c>
      <c r="V320" s="193">
        <v>0</v>
      </c>
      <c r="W320" s="193">
        <v>0</v>
      </c>
      <c r="X320" s="193">
        <v>0</v>
      </c>
      <c r="Y320" s="193">
        <v>0</v>
      </c>
      <c r="Z320" s="193">
        <v>0</v>
      </c>
      <c r="AA320" s="193">
        <v>0</v>
      </c>
      <c r="AB320" s="193">
        <v>0</v>
      </c>
      <c r="AC320" s="332">
        <v>0</v>
      </c>
      <c r="AD320" s="180"/>
      <c r="AE320" s="190">
        <v>73</v>
      </c>
      <c r="AF320" s="191">
        <v>0</v>
      </c>
      <c r="AG320" s="191">
        <v>72</v>
      </c>
      <c r="AH320" s="191">
        <v>0</v>
      </c>
      <c r="AI320" s="191">
        <v>1</v>
      </c>
      <c r="AJ320" s="191">
        <v>0</v>
      </c>
      <c r="AK320" s="191">
        <v>0</v>
      </c>
      <c r="AL320" s="191">
        <v>0</v>
      </c>
      <c r="AM320" s="191">
        <v>0</v>
      </c>
      <c r="AN320" s="191">
        <v>0</v>
      </c>
      <c r="AO320" s="191">
        <v>0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9</v>
      </c>
      <c r="D321" s="331">
        <v>0</v>
      </c>
      <c r="E321" s="193">
        <v>7</v>
      </c>
      <c r="F321" s="193">
        <v>0</v>
      </c>
      <c r="G321" s="193">
        <v>2</v>
      </c>
      <c r="H321" s="193">
        <v>0</v>
      </c>
      <c r="I321" s="193">
        <v>0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332">
        <v>0</v>
      </c>
      <c r="P321" s="180"/>
      <c r="Q321" s="190">
        <v>44</v>
      </c>
      <c r="R321" s="331">
        <v>0</v>
      </c>
      <c r="S321" s="193">
        <v>42</v>
      </c>
      <c r="T321" s="193">
        <v>0</v>
      </c>
      <c r="U321" s="193">
        <v>2</v>
      </c>
      <c r="V321" s="193">
        <v>0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0</v>
      </c>
      <c r="AD321" s="180"/>
      <c r="AE321" s="190">
        <v>53</v>
      </c>
      <c r="AF321" s="191">
        <v>0</v>
      </c>
      <c r="AG321" s="191">
        <v>49</v>
      </c>
      <c r="AH321" s="191">
        <v>0</v>
      </c>
      <c r="AI321" s="191">
        <v>4</v>
      </c>
      <c r="AJ321" s="191">
        <v>0</v>
      </c>
      <c r="AK321" s="191">
        <v>0</v>
      </c>
      <c r="AL321" s="191">
        <v>0</v>
      </c>
      <c r="AM321" s="191">
        <v>0</v>
      </c>
      <c r="AN321" s="191">
        <v>0</v>
      </c>
      <c r="AO321" s="191">
        <v>0</v>
      </c>
      <c r="AP321" s="191">
        <v>0</v>
      </c>
      <c r="AQ321" s="192">
        <v>0</v>
      </c>
      <c r="AR321" s="11"/>
    </row>
    <row r="322" spans="1:44" x14ac:dyDescent="0.25">
      <c r="A322" s="240">
        <v>2</v>
      </c>
      <c r="B322" s="311">
        <v>0.73958299999999999</v>
      </c>
      <c r="C322" s="190">
        <v>12</v>
      </c>
      <c r="D322" s="331">
        <v>0</v>
      </c>
      <c r="E322" s="193">
        <v>11</v>
      </c>
      <c r="F322" s="193">
        <v>0</v>
      </c>
      <c r="G322" s="193">
        <v>1</v>
      </c>
      <c r="H322" s="193">
        <v>0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332">
        <v>0</v>
      </c>
      <c r="P322" s="134"/>
      <c r="Q322" s="190">
        <v>40</v>
      </c>
      <c r="R322" s="331">
        <v>0</v>
      </c>
      <c r="S322" s="193">
        <v>39</v>
      </c>
      <c r="T322" s="193">
        <v>0</v>
      </c>
      <c r="U322" s="193">
        <v>1</v>
      </c>
      <c r="V322" s="193">
        <v>0</v>
      </c>
      <c r="W322" s="193">
        <v>0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332">
        <v>0</v>
      </c>
      <c r="AD322" s="134"/>
      <c r="AE322" s="190">
        <v>52</v>
      </c>
      <c r="AF322" s="191">
        <v>0</v>
      </c>
      <c r="AG322" s="191">
        <v>50</v>
      </c>
      <c r="AH322" s="191">
        <v>0</v>
      </c>
      <c r="AI322" s="191">
        <v>2</v>
      </c>
      <c r="AJ322" s="191">
        <v>0</v>
      </c>
      <c r="AK322" s="191">
        <v>0</v>
      </c>
      <c r="AL322" s="191">
        <v>0</v>
      </c>
      <c r="AM322" s="191">
        <v>0</v>
      </c>
      <c r="AN322" s="191">
        <v>0</v>
      </c>
      <c r="AO322" s="191">
        <v>0</v>
      </c>
      <c r="AP322" s="191">
        <v>0</v>
      </c>
      <c r="AQ322" s="192">
        <v>0</v>
      </c>
      <c r="AR322" s="11"/>
    </row>
    <row r="323" spans="1:44" x14ac:dyDescent="0.25">
      <c r="A323" s="240">
        <v>2</v>
      </c>
      <c r="B323" s="311">
        <v>0.75</v>
      </c>
      <c r="C323" s="190">
        <v>9</v>
      </c>
      <c r="D323" s="331">
        <v>0</v>
      </c>
      <c r="E323" s="193">
        <v>8</v>
      </c>
      <c r="F323" s="193">
        <v>0</v>
      </c>
      <c r="G323" s="193">
        <v>1</v>
      </c>
      <c r="H323" s="193">
        <v>0</v>
      </c>
      <c r="I323" s="193">
        <v>0</v>
      </c>
      <c r="J323" s="193">
        <v>0</v>
      </c>
      <c r="K323" s="193">
        <v>0</v>
      </c>
      <c r="L323" s="193">
        <v>0</v>
      </c>
      <c r="M323" s="193">
        <v>0</v>
      </c>
      <c r="N323" s="193">
        <v>0</v>
      </c>
      <c r="O323" s="332">
        <v>0</v>
      </c>
      <c r="P323" s="180"/>
      <c r="Q323" s="190">
        <v>34</v>
      </c>
      <c r="R323" s="331">
        <v>2</v>
      </c>
      <c r="S323" s="193">
        <v>30</v>
      </c>
      <c r="T323" s="193">
        <v>0</v>
      </c>
      <c r="U323" s="193">
        <v>2</v>
      </c>
      <c r="V323" s="193">
        <v>0</v>
      </c>
      <c r="W323" s="193">
        <v>0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43</v>
      </c>
      <c r="AF323" s="193">
        <v>2</v>
      </c>
      <c r="AG323" s="191">
        <v>38</v>
      </c>
      <c r="AH323" s="191">
        <v>0</v>
      </c>
      <c r="AI323" s="191">
        <v>3</v>
      </c>
      <c r="AJ323" s="191">
        <v>0</v>
      </c>
      <c r="AK323" s="191">
        <v>0</v>
      </c>
      <c r="AL323" s="191">
        <v>0</v>
      </c>
      <c r="AM323" s="191">
        <v>0</v>
      </c>
      <c r="AN323" s="191">
        <v>0</v>
      </c>
      <c r="AO323" s="191">
        <v>0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9</v>
      </c>
      <c r="D324" s="331">
        <v>1</v>
      </c>
      <c r="E324" s="193">
        <v>7</v>
      </c>
      <c r="F324" s="193">
        <v>0</v>
      </c>
      <c r="G324" s="193">
        <v>1</v>
      </c>
      <c r="H324" s="193">
        <v>0</v>
      </c>
      <c r="I324" s="193">
        <v>0</v>
      </c>
      <c r="J324" s="193">
        <v>0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29</v>
      </c>
      <c r="R324" s="331">
        <v>0</v>
      </c>
      <c r="S324" s="193">
        <v>29</v>
      </c>
      <c r="T324" s="193">
        <v>0</v>
      </c>
      <c r="U324" s="193">
        <v>0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332">
        <v>0</v>
      </c>
      <c r="AD324" s="180"/>
      <c r="AE324" s="190">
        <v>38</v>
      </c>
      <c r="AF324" s="191">
        <v>1</v>
      </c>
      <c r="AG324" s="191">
        <v>36</v>
      </c>
      <c r="AH324" s="191">
        <v>0</v>
      </c>
      <c r="AI324" s="191">
        <v>1</v>
      </c>
      <c r="AJ324" s="191">
        <v>0</v>
      </c>
      <c r="AK324" s="191">
        <v>0</v>
      </c>
      <c r="AL324" s="191">
        <v>0</v>
      </c>
      <c r="AM324" s="191">
        <v>0</v>
      </c>
      <c r="AN324" s="191">
        <v>0</v>
      </c>
      <c r="AO324" s="191">
        <v>0</v>
      </c>
      <c r="AP324" s="191">
        <v>0</v>
      </c>
      <c r="AQ324" s="192">
        <v>0</v>
      </c>
      <c r="AR324" s="11"/>
    </row>
    <row r="325" spans="1:44" x14ac:dyDescent="0.25">
      <c r="A325" s="240">
        <v>2</v>
      </c>
      <c r="B325" s="311">
        <v>0.77083299999999999</v>
      </c>
      <c r="C325" s="190">
        <v>8</v>
      </c>
      <c r="D325" s="331">
        <v>0</v>
      </c>
      <c r="E325" s="193">
        <v>8</v>
      </c>
      <c r="F325" s="193">
        <v>0</v>
      </c>
      <c r="G325" s="193">
        <v>0</v>
      </c>
      <c r="H325" s="193">
        <v>0</v>
      </c>
      <c r="I325" s="193">
        <v>0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28</v>
      </c>
      <c r="R325" s="331">
        <v>0</v>
      </c>
      <c r="S325" s="193">
        <v>27</v>
      </c>
      <c r="T325" s="193">
        <v>0</v>
      </c>
      <c r="U325" s="193">
        <v>1</v>
      </c>
      <c r="V325" s="193">
        <v>0</v>
      </c>
      <c r="W325" s="193">
        <v>0</v>
      </c>
      <c r="X325" s="193">
        <v>0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36</v>
      </c>
      <c r="AF325" s="191">
        <v>0</v>
      </c>
      <c r="AG325" s="191">
        <v>35</v>
      </c>
      <c r="AH325" s="191">
        <v>0</v>
      </c>
      <c r="AI325" s="191">
        <v>1</v>
      </c>
      <c r="AJ325" s="191">
        <v>0</v>
      </c>
      <c r="AK325" s="191">
        <v>0</v>
      </c>
      <c r="AL325" s="191">
        <v>0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4</v>
      </c>
      <c r="D326" s="331">
        <v>0</v>
      </c>
      <c r="E326" s="193">
        <v>4</v>
      </c>
      <c r="F326" s="193">
        <v>0</v>
      </c>
      <c r="G326" s="193">
        <v>0</v>
      </c>
      <c r="H326" s="193">
        <v>0</v>
      </c>
      <c r="I326" s="193">
        <v>0</v>
      </c>
      <c r="J326" s="193">
        <v>0</v>
      </c>
      <c r="K326" s="193">
        <v>0</v>
      </c>
      <c r="L326" s="193">
        <v>0</v>
      </c>
      <c r="M326" s="193">
        <v>0</v>
      </c>
      <c r="N326" s="193">
        <v>0</v>
      </c>
      <c r="O326" s="332">
        <v>0</v>
      </c>
      <c r="P326" s="180"/>
      <c r="Q326" s="190">
        <v>25</v>
      </c>
      <c r="R326" s="331">
        <v>1</v>
      </c>
      <c r="S326" s="193">
        <v>21</v>
      </c>
      <c r="T326" s="193">
        <v>0</v>
      </c>
      <c r="U326" s="193">
        <v>3</v>
      </c>
      <c r="V326" s="193">
        <v>0</v>
      </c>
      <c r="W326" s="193">
        <v>0</v>
      </c>
      <c r="X326" s="193">
        <v>0</v>
      </c>
      <c r="Y326" s="193">
        <v>0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29</v>
      </c>
      <c r="AF326" s="191">
        <v>1</v>
      </c>
      <c r="AG326" s="191">
        <v>25</v>
      </c>
      <c r="AH326" s="191">
        <v>0</v>
      </c>
      <c r="AI326" s="191">
        <v>3</v>
      </c>
      <c r="AJ326" s="191">
        <v>0</v>
      </c>
      <c r="AK326" s="191">
        <v>0</v>
      </c>
      <c r="AL326" s="191">
        <v>0</v>
      </c>
      <c r="AM326" s="191">
        <v>0</v>
      </c>
      <c r="AN326" s="191">
        <v>0</v>
      </c>
      <c r="AO326" s="191">
        <v>0</v>
      </c>
      <c r="AP326" s="191">
        <v>0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4</v>
      </c>
      <c r="D327" s="331">
        <v>0</v>
      </c>
      <c r="E327" s="193">
        <v>4</v>
      </c>
      <c r="F327" s="193">
        <v>0</v>
      </c>
      <c r="G327" s="193">
        <v>0</v>
      </c>
      <c r="H327" s="193">
        <v>0</v>
      </c>
      <c r="I327" s="193">
        <v>0</v>
      </c>
      <c r="J327" s="193">
        <v>0</v>
      </c>
      <c r="K327" s="193">
        <v>0</v>
      </c>
      <c r="L327" s="193">
        <v>0</v>
      </c>
      <c r="M327" s="193">
        <v>0</v>
      </c>
      <c r="N327" s="193">
        <v>0</v>
      </c>
      <c r="O327" s="332">
        <v>0</v>
      </c>
      <c r="P327" s="180"/>
      <c r="Q327" s="190">
        <v>24</v>
      </c>
      <c r="R327" s="331">
        <v>0</v>
      </c>
      <c r="S327" s="193">
        <v>22</v>
      </c>
      <c r="T327" s="193">
        <v>0</v>
      </c>
      <c r="U327" s="193">
        <v>2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332">
        <v>0</v>
      </c>
      <c r="AD327" s="180"/>
      <c r="AE327" s="190">
        <v>28</v>
      </c>
      <c r="AF327" s="191">
        <v>0</v>
      </c>
      <c r="AG327" s="191">
        <v>26</v>
      </c>
      <c r="AH327" s="191">
        <v>0</v>
      </c>
      <c r="AI327" s="191">
        <v>2</v>
      </c>
      <c r="AJ327" s="191">
        <v>0</v>
      </c>
      <c r="AK327" s="191">
        <v>0</v>
      </c>
      <c r="AL327" s="191">
        <v>0</v>
      </c>
      <c r="AM327" s="191">
        <v>0</v>
      </c>
      <c r="AN327" s="191">
        <v>0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4</v>
      </c>
      <c r="D328" s="331">
        <v>0</v>
      </c>
      <c r="E328" s="193">
        <v>4</v>
      </c>
      <c r="F328" s="193">
        <v>0</v>
      </c>
      <c r="G328" s="193">
        <v>0</v>
      </c>
      <c r="H328" s="193">
        <v>0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19</v>
      </c>
      <c r="R328" s="331">
        <v>0</v>
      </c>
      <c r="S328" s="193">
        <v>17</v>
      </c>
      <c r="T328" s="193">
        <v>0</v>
      </c>
      <c r="U328" s="193">
        <v>2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23</v>
      </c>
      <c r="AF328" s="191">
        <v>0</v>
      </c>
      <c r="AG328" s="191">
        <v>21</v>
      </c>
      <c r="AH328" s="191">
        <v>0</v>
      </c>
      <c r="AI328" s="191">
        <v>2</v>
      </c>
      <c r="AJ328" s="191">
        <v>0</v>
      </c>
      <c r="AK328" s="191">
        <v>0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>
        <v>6</v>
      </c>
      <c r="D329" s="331">
        <v>0</v>
      </c>
      <c r="E329" s="193">
        <v>6</v>
      </c>
      <c r="F329" s="193">
        <v>0</v>
      </c>
      <c r="G329" s="193">
        <v>0</v>
      </c>
      <c r="H329" s="193">
        <v>0</v>
      </c>
      <c r="I329" s="193">
        <v>0</v>
      </c>
      <c r="J329" s="193">
        <v>0</v>
      </c>
      <c r="K329" s="193">
        <v>0</v>
      </c>
      <c r="L329" s="193">
        <v>0</v>
      </c>
      <c r="M329" s="193">
        <v>0</v>
      </c>
      <c r="N329" s="193">
        <v>0</v>
      </c>
      <c r="O329" s="332">
        <v>0</v>
      </c>
      <c r="P329" s="180"/>
      <c r="Q329" s="190">
        <v>16</v>
      </c>
      <c r="R329" s="331">
        <v>0</v>
      </c>
      <c r="S329" s="193">
        <v>15</v>
      </c>
      <c r="T329" s="193">
        <v>0</v>
      </c>
      <c r="U329" s="193">
        <v>1</v>
      </c>
      <c r="V329" s="193">
        <v>0</v>
      </c>
      <c r="W329" s="193">
        <v>0</v>
      </c>
      <c r="X329" s="193">
        <v>0</v>
      </c>
      <c r="Y329" s="193">
        <v>0</v>
      </c>
      <c r="Z329" s="193">
        <v>0</v>
      </c>
      <c r="AA329" s="193">
        <v>0</v>
      </c>
      <c r="AB329" s="193">
        <v>0</v>
      </c>
      <c r="AC329" s="332">
        <v>0</v>
      </c>
      <c r="AD329" s="180"/>
      <c r="AE329" s="190">
        <v>22</v>
      </c>
      <c r="AF329" s="191">
        <v>0</v>
      </c>
      <c r="AG329" s="191">
        <v>21</v>
      </c>
      <c r="AH329" s="191">
        <v>0</v>
      </c>
      <c r="AI329" s="191">
        <v>1</v>
      </c>
      <c r="AJ329" s="191">
        <v>0</v>
      </c>
      <c r="AK329" s="191">
        <v>0</v>
      </c>
      <c r="AL329" s="191">
        <v>0</v>
      </c>
      <c r="AM329" s="191">
        <v>0</v>
      </c>
      <c r="AN329" s="191">
        <v>0</v>
      </c>
      <c r="AO329" s="191">
        <v>0</v>
      </c>
      <c r="AP329" s="191">
        <v>0</v>
      </c>
      <c r="AQ329" s="192">
        <v>0</v>
      </c>
      <c r="AR329" s="11"/>
    </row>
    <row r="330" spans="1:44" x14ac:dyDescent="0.25">
      <c r="A330" s="240">
        <v>2</v>
      </c>
      <c r="B330" s="311">
        <v>0.82291700000000001</v>
      </c>
      <c r="C330" s="190">
        <v>1</v>
      </c>
      <c r="D330" s="331">
        <v>0</v>
      </c>
      <c r="E330" s="193">
        <v>1</v>
      </c>
      <c r="F330" s="193">
        <v>0</v>
      </c>
      <c r="G330" s="193">
        <v>0</v>
      </c>
      <c r="H330" s="193">
        <v>0</v>
      </c>
      <c r="I330" s="193">
        <v>0</v>
      </c>
      <c r="J330" s="193">
        <v>0</v>
      </c>
      <c r="K330" s="193">
        <v>0</v>
      </c>
      <c r="L330" s="193">
        <v>0</v>
      </c>
      <c r="M330" s="193">
        <v>0</v>
      </c>
      <c r="N330" s="193">
        <v>0</v>
      </c>
      <c r="O330" s="332">
        <v>0</v>
      </c>
      <c r="P330" s="180"/>
      <c r="Q330" s="190">
        <v>10</v>
      </c>
      <c r="R330" s="331">
        <v>0</v>
      </c>
      <c r="S330" s="193">
        <v>9</v>
      </c>
      <c r="T330" s="193">
        <v>0</v>
      </c>
      <c r="U330" s="193">
        <v>1</v>
      </c>
      <c r="V330" s="193">
        <v>0</v>
      </c>
      <c r="W330" s="193">
        <v>0</v>
      </c>
      <c r="X330" s="193">
        <v>0</v>
      </c>
      <c r="Y330" s="193">
        <v>0</v>
      </c>
      <c r="Z330" s="193">
        <v>0</v>
      </c>
      <c r="AA330" s="193">
        <v>0</v>
      </c>
      <c r="AB330" s="193">
        <v>0</v>
      </c>
      <c r="AC330" s="332">
        <v>0</v>
      </c>
      <c r="AD330" s="180"/>
      <c r="AE330" s="190">
        <v>11</v>
      </c>
      <c r="AF330" s="191">
        <v>0</v>
      </c>
      <c r="AG330" s="191">
        <v>10</v>
      </c>
      <c r="AH330" s="191">
        <v>0</v>
      </c>
      <c r="AI330" s="191">
        <v>1</v>
      </c>
      <c r="AJ330" s="191">
        <v>0</v>
      </c>
      <c r="AK330" s="191">
        <v>0</v>
      </c>
      <c r="AL330" s="191">
        <v>0</v>
      </c>
      <c r="AM330" s="191">
        <v>0</v>
      </c>
      <c r="AN330" s="191">
        <v>0</v>
      </c>
      <c r="AO330" s="191">
        <v>0</v>
      </c>
      <c r="AP330" s="191">
        <v>0</v>
      </c>
      <c r="AQ330" s="192">
        <v>0</v>
      </c>
      <c r="AR330" s="11"/>
    </row>
    <row r="331" spans="1:44" x14ac:dyDescent="0.25">
      <c r="A331" s="240">
        <v>2</v>
      </c>
      <c r="B331" s="311">
        <v>0.83333299999999999</v>
      </c>
      <c r="C331" s="190">
        <v>3</v>
      </c>
      <c r="D331" s="331">
        <v>1</v>
      </c>
      <c r="E331" s="193">
        <v>2</v>
      </c>
      <c r="F331" s="193">
        <v>0</v>
      </c>
      <c r="G331" s="193">
        <v>0</v>
      </c>
      <c r="H331" s="193">
        <v>0</v>
      </c>
      <c r="I331" s="193">
        <v>0</v>
      </c>
      <c r="J331" s="193">
        <v>0</v>
      </c>
      <c r="K331" s="193">
        <v>0</v>
      </c>
      <c r="L331" s="193">
        <v>0</v>
      </c>
      <c r="M331" s="193">
        <v>0</v>
      </c>
      <c r="N331" s="193">
        <v>0</v>
      </c>
      <c r="O331" s="332">
        <v>0</v>
      </c>
      <c r="P331" s="180"/>
      <c r="Q331" s="190">
        <v>12</v>
      </c>
      <c r="R331" s="331">
        <v>0</v>
      </c>
      <c r="S331" s="193">
        <v>11</v>
      </c>
      <c r="T331" s="193">
        <v>0</v>
      </c>
      <c r="U331" s="193">
        <v>1</v>
      </c>
      <c r="V331" s="193">
        <v>0</v>
      </c>
      <c r="W331" s="193">
        <v>0</v>
      </c>
      <c r="X331" s="193">
        <v>0</v>
      </c>
      <c r="Y331" s="193">
        <v>0</v>
      </c>
      <c r="Z331" s="193">
        <v>0</v>
      </c>
      <c r="AA331" s="193">
        <v>0</v>
      </c>
      <c r="AB331" s="193">
        <v>0</v>
      </c>
      <c r="AC331" s="332">
        <v>0</v>
      </c>
      <c r="AD331" s="180"/>
      <c r="AE331" s="190">
        <v>15</v>
      </c>
      <c r="AF331" s="191">
        <v>1</v>
      </c>
      <c r="AG331" s="191">
        <v>13</v>
      </c>
      <c r="AH331" s="191">
        <v>0</v>
      </c>
      <c r="AI331" s="191">
        <v>1</v>
      </c>
      <c r="AJ331" s="191">
        <v>0</v>
      </c>
      <c r="AK331" s="191">
        <v>0</v>
      </c>
      <c r="AL331" s="191">
        <v>0</v>
      </c>
      <c r="AM331" s="191">
        <v>0</v>
      </c>
      <c r="AN331" s="191">
        <v>0</v>
      </c>
      <c r="AO331" s="191">
        <v>0</v>
      </c>
      <c r="AP331" s="191">
        <v>0</v>
      </c>
      <c r="AQ331" s="192">
        <v>0</v>
      </c>
      <c r="AR331" s="11"/>
    </row>
    <row r="332" spans="1:44" x14ac:dyDescent="0.25">
      <c r="A332" s="240">
        <v>2</v>
      </c>
      <c r="B332" s="311">
        <v>0.84375</v>
      </c>
      <c r="C332" s="190">
        <v>1</v>
      </c>
      <c r="D332" s="331">
        <v>0</v>
      </c>
      <c r="E332" s="193">
        <v>1</v>
      </c>
      <c r="F332" s="193">
        <v>0</v>
      </c>
      <c r="G332" s="193">
        <v>0</v>
      </c>
      <c r="H332" s="193">
        <v>0</v>
      </c>
      <c r="I332" s="193">
        <v>0</v>
      </c>
      <c r="J332" s="193">
        <v>0</v>
      </c>
      <c r="K332" s="193">
        <v>0</v>
      </c>
      <c r="L332" s="193">
        <v>0</v>
      </c>
      <c r="M332" s="193">
        <v>0</v>
      </c>
      <c r="N332" s="193">
        <v>0</v>
      </c>
      <c r="O332" s="332">
        <v>0</v>
      </c>
      <c r="P332" s="180"/>
      <c r="Q332" s="190">
        <v>11</v>
      </c>
      <c r="R332" s="331">
        <v>0</v>
      </c>
      <c r="S332" s="193">
        <v>10</v>
      </c>
      <c r="T332" s="193">
        <v>0</v>
      </c>
      <c r="U332" s="193">
        <v>1</v>
      </c>
      <c r="V332" s="193">
        <v>0</v>
      </c>
      <c r="W332" s="193">
        <v>0</v>
      </c>
      <c r="X332" s="193">
        <v>0</v>
      </c>
      <c r="Y332" s="193">
        <v>0</v>
      </c>
      <c r="Z332" s="193">
        <v>0</v>
      </c>
      <c r="AA332" s="193">
        <v>0</v>
      </c>
      <c r="AB332" s="193">
        <v>0</v>
      </c>
      <c r="AC332" s="332">
        <v>0</v>
      </c>
      <c r="AD332" s="180"/>
      <c r="AE332" s="190">
        <v>12</v>
      </c>
      <c r="AF332" s="191">
        <v>0</v>
      </c>
      <c r="AG332" s="191">
        <v>11</v>
      </c>
      <c r="AH332" s="191">
        <v>0</v>
      </c>
      <c r="AI332" s="191">
        <v>1</v>
      </c>
      <c r="AJ332" s="191">
        <v>0</v>
      </c>
      <c r="AK332" s="191">
        <v>0</v>
      </c>
      <c r="AL332" s="191">
        <v>0</v>
      </c>
      <c r="AM332" s="191">
        <v>0</v>
      </c>
      <c r="AN332" s="191">
        <v>0</v>
      </c>
      <c r="AO332" s="191">
        <v>0</v>
      </c>
      <c r="AP332" s="191">
        <v>0</v>
      </c>
      <c r="AQ332" s="192">
        <v>0</v>
      </c>
      <c r="AR332" s="11"/>
    </row>
    <row r="333" spans="1:44" x14ac:dyDescent="0.25">
      <c r="A333" s="240">
        <v>2</v>
      </c>
      <c r="B333" s="311">
        <v>0.85416700000000001</v>
      </c>
      <c r="C333" s="190">
        <v>1</v>
      </c>
      <c r="D333" s="331">
        <v>0</v>
      </c>
      <c r="E333" s="193">
        <v>0</v>
      </c>
      <c r="F333" s="193">
        <v>0</v>
      </c>
      <c r="G333" s="193">
        <v>1</v>
      </c>
      <c r="H333" s="193">
        <v>0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332">
        <v>0</v>
      </c>
      <c r="P333" s="180"/>
      <c r="Q333" s="190">
        <v>7</v>
      </c>
      <c r="R333" s="331">
        <v>0</v>
      </c>
      <c r="S333" s="193">
        <v>6</v>
      </c>
      <c r="T333" s="193">
        <v>0</v>
      </c>
      <c r="U333" s="193">
        <v>1</v>
      </c>
      <c r="V333" s="193">
        <v>0</v>
      </c>
      <c r="W333" s="193">
        <v>0</v>
      </c>
      <c r="X333" s="193">
        <v>0</v>
      </c>
      <c r="Y333" s="193">
        <v>0</v>
      </c>
      <c r="Z333" s="193">
        <v>0</v>
      </c>
      <c r="AA333" s="193">
        <v>0</v>
      </c>
      <c r="AB333" s="193">
        <v>0</v>
      </c>
      <c r="AC333" s="332">
        <v>0</v>
      </c>
      <c r="AD333" s="180"/>
      <c r="AE333" s="190">
        <v>8</v>
      </c>
      <c r="AF333" s="191">
        <v>0</v>
      </c>
      <c r="AG333" s="191">
        <v>6</v>
      </c>
      <c r="AH333" s="191">
        <v>0</v>
      </c>
      <c r="AI333" s="191">
        <v>2</v>
      </c>
      <c r="AJ333" s="191">
        <v>0</v>
      </c>
      <c r="AK333" s="191">
        <v>0</v>
      </c>
      <c r="AL333" s="191">
        <v>0</v>
      </c>
      <c r="AM333" s="191">
        <v>0</v>
      </c>
      <c r="AN333" s="191">
        <v>0</v>
      </c>
      <c r="AO333" s="191">
        <v>0</v>
      </c>
      <c r="AP333" s="191">
        <v>0</v>
      </c>
      <c r="AQ333" s="192">
        <v>0</v>
      </c>
      <c r="AR333" s="11"/>
    </row>
    <row r="334" spans="1:44" x14ac:dyDescent="0.25">
      <c r="A334" s="240">
        <v>2</v>
      </c>
      <c r="B334" s="311">
        <v>0.86458299999999999</v>
      </c>
      <c r="C334" s="190">
        <v>0</v>
      </c>
      <c r="D334" s="331">
        <v>0</v>
      </c>
      <c r="E334" s="193">
        <v>0</v>
      </c>
      <c r="F334" s="193">
        <v>0</v>
      </c>
      <c r="G334" s="193">
        <v>0</v>
      </c>
      <c r="H334" s="193">
        <v>0</v>
      </c>
      <c r="I334" s="193">
        <v>0</v>
      </c>
      <c r="J334" s="193">
        <v>0</v>
      </c>
      <c r="K334" s="193">
        <v>0</v>
      </c>
      <c r="L334" s="193">
        <v>0</v>
      </c>
      <c r="M334" s="193">
        <v>0</v>
      </c>
      <c r="N334" s="193">
        <v>0</v>
      </c>
      <c r="O334" s="332">
        <v>0</v>
      </c>
      <c r="P334" s="180"/>
      <c r="Q334" s="190">
        <v>3</v>
      </c>
      <c r="R334" s="331">
        <v>0</v>
      </c>
      <c r="S334" s="193">
        <v>3</v>
      </c>
      <c r="T334" s="193">
        <v>0</v>
      </c>
      <c r="U334" s="193">
        <v>0</v>
      </c>
      <c r="V334" s="193">
        <v>0</v>
      </c>
      <c r="W334" s="193">
        <v>0</v>
      </c>
      <c r="X334" s="193">
        <v>0</v>
      </c>
      <c r="Y334" s="193">
        <v>0</v>
      </c>
      <c r="Z334" s="193">
        <v>0</v>
      </c>
      <c r="AA334" s="193">
        <v>0</v>
      </c>
      <c r="AB334" s="193">
        <v>0</v>
      </c>
      <c r="AC334" s="332">
        <v>0</v>
      </c>
      <c r="AD334" s="180"/>
      <c r="AE334" s="190">
        <v>3</v>
      </c>
      <c r="AF334" s="191">
        <v>0</v>
      </c>
      <c r="AG334" s="191">
        <v>3</v>
      </c>
      <c r="AH334" s="191">
        <v>0</v>
      </c>
      <c r="AI334" s="191">
        <v>0</v>
      </c>
      <c r="AJ334" s="191">
        <v>0</v>
      </c>
      <c r="AK334" s="191">
        <v>0</v>
      </c>
      <c r="AL334" s="191">
        <v>0</v>
      </c>
      <c r="AM334" s="191">
        <v>0</v>
      </c>
      <c r="AN334" s="191">
        <v>0</v>
      </c>
      <c r="AO334" s="191">
        <v>0</v>
      </c>
      <c r="AP334" s="191">
        <v>0</v>
      </c>
      <c r="AQ334" s="192">
        <v>0</v>
      </c>
      <c r="AR334" s="11"/>
    </row>
    <row r="335" spans="1:44" x14ac:dyDescent="0.25">
      <c r="A335" s="240">
        <v>2</v>
      </c>
      <c r="B335" s="311">
        <v>0.875</v>
      </c>
      <c r="C335" s="190">
        <v>1</v>
      </c>
      <c r="D335" s="331">
        <v>0</v>
      </c>
      <c r="E335" s="193">
        <v>1</v>
      </c>
      <c r="F335" s="193">
        <v>0</v>
      </c>
      <c r="G335" s="193">
        <v>0</v>
      </c>
      <c r="H335" s="193">
        <v>0</v>
      </c>
      <c r="I335" s="193">
        <v>0</v>
      </c>
      <c r="J335" s="193">
        <v>0</v>
      </c>
      <c r="K335" s="193">
        <v>0</v>
      </c>
      <c r="L335" s="193">
        <v>0</v>
      </c>
      <c r="M335" s="193">
        <v>0</v>
      </c>
      <c r="N335" s="193">
        <v>0</v>
      </c>
      <c r="O335" s="332">
        <v>0</v>
      </c>
      <c r="P335" s="180"/>
      <c r="Q335" s="190">
        <v>7</v>
      </c>
      <c r="R335" s="331">
        <v>0</v>
      </c>
      <c r="S335" s="193">
        <v>7</v>
      </c>
      <c r="T335" s="193">
        <v>0</v>
      </c>
      <c r="U335" s="193">
        <v>0</v>
      </c>
      <c r="V335" s="193">
        <v>0</v>
      </c>
      <c r="W335" s="193">
        <v>0</v>
      </c>
      <c r="X335" s="193">
        <v>0</v>
      </c>
      <c r="Y335" s="193">
        <v>0</v>
      </c>
      <c r="Z335" s="193">
        <v>0</v>
      </c>
      <c r="AA335" s="193">
        <v>0</v>
      </c>
      <c r="AB335" s="193">
        <v>0</v>
      </c>
      <c r="AC335" s="332">
        <v>0</v>
      </c>
      <c r="AD335" s="180"/>
      <c r="AE335" s="190">
        <v>8</v>
      </c>
      <c r="AF335" s="191">
        <v>0</v>
      </c>
      <c r="AG335" s="191">
        <v>8</v>
      </c>
      <c r="AH335" s="191">
        <v>0</v>
      </c>
      <c r="AI335" s="191">
        <v>0</v>
      </c>
      <c r="AJ335" s="191">
        <v>0</v>
      </c>
      <c r="AK335" s="191">
        <v>0</v>
      </c>
      <c r="AL335" s="191">
        <v>0</v>
      </c>
      <c r="AM335" s="191">
        <v>0</v>
      </c>
      <c r="AN335" s="191">
        <v>0</v>
      </c>
      <c r="AO335" s="191">
        <v>0</v>
      </c>
      <c r="AP335" s="191">
        <v>0</v>
      </c>
      <c r="AQ335" s="192">
        <v>0</v>
      </c>
      <c r="AR335" s="11"/>
    </row>
    <row r="336" spans="1:44" x14ac:dyDescent="0.25">
      <c r="A336" s="240">
        <v>2</v>
      </c>
      <c r="B336" s="311">
        <v>0.88541700000000001</v>
      </c>
      <c r="C336" s="190">
        <v>0</v>
      </c>
      <c r="D336" s="331">
        <v>0</v>
      </c>
      <c r="E336" s="193">
        <v>0</v>
      </c>
      <c r="F336" s="193">
        <v>0</v>
      </c>
      <c r="G336" s="193">
        <v>0</v>
      </c>
      <c r="H336" s="193">
        <v>0</v>
      </c>
      <c r="I336" s="193">
        <v>0</v>
      </c>
      <c r="J336" s="193">
        <v>0</v>
      </c>
      <c r="K336" s="193">
        <v>0</v>
      </c>
      <c r="L336" s="193">
        <v>0</v>
      </c>
      <c r="M336" s="193">
        <v>0</v>
      </c>
      <c r="N336" s="193">
        <v>0</v>
      </c>
      <c r="O336" s="332">
        <v>0</v>
      </c>
      <c r="P336" s="180"/>
      <c r="Q336" s="190">
        <v>7</v>
      </c>
      <c r="R336" s="331">
        <v>0</v>
      </c>
      <c r="S336" s="193">
        <v>7</v>
      </c>
      <c r="T336" s="193">
        <v>0</v>
      </c>
      <c r="U336" s="193">
        <v>0</v>
      </c>
      <c r="V336" s="193">
        <v>0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332">
        <v>0</v>
      </c>
      <c r="AD336" s="180"/>
      <c r="AE336" s="190">
        <v>7</v>
      </c>
      <c r="AF336" s="191">
        <v>0</v>
      </c>
      <c r="AG336" s="191">
        <v>7</v>
      </c>
      <c r="AH336" s="191">
        <v>0</v>
      </c>
      <c r="AI336" s="191">
        <v>0</v>
      </c>
      <c r="AJ336" s="191">
        <v>0</v>
      </c>
      <c r="AK336" s="191">
        <v>0</v>
      </c>
      <c r="AL336" s="191">
        <v>0</v>
      </c>
      <c r="AM336" s="191">
        <v>0</v>
      </c>
      <c r="AN336" s="191">
        <v>0</v>
      </c>
      <c r="AO336" s="191">
        <v>0</v>
      </c>
      <c r="AP336" s="191">
        <v>0</v>
      </c>
      <c r="AQ336" s="192">
        <v>0</v>
      </c>
      <c r="AR336" s="11"/>
    </row>
    <row r="337" spans="1:44" x14ac:dyDescent="0.25">
      <c r="A337" s="240">
        <v>2</v>
      </c>
      <c r="B337" s="311">
        <v>0.89583299999999999</v>
      </c>
      <c r="C337" s="190">
        <v>3</v>
      </c>
      <c r="D337" s="331">
        <v>0</v>
      </c>
      <c r="E337" s="193">
        <v>3</v>
      </c>
      <c r="F337" s="193">
        <v>0</v>
      </c>
      <c r="G337" s="193">
        <v>0</v>
      </c>
      <c r="H337" s="193">
        <v>0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332">
        <v>0</v>
      </c>
      <c r="P337" s="180"/>
      <c r="Q337" s="190">
        <v>4</v>
      </c>
      <c r="R337" s="331">
        <v>0</v>
      </c>
      <c r="S337" s="193">
        <v>4</v>
      </c>
      <c r="T337" s="193">
        <v>0</v>
      </c>
      <c r="U337" s="193">
        <v>0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0</v>
      </c>
      <c r="AB337" s="193">
        <v>0</v>
      </c>
      <c r="AC337" s="332">
        <v>0</v>
      </c>
      <c r="AD337" s="180"/>
      <c r="AE337" s="190">
        <v>7</v>
      </c>
      <c r="AF337" s="191">
        <v>0</v>
      </c>
      <c r="AG337" s="191">
        <v>7</v>
      </c>
      <c r="AH337" s="191">
        <v>0</v>
      </c>
      <c r="AI337" s="191">
        <v>0</v>
      </c>
      <c r="AJ337" s="191">
        <v>0</v>
      </c>
      <c r="AK337" s="191">
        <v>0</v>
      </c>
      <c r="AL337" s="191">
        <v>0</v>
      </c>
      <c r="AM337" s="191">
        <v>0</v>
      </c>
      <c r="AN337" s="191">
        <v>0</v>
      </c>
      <c r="AO337" s="191">
        <v>0</v>
      </c>
      <c r="AP337" s="191">
        <v>0</v>
      </c>
      <c r="AQ337" s="192">
        <v>0</v>
      </c>
      <c r="AR337" s="11"/>
    </row>
    <row r="338" spans="1:44" x14ac:dyDescent="0.25">
      <c r="A338" s="240">
        <v>2</v>
      </c>
      <c r="B338" s="311">
        <v>0.90625</v>
      </c>
      <c r="C338" s="190">
        <v>3</v>
      </c>
      <c r="D338" s="331">
        <v>1</v>
      </c>
      <c r="E338" s="193">
        <v>2</v>
      </c>
      <c r="F338" s="193">
        <v>0</v>
      </c>
      <c r="G338" s="193">
        <v>0</v>
      </c>
      <c r="H338" s="193">
        <v>0</v>
      </c>
      <c r="I338" s="193">
        <v>0</v>
      </c>
      <c r="J338" s="193">
        <v>0</v>
      </c>
      <c r="K338" s="193">
        <v>0</v>
      </c>
      <c r="L338" s="193">
        <v>0</v>
      </c>
      <c r="M338" s="193">
        <v>0</v>
      </c>
      <c r="N338" s="193">
        <v>0</v>
      </c>
      <c r="O338" s="332">
        <v>0</v>
      </c>
      <c r="P338" s="180"/>
      <c r="Q338" s="190">
        <v>5</v>
      </c>
      <c r="R338" s="331">
        <v>0</v>
      </c>
      <c r="S338" s="193">
        <v>5</v>
      </c>
      <c r="T338" s="193">
        <v>0</v>
      </c>
      <c r="U338" s="193">
        <v>0</v>
      </c>
      <c r="V338" s="193">
        <v>0</v>
      </c>
      <c r="W338" s="193">
        <v>0</v>
      </c>
      <c r="X338" s="193">
        <v>0</v>
      </c>
      <c r="Y338" s="193">
        <v>0</v>
      </c>
      <c r="Z338" s="193">
        <v>0</v>
      </c>
      <c r="AA338" s="193">
        <v>0</v>
      </c>
      <c r="AB338" s="193">
        <v>0</v>
      </c>
      <c r="AC338" s="332">
        <v>0</v>
      </c>
      <c r="AD338" s="180"/>
      <c r="AE338" s="190">
        <v>8</v>
      </c>
      <c r="AF338" s="191">
        <v>1</v>
      </c>
      <c r="AG338" s="191">
        <v>7</v>
      </c>
      <c r="AH338" s="191">
        <v>0</v>
      </c>
      <c r="AI338" s="191">
        <v>0</v>
      </c>
      <c r="AJ338" s="191">
        <v>0</v>
      </c>
      <c r="AK338" s="191">
        <v>0</v>
      </c>
      <c r="AL338" s="191">
        <v>0</v>
      </c>
      <c r="AM338" s="191">
        <v>0</v>
      </c>
      <c r="AN338" s="191">
        <v>0</v>
      </c>
      <c r="AO338" s="191">
        <v>0</v>
      </c>
      <c r="AP338" s="191">
        <v>0</v>
      </c>
      <c r="AQ338" s="192">
        <v>0</v>
      </c>
      <c r="AR338" s="11"/>
    </row>
    <row r="339" spans="1:44" x14ac:dyDescent="0.25">
      <c r="A339" s="240">
        <v>2</v>
      </c>
      <c r="B339" s="311">
        <v>0.91666700000000001</v>
      </c>
      <c r="C339" s="190">
        <v>2</v>
      </c>
      <c r="D339" s="331">
        <v>0</v>
      </c>
      <c r="E339" s="193">
        <v>1</v>
      </c>
      <c r="F339" s="193">
        <v>0</v>
      </c>
      <c r="G339" s="193">
        <v>1</v>
      </c>
      <c r="H339" s="193">
        <v>0</v>
      </c>
      <c r="I339" s="193">
        <v>0</v>
      </c>
      <c r="J339" s="193">
        <v>0</v>
      </c>
      <c r="K339" s="193">
        <v>0</v>
      </c>
      <c r="L339" s="193">
        <v>0</v>
      </c>
      <c r="M339" s="193">
        <v>0</v>
      </c>
      <c r="N339" s="193">
        <v>0</v>
      </c>
      <c r="O339" s="332">
        <v>0</v>
      </c>
      <c r="P339" s="180"/>
      <c r="Q339" s="190">
        <v>3</v>
      </c>
      <c r="R339" s="331">
        <v>0</v>
      </c>
      <c r="S339" s="193">
        <v>3</v>
      </c>
      <c r="T339" s="193">
        <v>0</v>
      </c>
      <c r="U339" s="193">
        <v>0</v>
      </c>
      <c r="V339" s="193">
        <v>0</v>
      </c>
      <c r="W339" s="193">
        <v>0</v>
      </c>
      <c r="X339" s="193">
        <v>0</v>
      </c>
      <c r="Y339" s="193">
        <v>0</v>
      </c>
      <c r="Z339" s="193">
        <v>0</v>
      </c>
      <c r="AA339" s="193">
        <v>0</v>
      </c>
      <c r="AB339" s="193">
        <v>0</v>
      </c>
      <c r="AC339" s="332">
        <v>0</v>
      </c>
      <c r="AD339" s="180"/>
      <c r="AE339" s="190">
        <v>5</v>
      </c>
      <c r="AF339" s="191">
        <v>0</v>
      </c>
      <c r="AG339" s="191">
        <v>4</v>
      </c>
      <c r="AH339" s="191">
        <v>0</v>
      </c>
      <c r="AI339" s="191">
        <v>1</v>
      </c>
      <c r="AJ339" s="191">
        <v>0</v>
      </c>
      <c r="AK339" s="191">
        <v>0</v>
      </c>
      <c r="AL339" s="191">
        <v>0</v>
      </c>
      <c r="AM339" s="191">
        <v>0</v>
      </c>
      <c r="AN339" s="191">
        <v>0</v>
      </c>
      <c r="AO339" s="191">
        <v>0</v>
      </c>
      <c r="AP339" s="191">
        <v>0</v>
      </c>
      <c r="AQ339" s="192">
        <v>0</v>
      </c>
      <c r="AR339" s="11"/>
    </row>
    <row r="340" spans="1:44" x14ac:dyDescent="0.25">
      <c r="A340" s="240">
        <v>2</v>
      </c>
      <c r="B340" s="311">
        <v>0.92708299999999999</v>
      </c>
      <c r="C340" s="190">
        <v>0</v>
      </c>
      <c r="D340" s="331">
        <v>0</v>
      </c>
      <c r="E340" s="193">
        <v>0</v>
      </c>
      <c r="F340" s="193">
        <v>0</v>
      </c>
      <c r="G340" s="193">
        <v>0</v>
      </c>
      <c r="H340" s="193">
        <v>0</v>
      </c>
      <c r="I340" s="193">
        <v>0</v>
      </c>
      <c r="J340" s="193">
        <v>0</v>
      </c>
      <c r="K340" s="193">
        <v>0</v>
      </c>
      <c r="L340" s="193">
        <v>0</v>
      </c>
      <c r="M340" s="193">
        <v>0</v>
      </c>
      <c r="N340" s="193">
        <v>0</v>
      </c>
      <c r="O340" s="332">
        <v>0</v>
      </c>
      <c r="P340" s="180"/>
      <c r="Q340" s="190">
        <v>6</v>
      </c>
      <c r="R340" s="331">
        <v>0</v>
      </c>
      <c r="S340" s="193">
        <v>6</v>
      </c>
      <c r="T340" s="193">
        <v>0</v>
      </c>
      <c r="U340" s="193">
        <v>0</v>
      </c>
      <c r="V340" s="193">
        <v>0</v>
      </c>
      <c r="W340" s="193">
        <v>0</v>
      </c>
      <c r="X340" s="193">
        <v>0</v>
      </c>
      <c r="Y340" s="193">
        <v>0</v>
      </c>
      <c r="Z340" s="193">
        <v>0</v>
      </c>
      <c r="AA340" s="193">
        <v>0</v>
      </c>
      <c r="AB340" s="193">
        <v>0</v>
      </c>
      <c r="AC340" s="332">
        <v>0</v>
      </c>
      <c r="AD340" s="180"/>
      <c r="AE340" s="190">
        <v>6</v>
      </c>
      <c r="AF340" s="191">
        <v>0</v>
      </c>
      <c r="AG340" s="191">
        <v>6</v>
      </c>
      <c r="AH340" s="191">
        <v>0</v>
      </c>
      <c r="AI340" s="191">
        <v>0</v>
      </c>
      <c r="AJ340" s="191">
        <v>0</v>
      </c>
      <c r="AK340" s="191">
        <v>0</v>
      </c>
      <c r="AL340" s="191">
        <v>0</v>
      </c>
      <c r="AM340" s="191">
        <v>0</v>
      </c>
      <c r="AN340" s="191">
        <v>0</v>
      </c>
      <c r="AO340" s="191">
        <v>0</v>
      </c>
      <c r="AP340" s="191">
        <v>0</v>
      </c>
      <c r="AQ340" s="192">
        <v>0</v>
      </c>
      <c r="AR340" s="11"/>
    </row>
    <row r="341" spans="1:44" x14ac:dyDescent="0.25">
      <c r="A341" s="240">
        <v>2</v>
      </c>
      <c r="B341" s="311">
        <v>0.9375</v>
      </c>
      <c r="C341" s="190">
        <v>1</v>
      </c>
      <c r="D341" s="331">
        <v>0</v>
      </c>
      <c r="E341" s="193">
        <v>0</v>
      </c>
      <c r="F341" s="193">
        <v>0</v>
      </c>
      <c r="G341" s="193">
        <v>1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332">
        <v>0</v>
      </c>
      <c r="P341" s="180"/>
      <c r="Q341" s="190">
        <v>2</v>
      </c>
      <c r="R341" s="331">
        <v>0</v>
      </c>
      <c r="S341" s="193">
        <v>2</v>
      </c>
      <c r="T341" s="193">
        <v>0</v>
      </c>
      <c r="U341" s="193">
        <v>0</v>
      </c>
      <c r="V341" s="193">
        <v>0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332">
        <v>0</v>
      </c>
      <c r="AD341" s="180"/>
      <c r="AE341" s="190">
        <v>3</v>
      </c>
      <c r="AF341" s="191">
        <v>0</v>
      </c>
      <c r="AG341" s="191">
        <v>2</v>
      </c>
      <c r="AH341" s="191">
        <v>0</v>
      </c>
      <c r="AI341" s="191">
        <v>1</v>
      </c>
      <c r="AJ341" s="191">
        <v>0</v>
      </c>
      <c r="AK341" s="191">
        <v>0</v>
      </c>
      <c r="AL341" s="191">
        <v>0</v>
      </c>
      <c r="AM341" s="191">
        <v>0</v>
      </c>
      <c r="AN341" s="191">
        <v>0</v>
      </c>
      <c r="AO341" s="191">
        <v>0</v>
      </c>
      <c r="AP341" s="191">
        <v>0</v>
      </c>
      <c r="AQ341" s="192">
        <v>0</v>
      </c>
      <c r="AR341" s="11"/>
    </row>
    <row r="342" spans="1:44" x14ac:dyDescent="0.25">
      <c r="A342" s="240">
        <v>2</v>
      </c>
      <c r="B342" s="311">
        <v>0.94791700000000001</v>
      </c>
      <c r="C342" s="190">
        <v>0</v>
      </c>
      <c r="D342" s="331">
        <v>0</v>
      </c>
      <c r="E342" s="193">
        <v>0</v>
      </c>
      <c r="F342" s="193">
        <v>0</v>
      </c>
      <c r="G342" s="193">
        <v>0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332">
        <v>0</v>
      </c>
      <c r="P342" s="180"/>
      <c r="Q342" s="190">
        <v>5</v>
      </c>
      <c r="R342" s="331">
        <v>0</v>
      </c>
      <c r="S342" s="193">
        <v>4</v>
      </c>
      <c r="T342" s="193">
        <v>0</v>
      </c>
      <c r="U342" s="193">
        <v>1</v>
      </c>
      <c r="V342" s="193">
        <v>0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332">
        <v>0</v>
      </c>
      <c r="AD342" s="180"/>
      <c r="AE342" s="190">
        <v>5</v>
      </c>
      <c r="AF342" s="191">
        <v>0</v>
      </c>
      <c r="AG342" s="191">
        <v>4</v>
      </c>
      <c r="AH342" s="191">
        <v>0</v>
      </c>
      <c r="AI342" s="191">
        <v>1</v>
      </c>
      <c r="AJ342" s="191">
        <v>0</v>
      </c>
      <c r="AK342" s="191">
        <v>0</v>
      </c>
      <c r="AL342" s="191">
        <v>0</v>
      </c>
      <c r="AM342" s="191">
        <v>0</v>
      </c>
      <c r="AN342" s="191">
        <v>0</v>
      </c>
      <c r="AO342" s="191">
        <v>0</v>
      </c>
      <c r="AP342" s="191">
        <v>0</v>
      </c>
      <c r="AQ342" s="192">
        <v>0</v>
      </c>
      <c r="AR342" s="11"/>
    </row>
    <row r="343" spans="1:44" x14ac:dyDescent="0.25">
      <c r="A343" s="240">
        <v>2</v>
      </c>
      <c r="B343" s="311">
        <v>0.95833299999999999</v>
      </c>
      <c r="C343" s="190">
        <v>1</v>
      </c>
      <c r="D343" s="331">
        <v>0</v>
      </c>
      <c r="E343" s="193">
        <v>1</v>
      </c>
      <c r="F343" s="193">
        <v>0</v>
      </c>
      <c r="G343" s="193">
        <v>0</v>
      </c>
      <c r="H343" s="193">
        <v>0</v>
      </c>
      <c r="I343" s="193">
        <v>0</v>
      </c>
      <c r="J343" s="193">
        <v>0</v>
      </c>
      <c r="K343" s="193">
        <v>0</v>
      </c>
      <c r="L343" s="193">
        <v>0</v>
      </c>
      <c r="M343" s="193">
        <v>0</v>
      </c>
      <c r="N343" s="193">
        <v>0</v>
      </c>
      <c r="O343" s="332">
        <v>0</v>
      </c>
      <c r="P343" s="180"/>
      <c r="Q343" s="190">
        <v>4</v>
      </c>
      <c r="R343" s="331">
        <v>0</v>
      </c>
      <c r="S343" s="193">
        <v>4</v>
      </c>
      <c r="T343" s="193">
        <v>0</v>
      </c>
      <c r="U343" s="193">
        <v>0</v>
      </c>
      <c r="V343" s="193">
        <v>0</v>
      </c>
      <c r="W343" s="193">
        <v>0</v>
      </c>
      <c r="X343" s="193">
        <v>0</v>
      </c>
      <c r="Y343" s="193">
        <v>0</v>
      </c>
      <c r="Z343" s="193">
        <v>0</v>
      </c>
      <c r="AA343" s="193">
        <v>0</v>
      </c>
      <c r="AB343" s="193">
        <v>0</v>
      </c>
      <c r="AC343" s="332">
        <v>0</v>
      </c>
      <c r="AD343" s="180"/>
      <c r="AE343" s="190">
        <v>5</v>
      </c>
      <c r="AF343" s="191">
        <v>0</v>
      </c>
      <c r="AG343" s="191">
        <v>5</v>
      </c>
      <c r="AH343" s="191">
        <v>0</v>
      </c>
      <c r="AI343" s="191">
        <v>0</v>
      </c>
      <c r="AJ343" s="191">
        <v>0</v>
      </c>
      <c r="AK343" s="191">
        <v>0</v>
      </c>
      <c r="AL343" s="191">
        <v>0</v>
      </c>
      <c r="AM343" s="191">
        <v>0</v>
      </c>
      <c r="AN343" s="191">
        <v>0</v>
      </c>
      <c r="AO343" s="191">
        <v>0</v>
      </c>
      <c r="AP343" s="191">
        <v>0</v>
      </c>
      <c r="AQ343" s="192">
        <v>0</v>
      </c>
      <c r="AR343" s="11"/>
    </row>
    <row r="344" spans="1:44" x14ac:dyDescent="0.25">
      <c r="A344" s="240">
        <v>2</v>
      </c>
      <c r="B344" s="311">
        <v>0.96875</v>
      </c>
      <c r="C344" s="190">
        <v>1</v>
      </c>
      <c r="D344" s="331">
        <v>0</v>
      </c>
      <c r="E344" s="193">
        <v>1</v>
      </c>
      <c r="F344" s="193">
        <v>0</v>
      </c>
      <c r="G344" s="193">
        <v>0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332">
        <v>0</v>
      </c>
      <c r="P344" s="180"/>
      <c r="Q344" s="190">
        <v>1</v>
      </c>
      <c r="R344" s="331">
        <v>0</v>
      </c>
      <c r="S344" s="193">
        <v>1</v>
      </c>
      <c r="T344" s="193">
        <v>0</v>
      </c>
      <c r="U344" s="193">
        <v>0</v>
      </c>
      <c r="V344" s="193">
        <v>0</v>
      </c>
      <c r="W344" s="193">
        <v>0</v>
      </c>
      <c r="X344" s="193">
        <v>0</v>
      </c>
      <c r="Y344" s="193">
        <v>0</v>
      </c>
      <c r="Z344" s="193">
        <v>0</v>
      </c>
      <c r="AA344" s="193">
        <v>0</v>
      </c>
      <c r="AB344" s="193">
        <v>0</v>
      </c>
      <c r="AC344" s="332">
        <v>0</v>
      </c>
      <c r="AD344" s="180"/>
      <c r="AE344" s="190">
        <v>2</v>
      </c>
      <c r="AF344" s="191">
        <v>0</v>
      </c>
      <c r="AG344" s="191">
        <v>2</v>
      </c>
      <c r="AH344" s="191">
        <v>0</v>
      </c>
      <c r="AI344" s="191">
        <v>0</v>
      </c>
      <c r="AJ344" s="191">
        <v>0</v>
      </c>
      <c r="AK344" s="191">
        <v>0</v>
      </c>
      <c r="AL344" s="191">
        <v>0</v>
      </c>
      <c r="AM344" s="191">
        <v>0</v>
      </c>
      <c r="AN344" s="191">
        <v>0</v>
      </c>
      <c r="AO344" s="191">
        <v>0</v>
      </c>
      <c r="AP344" s="191">
        <v>0</v>
      </c>
      <c r="AQ344" s="192">
        <v>0</v>
      </c>
      <c r="AR344" s="11"/>
    </row>
    <row r="345" spans="1:44" x14ac:dyDescent="0.25">
      <c r="A345" s="240">
        <v>2</v>
      </c>
      <c r="B345" s="311">
        <v>0.97916700000000001</v>
      </c>
      <c r="C345" s="190">
        <v>0</v>
      </c>
      <c r="D345" s="331">
        <v>0</v>
      </c>
      <c r="E345" s="193">
        <v>0</v>
      </c>
      <c r="F345" s="193">
        <v>0</v>
      </c>
      <c r="G345" s="193">
        <v>0</v>
      </c>
      <c r="H345" s="193">
        <v>0</v>
      </c>
      <c r="I345" s="193">
        <v>0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332">
        <v>0</v>
      </c>
      <c r="P345" s="180"/>
      <c r="Q345" s="190">
        <v>1</v>
      </c>
      <c r="R345" s="331">
        <v>0</v>
      </c>
      <c r="S345" s="193">
        <v>1</v>
      </c>
      <c r="T345" s="193">
        <v>0</v>
      </c>
      <c r="U345" s="193">
        <v>0</v>
      </c>
      <c r="V345" s="193">
        <v>0</v>
      </c>
      <c r="W345" s="193">
        <v>0</v>
      </c>
      <c r="X345" s="193">
        <v>0</v>
      </c>
      <c r="Y345" s="193">
        <v>0</v>
      </c>
      <c r="Z345" s="193">
        <v>0</v>
      </c>
      <c r="AA345" s="193">
        <v>0</v>
      </c>
      <c r="AB345" s="193">
        <v>0</v>
      </c>
      <c r="AC345" s="332">
        <v>0</v>
      </c>
      <c r="AD345" s="180"/>
      <c r="AE345" s="190">
        <v>1</v>
      </c>
      <c r="AF345" s="191">
        <v>0</v>
      </c>
      <c r="AG345" s="191">
        <v>1</v>
      </c>
      <c r="AH345" s="191">
        <v>0</v>
      </c>
      <c r="AI345" s="191">
        <v>0</v>
      </c>
      <c r="AJ345" s="191">
        <v>0</v>
      </c>
      <c r="AK345" s="191">
        <v>0</v>
      </c>
      <c r="AL345" s="191">
        <v>0</v>
      </c>
      <c r="AM345" s="191">
        <v>0</v>
      </c>
      <c r="AN345" s="191">
        <v>0</v>
      </c>
      <c r="AO345" s="191">
        <v>0</v>
      </c>
      <c r="AP345" s="191">
        <v>0</v>
      </c>
      <c r="AQ345" s="192">
        <v>0</v>
      </c>
      <c r="AR345" s="11"/>
    </row>
    <row r="346" spans="1:44" x14ac:dyDescent="0.25">
      <c r="A346" s="240">
        <v>2</v>
      </c>
      <c r="B346" s="311">
        <v>0.98958299999999999</v>
      </c>
      <c r="C346" s="194">
        <v>0</v>
      </c>
      <c r="D346" s="333">
        <v>0</v>
      </c>
      <c r="E346" s="334">
        <v>0</v>
      </c>
      <c r="F346" s="334">
        <v>0</v>
      </c>
      <c r="G346" s="334">
        <v>0</v>
      </c>
      <c r="H346" s="334">
        <v>0</v>
      </c>
      <c r="I346" s="334">
        <v>0</v>
      </c>
      <c r="J346" s="334">
        <v>0</v>
      </c>
      <c r="K346" s="334">
        <v>0</v>
      </c>
      <c r="L346" s="334">
        <v>0</v>
      </c>
      <c r="M346" s="334">
        <v>0</v>
      </c>
      <c r="N346" s="334">
        <v>0</v>
      </c>
      <c r="O346" s="335">
        <v>0</v>
      </c>
      <c r="P346" s="180"/>
      <c r="Q346" s="194">
        <v>4</v>
      </c>
      <c r="R346" s="333">
        <v>0</v>
      </c>
      <c r="S346" s="334">
        <v>3</v>
      </c>
      <c r="T346" s="334">
        <v>0</v>
      </c>
      <c r="U346" s="334">
        <v>1</v>
      </c>
      <c r="V346" s="334">
        <v>0</v>
      </c>
      <c r="W346" s="334">
        <v>0</v>
      </c>
      <c r="X346" s="334">
        <v>0</v>
      </c>
      <c r="Y346" s="334">
        <v>0</v>
      </c>
      <c r="Z346" s="334">
        <v>0</v>
      </c>
      <c r="AA346" s="334">
        <v>0</v>
      </c>
      <c r="AB346" s="334">
        <v>0</v>
      </c>
      <c r="AC346" s="335">
        <v>0</v>
      </c>
      <c r="AD346" s="180"/>
      <c r="AE346" s="194">
        <v>4</v>
      </c>
      <c r="AF346" s="195">
        <v>0</v>
      </c>
      <c r="AG346" s="195">
        <v>3</v>
      </c>
      <c r="AH346" s="195">
        <v>0</v>
      </c>
      <c r="AI346" s="195">
        <v>1</v>
      </c>
      <c r="AJ346" s="195">
        <v>0</v>
      </c>
      <c r="AK346" s="195">
        <v>0</v>
      </c>
      <c r="AL346" s="195">
        <v>0</v>
      </c>
      <c r="AM346" s="195">
        <v>0</v>
      </c>
      <c r="AN346" s="195">
        <v>0</v>
      </c>
      <c r="AO346" s="195">
        <v>0</v>
      </c>
      <c r="AP346" s="195">
        <v>0</v>
      </c>
      <c r="AQ346" s="196">
        <v>0</v>
      </c>
      <c r="AR346" s="11"/>
    </row>
    <row r="347" spans="1:44" x14ac:dyDescent="0.25">
      <c r="A347" s="240">
        <v>2</v>
      </c>
      <c r="B347" s="422" t="s">
        <v>35</v>
      </c>
      <c r="C347" s="423">
        <v>263</v>
      </c>
      <c r="D347" s="424">
        <v>10</v>
      </c>
      <c r="E347" s="424">
        <v>233</v>
      </c>
      <c r="F347" s="424">
        <v>0</v>
      </c>
      <c r="G347" s="424">
        <v>20</v>
      </c>
      <c r="H347" s="424">
        <v>0</v>
      </c>
      <c r="I347" s="424">
        <v>0</v>
      </c>
      <c r="J347" s="424">
        <v>0</v>
      </c>
      <c r="K347" s="424">
        <v>0</v>
      </c>
      <c r="L347" s="424">
        <v>0</v>
      </c>
      <c r="M347" s="424">
        <v>0</v>
      </c>
      <c r="N347" s="424">
        <v>0</v>
      </c>
      <c r="O347" s="425">
        <v>0</v>
      </c>
      <c r="P347" s="185"/>
      <c r="Q347" s="426">
        <v>1773</v>
      </c>
      <c r="R347" s="424">
        <v>12</v>
      </c>
      <c r="S347" s="424">
        <v>1643</v>
      </c>
      <c r="T347" s="424">
        <v>1</v>
      </c>
      <c r="U347" s="424">
        <v>117</v>
      </c>
      <c r="V347" s="424">
        <v>0</v>
      </c>
      <c r="W347" s="424">
        <v>0</v>
      </c>
      <c r="X347" s="424">
        <v>0</v>
      </c>
      <c r="Y347" s="424">
        <v>0</v>
      </c>
      <c r="Z347" s="424">
        <v>0</v>
      </c>
      <c r="AA347" s="424">
        <v>0</v>
      </c>
      <c r="AB347" s="424">
        <v>0</v>
      </c>
      <c r="AC347" s="425">
        <v>0</v>
      </c>
      <c r="AD347" s="185"/>
      <c r="AE347" s="426">
        <v>2036</v>
      </c>
      <c r="AF347" s="424">
        <v>22</v>
      </c>
      <c r="AG347" s="424">
        <v>1876</v>
      </c>
      <c r="AH347" s="424">
        <v>1</v>
      </c>
      <c r="AI347" s="424">
        <v>137</v>
      </c>
      <c r="AJ347" s="424">
        <v>0</v>
      </c>
      <c r="AK347" s="424">
        <v>0</v>
      </c>
      <c r="AL347" s="424">
        <v>0</v>
      </c>
      <c r="AM347" s="424">
        <v>0</v>
      </c>
      <c r="AN347" s="424">
        <v>0</v>
      </c>
      <c r="AO347" s="424">
        <v>0</v>
      </c>
      <c r="AP347" s="424">
        <v>0</v>
      </c>
      <c r="AQ347" s="425">
        <v>0</v>
      </c>
      <c r="AR347" s="11"/>
    </row>
    <row r="348" spans="1:44" x14ac:dyDescent="0.25">
      <c r="A348" s="240">
        <v>2</v>
      </c>
      <c r="B348" s="427" t="s">
        <v>36</v>
      </c>
      <c r="C348" s="428">
        <v>302</v>
      </c>
      <c r="D348" s="429">
        <v>12</v>
      </c>
      <c r="E348" s="429">
        <v>267</v>
      </c>
      <c r="F348" s="429">
        <v>0</v>
      </c>
      <c r="G348" s="429">
        <v>23</v>
      </c>
      <c r="H348" s="429">
        <v>0</v>
      </c>
      <c r="I348" s="429">
        <v>0</v>
      </c>
      <c r="J348" s="429">
        <v>0</v>
      </c>
      <c r="K348" s="429">
        <v>0</v>
      </c>
      <c r="L348" s="429">
        <v>0</v>
      </c>
      <c r="M348" s="429">
        <v>0</v>
      </c>
      <c r="N348" s="429">
        <v>0</v>
      </c>
      <c r="O348" s="430">
        <v>0</v>
      </c>
      <c r="P348" s="185"/>
      <c r="Q348" s="431">
        <v>1903</v>
      </c>
      <c r="R348" s="429">
        <v>12</v>
      </c>
      <c r="S348" s="429">
        <v>1764</v>
      </c>
      <c r="T348" s="429">
        <v>1</v>
      </c>
      <c r="U348" s="429">
        <v>126</v>
      </c>
      <c r="V348" s="429">
        <v>0</v>
      </c>
      <c r="W348" s="429">
        <v>0</v>
      </c>
      <c r="X348" s="429">
        <v>0</v>
      </c>
      <c r="Y348" s="429">
        <v>0</v>
      </c>
      <c r="Z348" s="429">
        <v>0</v>
      </c>
      <c r="AA348" s="429">
        <v>0</v>
      </c>
      <c r="AB348" s="429">
        <v>0</v>
      </c>
      <c r="AC348" s="430">
        <v>0</v>
      </c>
      <c r="AD348" s="185"/>
      <c r="AE348" s="431">
        <v>2205</v>
      </c>
      <c r="AF348" s="429">
        <v>24</v>
      </c>
      <c r="AG348" s="429">
        <v>2031</v>
      </c>
      <c r="AH348" s="429">
        <v>1</v>
      </c>
      <c r="AI348" s="429">
        <v>149</v>
      </c>
      <c r="AJ348" s="429">
        <v>0</v>
      </c>
      <c r="AK348" s="429">
        <v>0</v>
      </c>
      <c r="AL348" s="429">
        <v>0</v>
      </c>
      <c r="AM348" s="429">
        <v>0</v>
      </c>
      <c r="AN348" s="429">
        <v>0</v>
      </c>
      <c r="AO348" s="429">
        <v>0</v>
      </c>
      <c r="AP348" s="429">
        <v>0</v>
      </c>
      <c r="AQ348" s="430">
        <v>0</v>
      </c>
      <c r="AR348" s="11"/>
    </row>
    <row r="349" spans="1:44" x14ac:dyDescent="0.25">
      <c r="A349" s="240">
        <v>2</v>
      </c>
      <c r="B349" s="432" t="s">
        <v>37</v>
      </c>
      <c r="C349" s="433">
        <v>307</v>
      </c>
      <c r="D349" s="434">
        <v>12</v>
      </c>
      <c r="E349" s="434">
        <v>270</v>
      </c>
      <c r="F349" s="434">
        <v>0</v>
      </c>
      <c r="G349" s="434">
        <v>25</v>
      </c>
      <c r="H349" s="434">
        <v>0</v>
      </c>
      <c r="I349" s="434">
        <v>0</v>
      </c>
      <c r="J349" s="434">
        <v>0</v>
      </c>
      <c r="K349" s="434">
        <v>0</v>
      </c>
      <c r="L349" s="434">
        <v>0</v>
      </c>
      <c r="M349" s="434">
        <v>0</v>
      </c>
      <c r="N349" s="434">
        <v>0</v>
      </c>
      <c r="O349" s="435">
        <v>0</v>
      </c>
      <c r="P349" s="185"/>
      <c r="Q349" s="436">
        <v>1929</v>
      </c>
      <c r="R349" s="434">
        <v>12</v>
      </c>
      <c r="S349" s="434">
        <v>1788</v>
      </c>
      <c r="T349" s="434">
        <v>1</v>
      </c>
      <c r="U349" s="434">
        <v>128</v>
      </c>
      <c r="V349" s="434">
        <v>0</v>
      </c>
      <c r="W349" s="434">
        <v>0</v>
      </c>
      <c r="X349" s="434">
        <v>0</v>
      </c>
      <c r="Y349" s="434">
        <v>0</v>
      </c>
      <c r="Z349" s="434">
        <v>0</v>
      </c>
      <c r="AA349" s="434">
        <v>0</v>
      </c>
      <c r="AB349" s="434">
        <v>0</v>
      </c>
      <c r="AC349" s="435">
        <v>0</v>
      </c>
      <c r="AD349" s="185"/>
      <c r="AE349" s="436">
        <v>2236</v>
      </c>
      <c r="AF349" s="434">
        <v>24</v>
      </c>
      <c r="AG349" s="434">
        <v>2058</v>
      </c>
      <c r="AH349" s="434">
        <v>1</v>
      </c>
      <c r="AI349" s="434">
        <v>153</v>
      </c>
      <c r="AJ349" s="434">
        <v>0</v>
      </c>
      <c r="AK349" s="434">
        <v>0</v>
      </c>
      <c r="AL349" s="434">
        <v>0</v>
      </c>
      <c r="AM349" s="434">
        <v>0</v>
      </c>
      <c r="AN349" s="434">
        <v>0</v>
      </c>
      <c r="AO349" s="434">
        <v>0</v>
      </c>
      <c r="AP349" s="434">
        <v>0</v>
      </c>
      <c r="AQ349" s="435">
        <v>0</v>
      </c>
      <c r="AR349" s="11"/>
    </row>
    <row r="350" spans="1:44" x14ac:dyDescent="0.25">
      <c r="A350" s="240">
        <v>2</v>
      </c>
      <c r="B350" s="437" t="s">
        <v>38</v>
      </c>
      <c r="C350" s="438">
        <v>311</v>
      </c>
      <c r="D350" s="439">
        <v>12</v>
      </c>
      <c r="E350" s="439">
        <v>273</v>
      </c>
      <c r="F350" s="439">
        <v>0</v>
      </c>
      <c r="G350" s="439">
        <v>26</v>
      </c>
      <c r="H350" s="439">
        <v>0</v>
      </c>
      <c r="I350" s="439">
        <v>0</v>
      </c>
      <c r="J350" s="439">
        <v>0</v>
      </c>
      <c r="K350" s="439">
        <v>0</v>
      </c>
      <c r="L350" s="439">
        <v>0</v>
      </c>
      <c r="M350" s="439">
        <v>0</v>
      </c>
      <c r="N350" s="439">
        <v>0</v>
      </c>
      <c r="O350" s="440">
        <v>0</v>
      </c>
      <c r="P350" s="185"/>
      <c r="Q350" s="441">
        <v>1937</v>
      </c>
      <c r="R350" s="439">
        <v>13</v>
      </c>
      <c r="S350" s="439">
        <v>1795</v>
      </c>
      <c r="T350" s="439">
        <v>1</v>
      </c>
      <c r="U350" s="439">
        <v>128</v>
      </c>
      <c r="V350" s="439">
        <v>0</v>
      </c>
      <c r="W350" s="439">
        <v>0</v>
      </c>
      <c r="X350" s="439">
        <v>0</v>
      </c>
      <c r="Y350" s="439">
        <v>0</v>
      </c>
      <c r="Z350" s="439">
        <v>0</v>
      </c>
      <c r="AA350" s="439">
        <v>0</v>
      </c>
      <c r="AB350" s="439">
        <v>0</v>
      </c>
      <c r="AC350" s="440">
        <v>0</v>
      </c>
      <c r="AD350" s="185"/>
      <c r="AE350" s="441">
        <v>2248</v>
      </c>
      <c r="AF350" s="439">
        <v>25</v>
      </c>
      <c r="AG350" s="439">
        <v>2068</v>
      </c>
      <c r="AH350" s="439">
        <v>1</v>
      </c>
      <c r="AI350" s="439">
        <v>154</v>
      </c>
      <c r="AJ350" s="439">
        <v>0</v>
      </c>
      <c r="AK350" s="439">
        <v>0</v>
      </c>
      <c r="AL350" s="439">
        <v>0</v>
      </c>
      <c r="AM350" s="439">
        <v>0</v>
      </c>
      <c r="AN350" s="439">
        <v>0</v>
      </c>
      <c r="AO350" s="439">
        <v>0</v>
      </c>
      <c r="AP350" s="439">
        <v>0</v>
      </c>
      <c r="AQ350" s="440">
        <v>0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>
        <v>2</v>
      </c>
      <c r="D353" s="329">
        <v>0</v>
      </c>
      <c r="E353" s="187">
        <v>2</v>
      </c>
      <c r="F353" s="187">
        <v>0</v>
      </c>
      <c r="G353" s="187">
        <v>0</v>
      </c>
      <c r="H353" s="187">
        <v>0</v>
      </c>
      <c r="I353" s="187">
        <v>0</v>
      </c>
      <c r="J353" s="187">
        <v>0</v>
      </c>
      <c r="K353" s="187">
        <v>0</v>
      </c>
      <c r="L353" s="187">
        <v>0</v>
      </c>
      <c r="M353" s="187">
        <v>0</v>
      </c>
      <c r="N353" s="187">
        <v>0</v>
      </c>
      <c r="O353" s="330">
        <v>0</v>
      </c>
      <c r="P353" s="180"/>
      <c r="Q353" s="186">
        <v>0</v>
      </c>
      <c r="R353" s="329">
        <v>0</v>
      </c>
      <c r="S353" s="187">
        <v>0</v>
      </c>
      <c r="T353" s="187">
        <v>0</v>
      </c>
      <c r="U353" s="187">
        <v>0</v>
      </c>
      <c r="V353" s="187">
        <v>0</v>
      </c>
      <c r="W353" s="187">
        <v>0</v>
      </c>
      <c r="X353" s="187">
        <v>0</v>
      </c>
      <c r="Y353" s="187">
        <v>0</v>
      </c>
      <c r="Z353" s="187">
        <v>0</v>
      </c>
      <c r="AA353" s="187">
        <v>0</v>
      </c>
      <c r="AB353" s="187">
        <v>0</v>
      </c>
      <c r="AC353" s="330">
        <v>0</v>
      </c>
      <c r="AD353" s="180"/>
      <c r="AE353" s="186">
        <v>2</v>
      </c>
      <c r="AF353" s="187">
        <v>0</v>
      </c>
      <c r="AG353" s="188">
        <v>2</v>
      </c>
      <c r="AH353" s="188">
        <v>0</v>
      </c>
      <c r="AI353" s="188">
        <v>0</v>
      </c>
      <c r="AJ353" s="188">
        <v>0</v>
      </c>
      <c r="AK353" s="188">
        <v>0</v>
      </c>
      <c r="AL353" s="188">
        <v>0</v>
      </c>
      <c r="AM353" s="188">
        <v>0</v>
      </c>
      <c r="AN353" s="188">
        <v>0</v>
      </c>
      <c r="AO353" s="188">
        <v>0</v>
      </c>
      <c r="AP353" s="188">
        <v>0</v>
      </c>
      <c r="AQ353" s="189">
        <v>0</v>
      </c>
      <c r="AR353" s="11"/>
    </row>
    <row r="354" spans="1:44" x14ac:dyDescent="0.25">
      <c r="A354" s="240">
        <v>3</v>
      </c>
      <c r="B354" s="311">
        <v>1.0416999999999999E-2</v>
      </c>
      <c r="C354" s="190">
        <v>0</v>
      </c>
      <c r="D354" s="331">
        <v>0</v>
      </c>
      <c r="E354" s="193">
        <v>0</v>
      </c>
      <c r="F354" s="193">
        <v>0</v>
      </c>
      <c r="G354" s="193">
        <v>0</v>
      </c>
      <c r="H354" s="193">
        <v>0</v>
      </c>
      <c r="I354" s="193">
        <v>0</v>
      </c>
      <c r="J354" s="193">
        <v>0</v>
      </c>
      <c r="K354" s="193">
        <v>0</v>
      </c>
      <c r="L354" s="193">
        <v>0</v>
      </c>
      <c r="M354" s="193">
        <v>0</v>
      </c>
      <c r="N354" s="193">
        <v>0</v>
      </c>
      <c r="O354" s="332">
        <v>0</v>
      </c>
      <c r="P354" s="180"/>
      <c r="Q354" s="190">
        <v>2</v>
      </c>
      <c r="R354" s="331">
        <v>0</v>
      </c>
      <c r="S354" s="193">
        <v>1</v>
      </c>
      <c r="T354" s="193">
        <v>0</v>
      </c>
      <c r="U354" s="193">
        <v>1</v>
      </c>
      <c r="V354" s="193">
        <v>0</v>
      </c>
      <c r="W354" s="193">
        <v>0</v>
      </c>
      <c r="X354" s="193">
        <v>0</v>
      </c>
      <c r="Y354" s="193">
        <v>0</v>
      </c>
      <c r="Z354" s="193">
        <v>0</v>
      </c>
      <c r="AA354" s="193">
        <v>0</v>
      </c>
      <c r="AB354" s="193">
        <v>0</v>
      </c>
      <c r="AC354" s="332">
        <v>0</v>
      </c>
      <c r="AD354" s="180"/>
      <c r="AE354" s="190">
        <v>2</v>
      </c>
      <c r="AF354" s="191">
        <v>0</v>
      </c>
      <c r="AG354" s="191">
        <v>1</v>
      </c>
      <c r="AH354" s="191">
        <v>0</v>
      </c>
      <c r="AI354" s="191">
        <v>1</v>
      </c>
      <c r="AJ354" s="191">
        <v>0</v>
      </c>
      <c r="AK354" s="191">
        <v>0</v>
      </c>
      <c r="AL354" s="191">
        <v>0</v>
      </c>
      <c r="AM354" s="191">
        <v>0</v>
      </c>
      <c r="AN354" s="191">
        <v>0</v>
      </c>
      <c r="AO354" s="191">
        <v>0</v>
      </c>
      <c r="AP354" s="191">
        <v>0</v>
      </c>
      <c r="AQ354" s="192">
        <v>0</v>
      </c>
      <c r="AR354" s="11"/>
    </row>
    <row r="355" spans="1:44" x14ac:dyDescent="0.25">
      <c r="A355" s="240">
        <v>3</v>
      </c>
      <c r="B355" s="311">
        <v>2.0833000000000001E-2</v>
      </c>
      <c r="C355" s="190">
        <v>0</v>
      </c>
      <c r="D355" s="331">
        <v>0</v>
      </c>
      <c r="E355" s="193">
        <v>0</v>
      </c>
      <c r="F355" s="193">
        <v>0</v>
      </c>
      <c r="G355" s="193">
        <v>0</v>
      </c>
      <c r="H355" s="193">
        <v>0</v>
      </c>
      <c r="I355" s="193">
        <v>0</v>
      </c>
      <c r="J355" s="193">
        <v>0</v>
      </c>
      <c r="K355" s="193">
        <v>0</v>
      </c>
      <c r="L355" s="193">
        <v>0</v>
      </c>
      <c r="M355" s="193">
        <v>0</v>
      </c>
      <c r="N355" s="193">
        <v>0</v>
      </c>
      <c r="O355" s="332">
        <v>0</v>
      </c>
      <c r="P355" s="180"/>
      <c r="Q355" s="190">
        <v>0</v>
      </c>
      <c r="R355" s="331">
        <v>0</v>
      </c>
      <c r="S355" s="193">
        <v>0</v>
      </c>
      <c r="T355" s="193">
        <v>0</v>
      </c>
      <c r="U355" s="193">
        <v>0</v>
      </c>
      <c r="V355" s="193">
        <v>0</v>
      </c>
      <c r="W355" s="193">
        <v>0</v>
      </c>
      <c r="X355" s="193">
        <v>0</v>
      </c>
      <c r="Y355" s="193">
        <v>0</v>
      </c>
      <c r="Z355" s="193">
        <v>0</v>
      </c>
      <c r="AA355" s="193">
        <v>0</v>
      </c>
      <c r="AB355" s="193">
        <v>0</v>
      </c>
      <c r="AC355" s="332">
        <v>0</v>
      </c>
      <c r="AD355" s="180"/>
      <c r="AE355" s="190">
        <v>0</v>
      </c>
      <c r="AF355" s="191">
        <v>0</v>
      </c>
      <c r="AG355" s="191">
        <v>0</v>
      </c>
      <c r="AH355" s="191">
        <v>0</v>
      </c>
      <c r="AI355" s="191">
        <v>0</v>
      </c>
      <c r="AJ355" s="191">
        <v>0</v>
      </c>
      <c r="AK355" s="191">
        <v>0</v>
      </c>
      <c r="AL355" s="191">
        <v>0</v>
      </c>
      <c r="AM355" s="191">
        <v>0</v>
      </c>
      <c r="AN355" s="191">
        <v>0</v>
      </c>
      <c r="AO355" s="191">
        <v>0</v>
      </c>
      <c r="AP355" s="191">
        <v>0</v>
      </c>
      <c r="AQ355" s="192">
        <v>0</v>
      </c>
      <c r="AR355" s="11"/>
    </row>
    <row r="356" spans="1:44" x14ac:dyDescent="0.25">
      <c r="A356" s="240">
        <v>3</v>
      </c>
      <c r="B356" s="311">
        <v>3.125E-2</v>
      </c>
      <c r="C356" s="190">
        <v>0</v>
      </c>
      <c r="D356" s="331">
        <v>0</v>
      </c>
      <c r="E356" s="193">
        <v>0</v>
      </c>
      <c r="F356" s="193">
        <v>0</v>
      </c>
      <c r="G356" s="193">
        <v>0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332">
        <v>0</v>
      </c>
      <c r="P356" s="180"/>
      <c r="Q356" s="190">
        <v>0</v>
      </c>
      <c r="R356" s="331">
        <v>0</v>
      </c>
      <c r="S356" s="193">
        <v>0</v>
      </c>
      <c r="T356" s="193">
        <v>0</v>
      </c>
      <c r="U356" s="193">
        <v>0</v>
      </c>
      <c r="V356" s="193">
        <v>0</v>
      </c>
      <c r="W356" s="193">
        <v>0</v>
      </c>
      <c r="X356" s="193">
        <v>0</v>
      </c>
      <c r="Y356" s="193">
        <v>0</v>
      </c>
      <c r="Z356" s="193">
        <v>0</v>
      </c>
      <c r="AA356" s="193">
        <v>0</v>
      </c>
      <c r="AB356" s="193">
        <v>0</v>
      </c>
      <c r="AC356" s="332">
        <v>0</v>
      </c>
      <c r="AD356" s="180"/>
      <c r="AE356" s="190">
        <v>0</v>
      </c>
      <c r="AF356" s="191">
        <v>0</v>
      </c>
      <c r="AG356" s="191">
        <v>0</v>
      </c>
      <c r="AH356" s="191">
        <v>0</v>
      </c>
      <c r="AI356" s="191">
        <v>0</v>
      </c>
      <c r="AJ356" s="191">
        <v>0</v>
      </c>
      <c r="AK356" s="191">
        <v>0</v>
      </c>
      <c r="AL356" s="191">
        <v>0</v>
      </c>
      <c r="AM356" s="191">
        <v>0</v>
      </c>
      <c r="AN356" s="191">
        <v>0</v>
      </c>
      <c r="AO356" s="191">
        <v>0</v>
      </c>
      <c r="AP356" s="191">
        <v>0</v>
      </c>
      <c r="AQ356" s="192">
        <v>0</v>
      </c>
      <c r="AR356" s="11"/>
    </row>
    <row r="357" spans="1:44" x14ac:dyDescent="0.25">
      <c r="A357" s="240">
        <v>3</v>
      </c>
      <c r="B357" s="311">
        <v>4.1667000000000003E-2</v>
      </c>
      <c r="C357" s="190">
        <v>0</v>
      </c>
      <c r="D357" s="331">
        <v>0</v>
      </c>
      <c r="E357" s="193">
        <v>0</v>
      </c>
      <c r="F357" s="193">
        <v>0</v>
      </c>
      <c r="G357" s="193">
        <v>0</v>
      </c>
      <c r="H357" s="193">
        <v>0</v>
      </c>
      <c r="I357" s="193">
        <v>0</v>
      </c>
      <c r="J357" s="193">
        <v>0</v>
      </c>
      <c r="K357" s="193">
        <v>0</v>
      </c>
      <c r="L357" s="193">
        <v>0</v>
      </c>
      <c r="M357" s="193">
        <v>0</v>
      </c>
      <c r="N357" s="193">
        <v>0</v>
      </c>
      <c r="O357" s="332">
        <v>0</v>
      </c>
      <c r="P357" s="180"/>
      <c r="Q357" s="190">
        <v>0</v>
      </c>
      <c r="R357" s="331">
        <v>0</v>
      </c>
      <c r="S357" s="193">
        <v>0</v>
      </c>
      <c r="T357" s="193">
        <v>0</v>
      </c>
      <c r="U357" s="193">
        <v>0</v>
      </c>
      <c r="V357" s="193">
        <v>0</v>
      </c>
      <c r="W357" s="193">
        <v>0</v>
      </c>
      <c r="X357" s="193">
        <v>0</v>
      </c>
      <c r="Y357" s="193">
        <v>0</v>
      </c>
      <c r="Z357" s="193">
        <v>0</v>
      </c>
      <c r="AA357" s="193">
        <v>0</v>
      </c>
      <c r="AB357" s="193">
        <v>0</v>
      </c>
      <c r="AC357" s="332">
        <v>0</v>
      </c>
      <c r="AD357" s="180"/>
      <c r="AE357" s="190">
        <v>0</v>
      </c>
      <c r="AF357" s="191">
        <v>0</v>
      </c>
      <c r="AG357" s="191">
        <v>0</v>
      </c>
      <c r="AH357" s="191">
        <v>0</v>
      </c>
      <c r="AI357" s="191">
        <v>0</v>
      </c>
      <c r="AJ357" s="191">
        <v>0</v>
      </c>
      <c r="AK357" s="191">
        <v>0</v>
      </c>
      <c r="AL357" s="191">
        <v>0</v>
      </c>
      <c r="AM357" s="191">
        <v>0</v>
      </c>
      <c r="AN357" s="191">
        <v>0</v>
      </c>
      <c r="AO357" s="191">
        <v>0</v>
      </c>
      <c r="AP357" s="191">
        <v>0</v>
      </c>
      <c r="AQ357" s="192">
        <v>0</v>
      </c>
      <c r="AR357" s="11"/>
    </row>
    <row r="358" spans="1:44" x14ac:dyDescent="0.25">
      <c r="A358" s="240">
        <v>3</v>
      </c>
      <c r="B358" s="311">
        <v>5.2082999999999997E-2</v>
      </c>
      <c r="C358" s="190">
        <v>0</v>
      </c>
      <c r="D358" s="331">
        <v>0</v>
      </c>
      <c r="E358" s="193">
        <v>0</v>
      </c>
      <c r="F358" s="193">
        <v>0</v>
      </c>
      <c r="G358" s="193">
        <v>0</v>
      </c>
      <c r="H358" s="193">
        <v>0</v>
      </c>
      <c r="I358" s="193">
        <v>0</v>
      </c>
      <c r="J358" s="193">
        <v>0</v>
      </c>
      <c r="K358" s="193">
        <v>0</v>
      </c>
      <c r="L358" s="193">
        <v>0</v>
      </c>
      <c r="M358" s="193">
        <v>0</v>
      </c>
      <c r="N358" s="193">
        <v>0</v>
      </c>
      <c r="O358" s="332">
        <v>0</v>
      </c>
      <c r="P358" s="180"/>
      <c r="Q358" s="190">
        <v>0</v>
      </c>
      <c r="R358" s="331">
        <v>0</v>
      </c>
      <c r="S358" s="193">
        <v>0</v>
      </c>
      <c r="T358" s="193">
        <v>0</v>
      </c>
      <c r="U358" s="193">
        <v>0</v>
      </c>
      <c r="V358" s="193">
        <v>0</v>
      </c>
      <c r="W358" s="193">
        <v>0</v>
      </c>
      <c r="X358" s="193">
        <v>0</v>
      </c>
      <c r="Y358" s="193">
        <v>0</v>
      </c>
      <c r="Z358" s="193">
        <v>0</v>
      </c>
      <c r="AA358" s="193">
        <v>0</v>
      </c>
      <c r="AB358" s="193">
        <v>0</v>
      </c>
      <c r="AC358" s="332">
        <v>0</v>
      </c>
      <c r="AD358" s="180"/>
      <c r="AE358" s="190">
        <v>0</v>
      </c>
      <c r="AF358" s="191">
        <v>0</v>
      </c>
      <c r="AG358" s="191">
        <v>0</v>
      </c>
      <c r="AH358" s="191">
        <v>0</v>
      </c>
      <c r="AI358" s="191">
        <v>0</v>
      </c>
      <c r="AJ358" s="191">
        <v>0</v>
      </c>
      <c r="AK358" s="191">
        <v>0</v>
      </c>
      <c r="AL358" s="191">
        <v>0</v>
      </c>
      <c r="AM358" s="191">
        <v>0</v>
      </c>
      <c r="AN358" s="191">
        <v>0</v>
      </c>
      <c r="AO358" s="191">
        <v>0</v>
      </c>
      <c r="AP358" s="191">
        <v>0</v>
      </c>
      <c r="AQ358" s="192">
        <v>0</v>
      </c>
      <c r="AR358" s="11"/>
    </row>
    <row r="359" spans="1:44" x14ac:dyDescent="0.25">
      <c r="A359" s="240">
        <v>3</v>
      </c>
      <c r="B359" s="311">
        <v>6.25E-2</v>
      </c>
      <c r="C359" s="190">
        <v>0</v>
      </c>
      <c r="D359" s="331">
        <v>0</v>
      </c>
      <c r="E359" s="193">
        <v>0</v>
      </c>
      <c r="F359" s="193">
        <v>0</v>
      </c>
      <c r="G359" s="193">
        <v>0</v>
      </c>
      <c r="H359" s="193">
        <v>0</v>
      </c>
      <c r="I359" s="193">
        <v>0</v>
      </c>
      <c r="J359" s="193">
        <v>0</v>
      </c>
      <c r="K359" s="193">
        <v>0</v>
      </c>
      <c r="L359" s="193">
        <v>0</v>
      </c>
      <c r="M359" s="193">
        <v>0</v>
      </c>
      <c r="N359" s="193">
        <v>0</v>
      </c>
      <c r="O359" s="332">
        <v>0</v>
      </c>
      <c r="P359" s="180"/>
      <c r="Q359" s="190">
        <v>1</v>
      </c>
      <c r="R359" s="331">
        <v>0</v>
      </c>
      <c r="S359" s="193">
        <v>1</v>
      </c>
      <c r="T359" s="193">
        <v>0</v>
      </c>
      <c r="U359" s="193">
        <v>0</v>
      </c>
      <c r="V359" s="193">
        <v>0</v>
      </c>
      <c r="W359" s="193">
        <v>0</v>
      </c>
      <c r="X359" s="193">
        <v>0</v>
      </c>
      <c r="Y359" s="193">
        <v>0</v>
      </c>
      <c r="Z359" s="193">
        <v>0</v>
      </c>
      <c r="AA359" s="193">
        <v>0</v>
      </c>
      <c r="AB359" s="193">
        <v>0</v>
      </c>
      <c r="AC359" s="332">
        <v>0</v>
      </c>
      <c r="AD359" s="180"/>
      <c r="AE359" s="190">
        <v>1</v>
      </c>
      <c r="AF359" s="191">
        <v>0</v>
      </c>
      <c r="AG359" s="191">
        <v>1</v>
      </c>
      <c r="AH359" s="191">
        <v>0</v>
      </c>
      <c r="AI359" s="191">
        <v>0</v>
      </c>
      <c r="AJ359" s="191">
        <v>0</v>
      </c>
      <c r="AK359" s="191">
        <v>0</v>
      </c>
      <c r="AL359" s="191">
        <v>0</v>
      </c>
      <c r="AM359" s="191">
        <v>0</v>
      </c>
      <c r="AN359" s="191">
        <v>0</v>
      </c>
      <c r="AO359" s="191">
        <v>0</v>
      </c>
      <c r="AP359" s="191">
        <v>0</v>
      </c>
      <c r="AQ359" s="192">
        <v>0</v>
      </c>
      <c r="AR359" s="11"/>
    </row>
    <row r="360" spans="1:44" x14ac:dyDescent="0.25">
      <c r="A360" s="240">
        <v>3</v>
      </c>
      <c r="B360" s="311">
        <v>7.2916999999999996E-2</v>
      </c>
      <c r="C360" s="190">
        <v>0</v>
      </c>
      <c r="D360" s="331">
        <v>0</v>
      </c>
      <c r="E360" s="193">
        <v>0</v>
      </c>
      <c r="F360" s="193">
        <v>0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0</v>
      </c>
      <c r="M360" s="193">
        <v>0</v>
      </c>
      <c r="N360" s="193">
        <v>0</v>
      </c>
      <c r="O360" s="332">
        <v>0</v>
      </c>
      <c r="P360" s="180"/>
      <c r="Q360" s="190">
        <v>0</v>
      </c>
      <c r="R360" s="331">
        <v>0</v>
      </c>
      <c r="S360" s="193">
        <v>0</v>
      </c>
      <c r="T360" s="193">
        <v>0</v>
      </c>
      <c r="U360" s="193">
        <v>0</v>
      </c>
      <c r="V360" s="193">
        <v>0</v>
      </c>
      <c r="W360" s="193">
        <v>0</v>
      </c>
      <c r="X360" s="193">
        <v>0</v>
      </c>
      <c r="Y360" s="193">
        <v>0</v>
      </c>
      <c r="Z360" s="193">
        <v>0</v>
      </c>
      <c r="AA360" s="193">
        <v>0</v>
      </c>
      <c r="AB360" s="193">
        <v>0</v>
      </c>
      <c r="AC360" s="332">
        <v>0</v>
      </c>
      <c r="AD360" s="180"/>
      <c r="AE360" s="190">
        <v>0</v>
      </c>
      <c r="AF360" s="191">
        <v>0</v>
      </c>
      <c r="AG360" s="191">
        <v>0</v>
      </c>
      <c r="AH360" s="191">
        <v>0</v>
      </c>
      <c r="AI360" s="191">
        <v>0</v>
      </c>
      <c r="AJ360" s="191">
        <v>0</v>
      </c>
      <c r="AK360" s="191">
        <v>0</v>
      </c>
      <c r="AL360" s="191">
        <v>0</v>
      </c>
      <c r="AM360" s="191">
        <v>0</v>
      </c>
      <c r="AN360" s="191">
        <v>0</v>
      </c>
      <c r="AO360" s="191">
        <v>0</v>
      </c>
      <c r="AP360" s="191">
        <v>0</v>
      </c>
      <c r="AQ360" s="192">
        <v>0</v>
      </c>
      <c r="AR360" s="11"/>
    </row>
    <row r="361" spans="1:44" x14ac:dyDescent="0.25">
      <c r="A361" s="240">
        <v>3</v>
      </c>
      <c r="B361" s="311">
        <v>8.3333000000000004E-2</v>
      </c>
      <c r="C361" s="190">
        <v>0</v>
      </c>
      <c r="D361" s="331">
        <v>0</v>
      </c>
      <c r="E361" s="193">
        <v>0</v>
      </c>
      <c r="F361" s="193">
        <v>0</v>
      </c>
      <c r="G361" s="193">
        <v>0</v>
      </c>
      <c r="H361" s="193">
        <v>0</v>
      </c>
      <c r="I361" s="193">
        <v>0</v>
      </c>
      <c r="J361" s="193">
        <v>0</v>
      </c>
      <c r="K361" s="193">
        <v>0</v>
      </c>
      <c r="L361" s="193">
        <v>0</v>
      </c>
      <c r="M361" s="193">
        <v>0</v>
      </c>
      <c r="N361" s="193">
        <v>0</v>
      </c>
      <c r="O361" s="332">
        <v>0</v>
      </c>
      <c r="P361" s="180"/>
      <c r="Q361" s="190">
        <v>0</v>
      </c>
      <c r="R361" s="331">
        <v>0</v>
      </c>
      <c r="S361" s="193">
        <v>0</v>
      </c>
      <c r="T361" s="193">
        <v>0</v>
      </c>
      <c r="U361" s="193">
        <v>0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332">
        <v>0</v>
      </c>
      <c r="AD361" s="180"/>
      <c r="AE361" s="190">
        <v>0</v>
      </c>
      <c r="AF361" s="191">
        <v>0</v>
      </c>
      <c r="AG361" s="191">
        <v>0</v>
      </c>
      <c r="AH361" s="191">
        <v>0</v>
      </c>
      <c r="AI361" s="191">
        <v>0</v>
      </c>
      <c r="AJ361" s="191">
        <v>0</v>
      </c>
      <c r="AK361" s="191">
        <v>0</v>
      </c>
      <c r="AL361" s="191">
        <v>0</v>
      </c>
      <c r="AM361" s="191">
        <v>0</v>
      </c>
      <c r="AN361" s="191">
        <v>0</v>
      </c>
      <c r="AO361" s="191">
        <v>0</v>
      </c>
      <c r="AP361" s="191">
        <v>0</v>
      </c>
      <c r="AQ361" s="192">
        <v>0</v>
      </c>
      <c r="AR361" s="11"/>
    </row>
    <row r="362" spans="1:44" x14ac:dyDescent="0.25">
      <c r="A362" s="240">
        <v>3</v>
      </c>
      <c r="B362" s="311">
        <v>9.375E-2</v>
      </c>
      <c r="C362" s="190">
        <v>0</v>
      </c>
      <c r="D362" s="331">
        <v>0</v>
      </c>
      <c r="E362" s="193">
        <v>0</v>
      </c>
      <c r="F362" s="193">
        <v>0</v>
      </c>
      <c r="G362" s="193">
        <v>0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332">
        <v>0</v>
      </c>
      <c r="P362" s="180"/>
      <c r="Q362" s="190">
        <v>0</v>
      </c>
      <c r="R362" s="331">
        <v>0</v>
      </c>
      <c r="S362" s="193">
        <v>0</v>
      </c>
      <c r="T362" s="193">
        <v>0</v>
      </c>
      <c r="U362" s="193">
        <v>0</v>
      </c>
      <c r="V362" s="193">
        <v>0</v>
      </c>
      <c r="W362" s="193">
        <v>0</v>
      </c>
      <c r="X362" s="193">
        <v>0</v>
      </c>
      <c r="Y362" s="193">
        <v>0</v>
      </c>
      <c r="Z362" s="193">
        <v>0</v>
      </c>
      <c r="AA362" s="193">
        <v>0</v>
      </c>
      <c r="AB362" s="193">
        <v>0</v>
      </c>
      <c r="AC362" s="332">
        <v>0</v>
      </c>
      <c r="AD362" s="180"/>
      <c r="AE362" s="190">
        <v>0</v>
      </c>
      <c r="AF362" s="191">
        <v>0</v>
      </c>
      <c r="AG362" s="191">
        <v>0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  <c r="AN362" s="191">
        <v>0</v>
      </c>
      <c r="AO362" s="191">
        <v>0</v>
      </c>
      <c r="AP362" s="191">
        <v>0</v>
      </c>
      <c r="AQ362" s="192">
        <v>0</v>
      </c>
      <c r="AR362" s="11"/>
    </row>
    <row r="363" spans="1:44" x14ac:dyDescent="0.25">
      <c r="A363" s="240">
        <v>3</v>
      </c>
      <c r="B363" s="311">
        <v>0.104167</v>
      </c>
      <c r="C363" s="190">
        <v>0</v>
      </c>
      <c r="D363" s="331">
        <v>0</v>
      </c>
      <c r="E363" s="193">
        <v>0</v>
      </c>
      <c r="F363" s="193">
        <v>0</v>
      </c>
      <c r="G363" s="193">
        <v>0</v>
      </c>
      <c r="H363" s="193">
        <v>0</v>
      </c>
      <c r="I363" s="193">
        <v>0</v>
      </c>
      <c r="J363" s="193">
        <v>0</v>
      </c>
      <c r="K363" s="193">
        <v>0</v>
      </c>
      <c r="L363" s="193">
        <v>0</v>
      </c>
      <c r="M363" s="193">
        <v>0</v>
      </c>
      <c r="N363" s="193">
        <v>0</v>
      </c>
      <c r="O363" s="332">
        <v>0</v>
      </c>
      <c r="P363" s="180"/>
      <c r="Q363" s="190">
        <v>0</v>
      </c>
      <c r="R363" s="331">
        <v>0</v>
      </c>
      <c r="S363" s="193">
        <v>0</v>
      </c>
      <c r="T363" s="193">
        <v>0</v>
      </c>
      <c r="U363" s="193">
        <v>0</v>
      </c>
      <c r="V363" s="193">
        <v>0</v>
      </c>
      <c r="W363" s="193">
        <v>0</v>
      </c>
      <c r="X363" s="193">
        <v>0</v>
      </c>
      <c r="Y363" s="193">
        <v>0</v>
      </c>
      <c r="Z363" s="193">
        <v>0</v>
      </c>
      <c r="AA363" s="193">
        <v>0</v>
      </c>
      <c r="AB363" s="193">
        <v>0</v>
      </c>
      <c r="AC363" s="332">
        <v>0</v>
      </c>
      <c r="AD363" s="180"/>
      <c r="AE363" s="190">
        <v>0</v>
      </c>
      <c r="AF363" s="191">
        <v>0</v>
      </c>
      <c r="AG363" s="191">
        <v>0</v>
      </c>
      <c r="AH363" s="191">
        <v>0</v>
      </c>
      <c r="AI363" s="191">
        <v>0</v>
      </c>
      <c r="AJ363" s="191">
        <v>0</v>
      </c>
      <c r="AK363" s="191">
        <v>0</v>
      </c>
      <c r="AL363" s="191">
        <v>0</v>
      </c>
      <c r="AM363" s="191">
        <v>0</v>
      </c>
      <c r="AN363" s="191">
        <v>0</v>
      </c>
      <c r="AO363" s="191">
        <v>0</v>
      </c>
      <c r="AP363" s="191">
        <v>0</v>
      </c>
      <c r="AQ363" s="192">
        <v>0</v>
      </c>
      <c r="AR363" s="11"/>
    </row>
    <row r="364" spans="1:44" x14ac:dyDescent="0.25">
      <c r="A364" s="240">
        <v>3</v>
      </c>
      <c r="B364" s="311">
        <v>0.114583</v>
      </c>
      <c r="C364" s="190">
        <v>0</v>
      </c>
      <c r="D364" s="331">
        <v>0</v>
      </c>
      <c r="E364" s="193">
        <v>0</v>
      </c>
      <c r="F364" s="193">
        <v>0</v>
      </c>
      <c r="G364" s="193">
        <v>0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0</v>
      </c>
      <c r="N364" s="193">
        <v>0</v>
      </c>
      <c r="O364" s="332">
        <v>0</v>
      </c>
      <c r="P364" s="180"/>
      <c r="Q364" s="190">
        <v>0</v>
      </c>
      <c r="R364" s="331">
        <v>0</v>
      </c>
      <c r="S364" s="193">
        <v>0</v>
      </c>
      <c r="T364" s="193">
        <v>0</v>
      </c>
      <c r="U364" s="193">
        <v>0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332">
        <v>0</v>
      </c>
      <c r="AD364" s="180"/>
      <c r="AE364" s="190">
        <v>0</v>
      </c>
      <c r="AF364" s="191">
        <v>0</v>
      </c>
      <c r="AG364" s="191">
        <v>0</v>
      </c>
      <c r="AH364" s="191">
        <v>0</v>
      </c>
      <c r="AI364" s="191">
        <v>0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  <c r="AO364" s="191">
        <v>0</v>
      </c>
      <c r="AP364" s="191">
        <v>0</v>
      </c>
      <c r="AQ364" s="192">
        <v>0</v>
      </c>
      <c r="AR364" s="11"/>
    </row>
    <row r="365" spans="1:44" x14ac:dyDescent="0.25">
      <c r="A365" s="240">
        <v>3</v>
      </c>
      <c r="B365" s="311">
        <v>0.125</v>
      </c>
      <c r="C365" s="190">
        <v>0</v>
      </c>
      <c r="D365" s="331">
        <v>0</v>
      </c>
      <c r="E365" s="193">
        <v>0</v>
      </c>
      <c r="F365" s="193">
        <v>0</v>
      </c>
      <c r="G365" s="193">
        <v>0</v>
      </c>
      <c r="H365" s="193">
        <v>0</v>
      </c>
      <c r="I365" s="193">
        <v>0</v>
      </c>
      <c r="J365" s="193">
        <v>0</v>
      </c>
      <c r="K365" s="193">
        <v>0</v>
      </c>
      <c r="L365" s="193">
        <v>0</v>
      </c>
      <c r="M365" s="193">
        <v>0</v>
      </c>
      <c r="N365" s="193">
        <v>0</v>
      </c>
      <c r="O365" s="332">
        <v>0</v>
      </c>
      <c r="P365" s="180"/>
      <c r="Q365" s="190">
        <v>0</v>
      </c>
      <c r="R365" s="331">
        <v>0</v>
      </c>
      <c r="S365" s="193">
        <v>0</v>
      </c>
      <c r="T365" s="193">
        <v>0</v>
      </c>
      <c r="U365" s="193">
        <v>0</v>
      </c>
      <c r="V365" s="193">
        <v>0</v>
      </c>
      <c r="W365" s="193">
        <v>0</v>
      </c>
      <c r="X365" s="193">
        <v>0</v>
      </c>
      <c r="Y365" s="193">
        <v>0</v>
      </c>
      <c r="Z365" s="193">
        <v>0</v>
      </c>
      <c r="AA365" s="193">
        <v>0</v>
      </c>
      <c r="AB365" s="193">
        <v>0</v>
      </c>
      <c r="AC365" s="332">
        <v>0</v>
      </c>
      <c r="AD365" s="180"/>
      <c r="AE365" s="190">
        <v>0</v>
      </c>
      <c r="AF365" s="191">
        <v>0</v>
      </c>
      <c r="AG365" s="191">
        <v>0</v>
      </c>
      <c r="AH365" s="191">
        <v>0</v>
      </c>
      <c r="AI365" s="191">
        <v>0</v>
      </c>
      <c r="AJ365" s="191">
        <v>0</v>
      </c>
      <c r="AK365" s="191">
        <v>0</v>
      </c>
      <c r="AL365" s="191">
        <v>0</v>
      </c>
      <c r="AM365" s="191">
        <v>0</v>
      </c>
      <c r="AN365" s="191">
        <v>0</v>
      </c>
      <c r="AO365" s="191">
        <v>0</v>
      </c>
      <c r="AP365" s="191">
        <v>0</v>
      </c>
      <c r="AQ365" s="192">
        <v>0</v>
      </c>
      <c r="AR365" s="11"/>
    </row>
    <row r="366" spans="1:44" x14ac:dyDescent="0.25">
      <c r="A366" s="240">
        <v>3</v>
      </c>
      <c r="B366" s="311">
        <v>0.13541700000000001</v>
      </c>
      <c r="C366" s="190">
        <v>0</v>
      </c>
      <c r="D366" s="331">
        <v>0</v>
      </c>
      <c r="E366" s="193">
        <v>0</v>
      </c>
      <c r="F366" s="193">
        <v>0</v>
      </c>
      <c r="G366" s="193">
        <v>0</v>
      </c>
      <c r="H366" s="193">
        <v>0</v>
      </c>
      <c r="I366" s="193">
        <v>0</v>
      </c>
      <c r="J366" s="193">
        <v>0</v>
      </c>
      <c r="K366" s="193">
        <v>0</v>
      </c>
      <c r="L366" s="193">
        <v>0</v>
      </c>
      <c r="M366" s="193">
        <v>0</v>
      </c>
      <c r="N366" s="193">
        <v>0</v>
      </c>
      <c r="O366" s="332">
        <v>0</v>
      </c>
      <c r="P366" s="180"/>
      <c r="Q366" s="190">
        <v>0</v>
      </c>
      <c r="R366" s="331">
        <v>0</v>
      </c>
      <c r="S366" s="193">
        <v>0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0</v>
      </c>
      <c r="AA366" s="193">
        <v>0</v>
      </c>
      <c r="AB366" s="193">
        <v>0</v>
      </c>
      <c r="AC366" s="332">
        <v>0</v>
      </c>
      <c r="AD366" s="180"/>
      <c r="AE366" s="190">
        <v>0</v>
      </c>
      <c r="AF366" s="191">
        <v>0</v>
      </c>
      <c r="AG366" s="191">
        <v>0</v>
      </c>
      <c r="AH366" s="191">
        <v>0</v>
      </c>
      <c r="AI366" s="191">
        <v>0</v>
      </c>
      <c r="AJ366" s="191">
        <v>0</v>
      </c>
      <c r="AK366" s="191">
        <v>0</v>
      </c>
      <c r="AL366" s="191">
        <v>0</v>
      </c>
      <c r="AM366" s="191">
        <v>0</v>
      </c>
      <c r="AN366" s="191">
        <v>0</v>
      </c>
      <c r="AO366" s="191">
        <v>0</v>
      </c>
      <c r="AP366" s="191">
        <v>0</v>
      </c>
      <c r="AQ366" s="192">
        <v>0</v>
      </c>
      <c r="AR366" s="11"/>
    </row>
    <row r="367" spans="1:44" x14ac:dyDescent="0.25">
      <c r="A367" s="240">
        <v>3</v>
      </c>
      <c r="B367" s="311">
        <v>0.14583299999999999</v>
      </c>
      <c r="C367" s="190">
        <v>0</v>
      </c>
      <c r="D367" s="331">
        <v>0</v>
      </c>
      <c r="E367" s="193">
        <v>0</v>
      </c>
      <c r="F367" s="193">
        <v>0</v>
      </c>
      <c r="G367" s="193">
        <v>0</v>
      </c>
      <c r="H367" s="193">
        <v>0</v>
      </c>
      <c r="I367" s="193">
        <v>0</v>
      </c>
      <c r="J367" s="193">
        <v>0</v>
      </c>
      <c r="K367" s="193">
        <v>0</v>
      </c>
      <c r="L367" s="193">
        <v>0</v>
      </c>
      <c r="M367" s="193">
        <v>0</v>
      </c>
      <c r="N367" s="193">
        <v>0</v>
      </c>
      <c r="O367" s="332">
        <v>0</v>
      </c>
      <c r="P367" s="180"/>
      <c r="Q367" s="190">
        <v>0</v>
      </c>
      <c r="R367" s="331">
        <v>0</v>
      </c>
      <c r="S367" s="193">
        <v>0</v>
      </c>
      <c r="T367" s="193">
        <v>0</v>
      </c>
      <c r="U367" s="193">
        <v>0</v>
      </c>
      <c r="V367" s="193">
        <v>0</v>
      </c>
      <c r="W367" s="193">
        <v>0</v>
      </c>
      <c r="X367" s="193">
        <v>0</v>
      </c>
      <c r="Y367" s="193">
        <v>0</v>
      </c>
      <c r="Z367" s="193">
        <v>0</v>
      </c>
      <c r="AA367" s="193">
        <v>0</v>
      </c>
      <c r="AB367" s="193">
        <v>0</v>
      </c>
      <c r="AC367" s="332">
        <v>0</v>
      </c>
      <c r="AD367" s="180"/>
      <c r="AE367" s="190">
        <v>0</v>
      </c>
      <c r="AF367" s="191">
        <v>0</v>
      </c>
      <c r="AG367" s="191">
        <v>0</v>
      </c>
      <c r="AH367" s="191">
        <v>0</v>
      </c>
      <c r="AI367" s="191">
        <v>0</v>
      </c>
      <c r="AJ367" s="191">
        <v>0</v>
      </c>
      <c r="AK367" s="191">
        <v>0</v>
      </c>
      <c r="AL367" s="191">
        <v>0</v>
      </c>
      <c r="AM367" s="191">
        <v>0</v>
      </c>
      <c r="AN367" s="191">
        <v>0</v>
      </c>
      <c r="AO367" s="191">
        <v>0</v>
      </c>
      <c r="AP367" s="191">
        <v>0</v>
      </c>
      <c r="AQ367" s="192">
        <v>0</v>
      </c>
      <c r="AR367" s="11"/>
    </row>
    <row r="368" spans="1:44" x14ac:dyDescent="0.25">
      <c r="A368" s="240">
        <v>3</v>
      </c>
      <c r="B368" s="311">
        <v>0.15625</v>
      </c>
      <c r="C368" s="190">
        <v>0</v>
      </c>
      <c r="D368" s="331">
        <v>0</v>
      </c>
      <c r="E368" s="193">
        <v>0</v>
      </c>
      <c r="F368" s="193">
        <v>0</v>
      </c>
      <c r="G368" s="193">
        <v>0</v>
      </c>
      <c r="H368" s="193">
        <v>0</v>
      </c>
      <c r="I368" s="193">
        <v>0</v>
      </c>
      <c r="J368" s="193">
        <v>0</v>
      </c>
      <c r="K368" s="193">
        <v>0</v>
      </c>
      <c r="L368" s="193">
        <v>0</v>
      </c>
      <c r="M368" s="193">
        <v>0</v>
      </c>
      <c r="N368" s="193">
        <v>0</v>
      </c>
      <c r="O368" s="332">
        <v>0</v>
      </c>
      <c r="P368" s="180"/>
      <c r="Q368" s="190">
        <v>1</v>
      </c>
      <c r="R368" s="331">
        <v>0</v>
      </c>
      <c r="S368" s="193">
        <v>1</v>
      </c>
      <c r="T368" s="193">
        <v>0</v>
      </c>
      <c r="U368" s="193">
        <v>0</v>
      </c>
      <c r="V368" s="193">
        <v>0</v>
      </c>
      <c r="W368" s="193">
        <v>0</v>
      </c>
      <c r="X368" s="193">
        <v>0</v>
      </c>
      <c r="Y368" s="193">
        <v>0</v>
      </c>
      <c r="Z368" s="193">
        <v>0</v>
      </c>
      <c r="AA368" s="193">
        <v>0</v>
      </c>
      <c r="AB368" s="193">
        <v>0</v>
      </c>
      <c r="AC368" s="332">
        <v>0</v>
      </c>
      <c r="AD368" s="180"/>
      <c r="AE368" s="190">
        <v>1</v>
      </c>
      <c r="AF368" s="191">
        <v>0</v>
      </c>
      <c r="AG368" s="191">
        <v>1</v>
      </c>
      <c r="AH368" s="191">
        <v>0</v>
      </c>
      <c r="AI368" s="191">
        <v>0</v>
      </c>
      <c r="AJ368" s="191">
        <v>0</v>
      </c>
      <c r="AK368" s="191">
        <v>0</v>
      </c>
      <c r="AL368" s="191">
        <v>0</v>
      </c>
      <c r="AM368" s="191">
        <v>0</v>
      </c>
      <c r="AN368" s="191">
        <v>0</v>
      </c>
      <c r="AO368" s="191">
        <v>0</v>
      </c>
      <c r="AP368" s="191">
        <v>0</v>
      </c>
      <c r="AQ368" s="192">
        <v>0</v>
      </c>
      <c r="AR368" s="11"/>
    </row>
    <row r="369" spans="1:44" x14ac:dyDescent="0.25">
      <c r="A369" s="240">
        <v>3</v>
      </c>
      <c r="B369" s="311">
        <v>0.16666700000000001</v>
      </c>
      <c r="C369" s="190">
        <v>0</v>
      </c>
      <c r="D369" s="331">
        <v>0</v>
      </c>
      <c r="E369" s="193">
        <v>0</v>
      </c>
      <c r="F369" s="193">
        <v>0</v>
      </c>
      <c r="G369" s="193">
        <v>0</v>
      </c>
      <c r="H369" s="193">
        <v>0</v>
      </c>
      <c r="I369" s="193">
        <v>0</v>
      </c>
      <c r="J369" s="193">
        <v>0</v>
      </c>
      <c r="K369" s="193">
        <v>0</v>
      </c>
      <c r="L369" s="193">
        <v>0</v>
      </c>
      <c r="M369" s="193">
        <v>0</v>
      </c>
      <c r="N369" s="193">
        <v>0</v>
      </c>
      <c r="O369" s="332">
        <v>0</v>
      </c>
      <c r="P369" s="180"/>
      <c r="Q369" s="190">
        <v>0</v>
      </c>
      <c r="R369" s="331">
        <v>0</v>
      </c>
      <c r="S369" s="193">
        <v>0</v>
      </c>
      <c r="T369" s="193">
        <v>0</v>
      </c>
      <c r="U369" s="193">
        <v>0</v>
      </c>
      <c r="V369" s="193">
        <v>0</v>
      </c>
      <c r="W369" s="193">
        <v>0</v>
      </c>
      <c r="X369" s="193">
        <v>0</v>
      </c>
      <c r="Y369" s="193">
        <v>0</v>
      </c>
      <c r="Z369" s="193">
        <v>0</v>
      </c>
      <c r="AA369" s="193">
        <v>0</v>
      </c>
      <c r="AB369" s="193">
        <v>0</v>
      </c>
      <c r="AC369" s="332">
        <v>0</v>
      </c>
      <c r="AD369" s="180"/>
      <c r="AE369" s="190">
        <v>0</v>
      </c>
      <c r="AF369" s="191">
        <v>0</v>
      </c>
      <c r="AG369" s="191">
        <v>0</v>
      </c>
      <c r="AH369" s="191">
        <v>0</v>
      </c>
      <c r="AI369" s="191">
        <v>0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  <c r="AO369" s="191">
        <v>0</v>
      </c>
      <c r="AP369" s="191">
        <v>0</v>
      </c>
      <c r="AQ369" s="192">
        <v>0</v>
      </c>
      <c r="AR369" s="11"/>
    </row>
    <row r="370" spans="1:44" x14ac:dyDescent="0.25">
      <c r="A370" s="240">
        <v>3</v>
      </c>
      <c r="B370" s="311">
        <v>0.17708299999999999</v>
      </c>
      <c r="C370" s="190">
        <v>0</v>
      </c>
      <c r="D370" s="331">
        <v>0</v>
      </c>
      <c r="E370" s="193">
        <v>0</v>
      </c>
      <c r="F370" s="193">
        <v>0</v>
      </c>
      <c r="G370" s="193">
        <v>0</v>
      </c>
      <c r="H370" s="193">
        <v>0</v>
      </c>
      <c r="I370" s="193">
        <v>0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332">
        <v>0</v>
      </c>
      <c r="P370" s="180"/>
      <c r="Q370" s="190">
        <v>0</v>
      </c>
      <c r="R370" s="331">
        <v>0</v>
      </c>
      <c r="S370" s="193">
        <v>0</v>
      </c>
      <c r="T370" s="193">
        <v>0</v>
      </c>
      <c r="U370" s="193">
        <v>0</v>
      </c>
      <c r="V370" s="193">
        <v>0</v>
      </c>
      <c r="W370" s="193">
        <v>0</v>
      </c>
      <c r="X370" s="193">
        <v>0</v>
      </c>
      <c r="Y370" s="193">
        <v>0</v>
      </c>
      <c r="Z370" s="193">
        <v>0</v>
      </c>
      <c r="AA370" s="193">
        <v>0</v>
      </c>
      <c r="AB370" s="193">
        <v>0</v>
      </c>
      <c r="AC370" s="332">
        <v>0</v>
      </c>
      <c r="AD370" s="180"/>
      <c r="AE370" s="190">
        <v>0</v>
      </c>
      <c r="AF370" s="191">
        <v>0</v>
      </c>
      <c r="AG370" s="191">
        <v>0</v>
      </c>
      <c r="AH370" s="191">
        <v>0</v>
      </c>
      <c r="AI370" s="191">
        <v>0</v>
      </c>
      <c r="AJ370" s="191">
        <v>0</v>
      </c>
      <c r="AK370" s="191">
        <v>0</v>
      </c>
      <c r="AL370" s="191">
        <v>0</v>
      </c>
      <c r="AM370" s="191">
        <v>0</v>
      </c>
      <c r="AN370" s="191">
        <v>0</v>
      </c>
      <c r="AO370" s="191">
        <v>0</v>
      </c>
      <c r="AP370" s="191">
        <v>0</v>
      </c>
      <c r="AQ370" s="192">
        <v>0</v>
      </c>
      <c r="AR370" s="11"/>
    </row>
    <row r="371" spans="1:44" x14ac:dyDescent="0.25">
      <c r="A371" s="240">
        <v>3</v>
      </c>
      <c r="B371" s="311">
        <v>0.1875</v>
      </c>
      <c r="C371" s="190">
        <v>0</v>
      </c>
      <c r="D371" s="331">
        <v>0</v>
      </c>
      <c r="E371" s="193">
        <v>0</v>
      </c>
      <c r="F371" s="193">
        <v>0</v>
      </c>
      <c r="G371" s="193">
        <v>0</v>
      </c>
      <c r="H371" s="193">
        <v>0</v>
      </c>
      <c r="I371" s="193">
        <v>0</v>
      </c>
      <c r="J371" s="193">
        <v>0</v>
      </c>
      <c r="K371" s="193">
        <v>0</v>
      </c>
      <c r="L371" s="193">
        <v>0</v>
      </c>
      <c r="M371" s="193">
        <v>0</v>
      </c>
      <c r="N371" s="193">
        <v>0</v>
      </c>
      <c r="O371" s="332">
        <v>0</v>
      </c>
      <c r="P371" s="180"/>
      <c r="Q371" s="190">
        <v>0</v>
      </c>
      <c r="R371" s="331">
        <v>0</v>
      </c>
      <c r="S371" s="193">
        <v>0</v>
      </c>
      <c r="T371" s="193">
        <v>0</v>
      </c>
      <c r="U371" s="193">
        <v>0</v>
      </c>
      <c r="V371" s="193">
        <v>0</v>
      </c>
      <c r="W371" s="193">
        <v>0</v>
      </c>
      <c r="X371" s="193">
        <v>0</v>
      </c>
      <c r="Y371" s="193">
        <v>0</v>
      </c>
      <c r="Z371" s="193">
        <v>0</v>
      </c>
      <c r="AA371" s="193">
        <v>0</v>
      </c>
      <c r="AB371" s="193">
        <v>0</v>
      </c>
      <c r="AC371" s="332">
        <v>0</v>
      </c>
      <c r="AD371" s="180"/>
      <c r="AE371" s="190">
        <v>0</v>
      </c>
      <c r="AF371" s="191">
        <v>0</v>
      </c>
      <c r="AG371" s="191">
        <v>0</v>
      </c>
      <c r="AH371" s="191">
        <v>0</v>
      </c>
      <c r="AI371" s="191">
        <v>0</v>
      </c>
      <c r="AJ371" s="191">
        <v>0</v>
      </c>
      <c r="AK371" s="191">
        <v>0</v>
      </c>
      <c r="AL371" s="191">
        <v>0</v>
      </c>
      <c r="AM371" s="191">
        <v>0</v>
      </c>
      <c r="AN371" s="191">
        <v>0</v>
      </c>
      <c r="AO371" s="191">
        <v>0</v>
      </c>
      <c r="AP371" s="191">
        <v>0</v>
      </c>
      <c r="AQ371" s="192">
        <v>0</v>
      </c>
      <c r="AR371" s="11"/>
    </row>
    <row r="372" spans="1:44" x14ac:dyDescent="0.25">
      <c r="A372" s="240">
        <v>3</v>
      </c>
      <c r="B372" s="311">
        <v>0.19791700000000001</v>
      </c>
      <c r="C372" s="190">
        <v>0</v>
      </c>
      <c r="D372" s="331">
        <v>0</v>
      </c>
      <c r="E372" s="193">
        <v>0</v>
      </c>
      <c r="F372" s="193">
        <v>0</v>
      </c>
      <c r="G372" s="193">
        <v>0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332">
        <v>0</v>
      </c>
      <c r="P372" s="180"/>
      <c r="Q372" s="190">
        <v>0</v>
      </c>
      <c r="R372" s="331">
        <v>0</v>
      </c>
      <c r="S372" s="193">
        <v>0</v>
      </c>
      <c r="T372" s="193">
        <v>0</v>
      </c>
      <c r="U372" s="193">
        <v>0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332">
        <v>0</v>
      </c>
      <c r="AD372" s="180"/>
      <c r="AE372" s="190">
        <v>0</v>
      </c>
      <c r="AF372" s="191">
        <v>0</v>
      </c>
      <c r="AG372" s="191">
        <v>0</v>
      </c>
      <c r="AH372" s="191">
        <v>0</v>
      </c>
      <c r="AI372" s="191">
        <v>0</v>
      </c>
      <c r="AJ372" s="191">
        <v>0</v>
      </c>
      <c r="AK372" s="191">
        <v>0</v>
      </c>
      <c r="AL372" s="191">
        <v>0</v>
      </c>
      <c r="AM372" s="191">
        <v>0</v>
      </c>
      <c r="AN372" s="191">
        <v>0</v>
      </c>
      <c r="AO372" s="191">
        <v>0</v>
      </c>
      <c r="AP372" s="191">
        <v>0</v>
      </c>
      <c r="AQ372" s="192">
        <v>0</v>
      </c>
      <c r="AR372" s="11"/>
    </row>
    <row r="373" spans="1:44" x14ac:dyDescent="0.25">
      <c r="A373" s="240">
        <v>3</v>
      </c>
      <c r="B373" s="311">
        <v>0.20833299999999999</v>
      </c>
      <c r="C373" s="190">
        <v>1</v>
      </c>
      <c r="D373" s="331">
        <v>0</v>
      </c>
      <c r="E373" s="193">
        <v>1</v>
      </c>
      <c r="F373" s="193">
        <v>0</v>
      </c>
      <c r="G373" s="193">
        <v>0</v>
      </c>
      <c r="H373" s="193">
        <v>0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332">
        <v>0</v>
      </c>
      <c r="P373" s="180"/>
      <c r="Q373" s="190">
        <v>0</v>
      </c>
      <c r="R373" s="331">
        <v>0</v>
      </c>
      <c r="S373" s="193">
        <v>0</v>
      </c>
      <c r="T373" s="193">
        <v>0</v>
      </c>
      <c r="U373" s="193">
        <v>0</v>
      </c>
      <c r="V373" s="193">
        <v>0</v>
      </c>
      <c r="W373" s="193">
        <v>0</v>
      </c>
      <c r="X373" s="193">
        <v>0</v>
      </c>
      <c r="Y373" s="193">
        <v>0</v>
      </c>
      <c r="Z373" s="193">
        <v>0</v>
      </c>
      <c r="AA373" s="193">
        <v>0</v>
      </c>
      <c r="AB373" s="193">
        <v>0</v>
      </c>
      <c r="AC373" s="332">
        <v>0</v>
      </c>
      <c r="AD373" s="180"/>
      <c r="AE373" s="190">
        <v>1</v>
      </c>
      <c r="AF373" s="191">
        <v>0</v>
      </c>
      <c r="AG373" s="191">
        <v>1</v>
      </c>
      <c r="AH373" s="191">
        <v>0</v>
      </c>
      <c r="AI373" s="191">
        <v>0</v>
      </c>
      <c r="AJ373" s="191">
        <v>0</v>
      </c>
      <c r="AK373" s="191">
        <v>0</v>
      </c>
      <c r="AL373" s="191">
        <v>0</v>
      </c>
      <c r="AM373" s="191">
        <v>0</v>
      </c>
      <c r="AN373" s="191">
        <v>0</v>
      </c>
      <c r="AO373" s="191">
        <v>0</v>
      </c>
      <c r="AP373" s="191">
        <v>0</v>
      </c>
      <c r="AQ373" s="192">
        <v>0</v>
      </c>
      <c r="AR373" s="11"/>
    </row>
    <row r="374" spans="1:44" x14ac:dyDescent="0.25">
      <c r="A374" s="240">
        <v>3</v>
      </c>
      <c r="B374" s="311">
        <v>0.21875</v>
      </c>
      <c r="C374" s="190">
        <v>0</v>
      </c>
      <c r="D374" s="331">
        <v>0</v>
      </c>
      <c r="E374" s="193">
        <v>0</v>
      </c>
      <c r="F374" s="193">
        <v>0</v>
      </c>
      <c r="G374" s="193">
        <v>0</v>
      </c>
      <c r="H374" s="193">
        <v>0</v>
      </c>
      <c r="I374" s="193">
        <v>0</v>
      </c>
      <c r="J374" s="193">
        <v>0</v>
      </c>
      <c r="K374" s="193">
        <v>0</v>
      </c>
      <c r="L374" s="193">
        <v>0</v>
      </c>
      <c r="M374" s="193">
        <v>0</v>
      </c>
      <c r="N374" s="193">
        <v>0</v>
      </c>
      <c r="O374" s="332">
        <v>0</v>
      </c>
      <c r="P374" s="180"/>
      <c r="Q374" s="190">
        <v>1</v>
      </c>
      <c r="R374" s="331">
        <v>0</v>
      </c>
      <c r="S374" s="193">
        <v>0</v>
      </c>
      <c r="T374" s="193">
        <v>0</v>
      </c>
      <c r="U374" s="193">
        <v>1</v>
      </c>
      <c r="V374" s="193">
        <v>0</v>
      </c>
      <c r="W374" s="193">
        <v>0</v>
      </c>
      <c r="X374" s="193">
        <v>0</v>
      </c>
      <c r="Y374" s="193">
        <v>0</v>
      </c>
      <c r="Z374" s="193">
        <v>0</v>
      </c>
      <c r="AA374" s="193">
        <v>0</v>
      </c>
      <c r="AB374" s="193">
        <v>0</v>
      </c>
      <c r="AC374" s="332">
        <v>0</v>
      </c>
      <c r="AD374" s="180"/>
      <c r="AE374" s="190">
        <v>1</v>
      </c>
      <c r="AF374" s="191">
        <v>0</v>
      </c>
      <c r="AG374" s="191">
        <v>0</v>
      </c>
      <c r="AH374" s="191">
        <v>0</v>
      </c>
      <c r="AI374" s="191">
        <v>1</v>
      </c>
      <c r="AJ374" s="191">
        <v>0</v>
      </c>
      <c r="AK374" s="191">
        <v>0</v>
      </c>
      <c r="AL374" s="191">
        <v>0</v>
      </c>
      <c r="AM374" s="191">
        <v>0</v>
      </c>
      <c r="AN374" s="191">
        <v>0</v>
      </c>
      <c r="AO374" s="191">
        <v>0</v>
      </c>
      <c r="AP374" s="191">
        <v>0</v>
      </c>
      <c r="AQ374" s="192">
        <v>0</v>
      </c>
      <c r="AR374" s="11"/>
    </row>
    <row r="375" spans="1:44" x14ac:dyDescent="0.25">
      <c r="A375" s="240">
        <v>3</v>
      </c>
      <c r="B375" s="311">
        <v>0.22916700000000001</v>
      </c>
      <c r="C375" s="190">
        <v>2</v>
      </c>
      <c r="D375" s="331">
        <v>0</v>
      </c>
      <c r="E375" s="193">
        <v>1</v>
      </c>
      <c r="F375" s="193">
        <v>0</v>
      </c>
      <c r="G375" s="193">
        <v>1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332">
        <v>0</v>
      </c>
      <c r="P375" s="180"/>
      <c r="Q375" s="190">
        <v>0</v>
      </c>
      <c r="R375" s="331">
        <v>0</v>
      </c>
      <c r="S375" s="193">
        <v>0</v>
      </c>
      <c r="T375" s="193">
        <v>0</v>
      </c>
      <c r="U375" s="193">
        <v>0</v>
      </c>
      <c r="V375" s="193">
        <v>0</v>
      </c>
      <c r="W375" s="193">
        <v>0</v>
      </c>
      <c r="X375" s="193">
        <v>0</v>
      </c>
      <c r="Y375" s="193">
        <v>0</v>
      </c>
      <c r="Z375" s="193">
        <v>0</v>
      </c>
      <c r="AA375" s="193">
        <v>0</v>
      </c>
      <c r="AB375" s="193">
        <v>0</v>
      </c>
      <c r="AC375" s="332">
        <v>0</v>
      </c>
      <c r="AD375" s="180"/>
      <c r="AE375" s="190">
        <v>2</v>
      </c>
      <c r="AF375" s="191">
        <v>0</v>
      </c>
      <c r="AG375" s="191">
        <v>1</v>
      </c>
      <c r="AH375" s="191">
        <v>0</v>
      </c>
      <c r="AI375" s="191">
        <v>1</v>
      </c>
      <c r="AJ375" s="191">
        <v>0</v>
      </c>
      <c r="AK375" s="191">
        <v>0</v>
      </c>
      <c r="AL375" s="191">
        <v>0</v>
      </c>
      <c r="AM375" s="191">
        <v>0</v>
      </c>
      <c r="AN375" s="191">
        <v>0</v>
      </c>
      <c r="AO375" s="191">
        <v>0</v>
      </c>
      <c r="AP375" s="191">
        <v>0</v>
      </c>
      <c r="AQ375" s="192">
        <v>0</v>
      </c>
      <c r="AR375" s="11"/>
    </row>
    <row r="376" spans="1:44" x14ac:dyDescent="0.25">
      <c r="A376" s="240">
        <v>3</v>
      </c>
      <c r="B376" s="311">
        <v>0.23958299999999999</v>
      </c>
      <c r="C376" s="190">
        <v>1</v>
      </c>
      <c r="D376" s="331">
        <v>0</v>
      </c>
      <c r="E376" s="193">
        <v>1</v>
      </c>
      <c r="F376" s="193">
        <v>0</v>
      </c>
      <c r="G376" s="193">
        <v>0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332">
        <v>0</v>
      </c>
      <c r="P376" s="134"/>
      <c r="Q376" s="190">
        <v>2</v>
      </c>
      <c r="R376" s="331">
        <v>1</v>
      </c>
      <c r="S376" s="193">
        <v>1</v>
      </c>
      <c r="T376" s="193">
        <v>0</v>
      </c>
      <c r="U376" s="193">
        <v>0</v>
      </c>
      <c r="V376" s="193">
        <v>0</v>
      </c>
      <c r="W376" s="193">
        <v>0</v>
      </c>
      <c r="X376" s="193">
        <v>0</v>
      </c>
      <c r="Y376" s="193">
        <v>0</v>
      </c>
      <c r="Z376" s="193">
        <v>0</v>
      </c>
      <c r="AA376" s="193">
        <v>0</v>
      </c>
      <c r="AB376" s="193">
        <v>0</v>
      </c>
      <c r="AC376" s="332">
        <v>0</v>
      </c>
      <c r="AD376" s="134"/>
      <c r="AE376" s="190">
        <v>3</v>
      </c>
      <c r="AF376" s="191">
        <v>1</v>
      </c>
      <c r="AG376" s="191">
        <v>2</v>
      </c>
      <c r="AH376" s="191">
        <v>0</v>
      </c>
      <c r="AI376" s="191">
        <v>0</v>
      </c>
      <c r="AJ376" s="191">
        <v>0</v>
      </c>
      <c r="AK376" s="191">
        <v>0</v>
      </c>
      <c r="AL376" s="191">
        <v>0</v>
      </c>
      <c r="AM376" s="191">
        <v>0</v>
      </c>
      <c r="AN376" s="191">
        <v>0</v>
      </c>
      <c r="AO376" s="191">
        <v>0</v>
      </c>
      <c r="AP376" s="191">
        <v>0</v>
      </c>
      <c r="AQ376" s="192">
        <v>0</v>
      </c>
      <c r="AR376" s="11"/>
    </row>
    <row r="377" spans="1:44" x14ac:dyDescent="0.25">
      <c r="A377" s="240">
        <v>3</v>
      </c>
      <c r="B377" s="311">
        <v>0.25</v>
      </c>
      <c r="C377" s="190">
        <v>2</v>
      </c>
      <c r="D377" s="331">
        <v>0</v>
      </c>
      <c r="E377" s="193">
        <v>2</v>
      </c>
      <c r="F377" s="193">
        <v>0</v>
      </c>
      <c r="G377" s="193">
        <v>0</v>
      </c>
      <c r="H377" s="193">
        <v>0</v>
      </c>
      <c r="I377" s="193">
        <v>0</v>
      </c>
      <c r="J377" s="193">
        <v>0</v>
      </c>
      <c r="K377" s="193">
        <v>0</v>
      </c>
      <c r="L377" s="193">
        <v>0</v>
      </c>
      <c r="M377" s="193">
        <v>0</v>
      </c>
      <c r="N377" s="193">
        <v>0</v>
      </c>
      <c r="O377" s="332">
        <v>0</v>
      </c>
      <c r="P377" s="180"/>
      <c r="Q377" s="190">
        <v>2</v>
      </c>
      <c r="R377" s="331">
        <v>0</v>
      </c>
      <c r="S377" s="193">
        <v>1</v>
      </c>
      <c r="T377" s="193">
        <v>0</v>
      </c>
      <c r="U377" s="193">
        <v>1</v>
      </c>
      <c r="V377" s="193">
        <v>0</v>
      </c>
      <c r="W377" s="193">
        <v>0</v>
      </c>
      <c r="X377" s="193">
        <v>0</v>
      </c>
      <c r="Y377" s="193">
        <v>0</v>
      </c>
      <c r="Z377" s="193">
        <v>0</v>
      </c>
      <c r="AA377" s="193">
        <v>0</v>
      </c>
      <c r="AB377" s="193">
        <v>0</v>
      </c>
      <c r="AC377" s="332">
        <v>0</v>
      </c>
      <c r="AD377" s="180"/>
      <c r="AE377" s="190">
        <v>4</v>
      </c>
      <c r="AF377" s="193">
        <v>0</v>
      </c>
      <c r="AG377" s="191">
        <v>3</v>
      </c>
      <c r="AH377" s="191">
        <v>0</v>
      </c>
      <c r="AI377" s="191">
        <v>1</v>
      </c>
      <c r="AJ377" s="191">
        <v>0</v>
      </c>
      <c r="AK377" s="191">
        <v>0</v>
      </c>
      <c r="AL377" s="191">
        <v>0</v>
      </c>
      <c r="AM377" s="191">
        <v>0</v>
      </c>
      <c r="AN377" s="191">
        <v>0</v>
      </c>
      <c r="AO377" s="191">
        <v>0</v>
      </c>
      <c r="AP377" s="191">
        <v>0</v>
      </c>
      <c r="AQ377" s="192">
        <v>0</v>
      </c>
      <c r="AR377" s="11"/>
    </row>
    <row r="378" spans="1:44" x14ac:dyDescent="0.25">
      <c r="A378" s="240">
        <v>3</v>
      </c>
      <c r="B378" s="311">
        <v>0.26041700000000001</v>
      </c>
      <c r="C378" s="190">
        <v>3</v>
      </c>
      <c r="D378" s="331">
        <v>0</v>
      </c>
      <c r="E378" s="193">
        <v>3</v>
      </c>
      <c r="F378" s="193">
        <v>0</v>
      </c>
      <c r="G378" s="193">
        <v>0</v>
      </c>
      <c r="H378" s="193">
        <v>0</v>
      </c>
      <c r="I378" s="193">
        <v>0</v>
      </c>
      <c r="J378" s="193">
        <v>0</v>
      </c>
      <c r="K378" s="193">
        <v>0</v>
      </c>
      <c r="L378" s="193">
        <v>0</v>
      </c>
      <c r="M378" s="193">
        <v>0</v>
      </c>
      <c r="N378" s="193">
        <v>0</v>
      </c>
      <c r="O378" s="332">
        <v>0</v>
      </c>
      <c r="P378" s="180"/>
      <c r="Q378" s="190">
        <v>3</v>
      </c>
      <c r="R378" s="331">
        <v>0</v>
      </c>
      <c r="S378" s="193">
        <v>2</v>
      </c>
      <c r="T378" s="193">
        <v>0</v>
      </c>
      <c r="U378" s="193">
        <v>1</v>
      </c>
      <c r="V378" s="193">
        <v>0</v>
      </c>
      <c r="W378" s="193">
        <v>0</v>
      </c>
      <c r="X378" s="193">
        <v>0</v>
      </c>
      <c r="Y378" s="193">
        <v>0</v>
      </c>
      <c r="Z378" s="193">
        <v>0</v>
      </c>
      <c r="AA378" s="193">
        <v>0</v>
      </c>
      <c r="AB378" s="193">
        <v>0</v>
      </c>
      <c r="AC378" s="332">
        <v>0</v>
      </c>
      <c r="AD378" s="180"/>
      <c r="AE378" s="190">
        <v>6</v>
      </c>
      <c r="AF378" s="191">
        <v>0</v>
      </c>
      <c r="AG378" s="191">
        <v>5</v>
      </c>
      <c r="AH378" s="191">
        <v>0</v>
      </c>
      <c r="AI378" s="191">
        <v>1</v>
      </c>
      <c r="AJ378" s="191">
        <v>0</v>
      </c>
      <c r="AK378" s="191">
        <v>0</v>
      </c>
      <c r="AL378" s="191">
        <v>0</v>
      </c>
      <c r="AM378" s="191">
        <v>0</v>
      </c>
      <c r="AN378" s="191">
        <v>0</v>
      </c>
      <c r="AO378" s="191">
        <v>0</v>
      </c>
      <c r="AP378" s="191">
        <v>0</v>
      </c>
      <c r="AQ378" s="192">
        <v>0</v>
      </c>
      <c r="AR378" s="11"/>
    </row>
    <row r="379" spans="1:44" x14ac:dyDescent="0.25">
      <c r="A379" s="240">
        <v>3</v>
      </c>
      <c r="B379" s="311">
        <v>0.27083299999999999</v>
      </c>
      <c r="C379" s="190">
        <v>2</v>
      </c>
      <c r="D379" s="331">
        <v>0</v>
      </c>
      <c r="E379" s="193">
        <v>2</v>
      </c>
      <c r="F379" s="193">
        <v>0</v>
      </c>
      <c r="G379" s="193">
        <v>0</v>
      </c>
      <c r="H379" s="193">
        <v>0</v>
      </c>
      <c r="I379" s="193">
        <v>0</v>
      </c>
      <c r="J379" s="193">
        <v>0</v>
      </c>
      <c r="K379" s="193">
        <v>0</v>
      </c>
      <c r="L379" s="193">
        <v>0</v>
      </c>
      <c r="M379" s="193">
        <v>0</v>
      </c>
      <c r="N379" s="193">
        <v>0</v>
      </c>
      <c r="O379" s="332">
        <v>0</v>
      </c>
      <c r="P379" s="180"/>
      <c r="Q379" s="190">
        <v>2</v>
      </c>
      <c r="R379" s="331">
        <v>0</v>
      </c>
      <c r="S379" s="193">
        <v>2</v>
      </c>
      <c r="T379" s="193">
        <v>0</v>
      </c>
      <c r="U379" s="193">
        <v>0</v>
      </c>
      <c r="V379" s="193">
        <v>0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332">
        <v>0</v>
      </c>
      <c r="AD379" s="180"/>
      <c r="AE379" s="190">
        <v>4</v>
      </c>
      <c r="AF379" s="191">
        <v>0</v>
      </c>
      <c r="AG379" s="191">
        <v>4</v>
      </c>
      <c r="AH379" s="191">
        <v>0</v>
      </c>
      <c r="AI379" s="191">
        <v>0</v>
      </c>
      <c r="AJ379" s="191">
        <v>0</v>
      </c>
      <c r="AK379" s="191">
        <v>0</v>
      </c>
      <c r="AL379" s="191">
        <v>0</v>
      </c>
      <c r="AM379" s="191">
        <v>0</v>
      </c>
      <c r="AN379" s="191">
        <v>0</v>
      </c>
      <c r="AO379" s="191">
        <v>0</v>
      </c>
      <c r="AP379" s="191">
        <v>0</v>
      </c>
      <c r="AQ379" s="192">
        <v>0</v>
      </c>
      <c r="AR379" s="11"/>
    </row>
    <row r="380" spans="1:44" x14ac:dyDescent="0.25">
      <c r="A380" s="240">
        <v>3</v>
      </c>
      <c r="B380" s="311">
        <v>0.28125</v>
      </c>
      <c r="C380" s="190">
        <v>5</v>
      </c>
      <c r="D380" s="331">
        <v>0</v>
      </c>
      <c r="E380" s="193">
        <v>5</v>
      </c>
      <c r="F380" s="193">
        <v>0</v>
      </c>
      <c r="G380" s="193">
        <v>0</v>
      </c>
      <c r="H380" s="193">
        <v>0</v>
      </c>
      <c r="I380" s="193">
        <v>0</v>
      </c>
      <c r="J380" s="193">
        <v>0</v>
      </c>
      <c r="K380" s="193">
        <v>0</v>
      </c>
      <c r="L380" s="193">
        <v>0</v>
      </c>
      <c r="M380" s="193">
        <v>0</v>
      </c>
      <c r="N380" s="193">
        <v>0</v>
      </c>
      <c r="O380" s="332">
        <v>0</v>
      </c>
      <c r="P380" s="180"/>
      <c r="Q380" s="190">
        <v>4</v>
      </c>
      <c r="R380" s="331">
        <v>0</v>
      </c>
      <c r="S380" s="193">
        <v>4</v>
      </c>
      <c r="T380" s="193">
        <v>0</v>
      </c>
      <c r="U380" s="193">
        <v>0</v>
      </c>
      <c r="V380" s="193">
        <v>0</v>
      </c>
      <c r="W380" s="193">
        <v>0</v>
      </c>
      <c r="X380" s="193">
        <v>0</v>
      </c>
      <c r="Y380" s="193">
        <v>0</v>
      </c>
      <c r="Z380" s="193">
        <v>0</v>
      </c>
      <c r="AA380" s="193">
        <v>0</v>
      </c>
      <c r="AB380" s="193">
        <v>0</v>
      </c>
      <c r="AC380" s="332">
        <v>0</v>
      </c>
      <c r="AD380" s="180"/>
      <c r="AE380" s="190">
        <v>9</v>
      </c>
      <c r="AF380" s="191">
        <v>0</v>
      </c>
      <c r="AG380" s="191">
        <v>9</v>
      </c>
      <c r="AH380" s="191">
        <v>0</v>
      </c>
      <c r="AI380" s="191">
        <v>0</v>
      </c>
      <c r="AJ380" s="191">
        <v>0</v>
      </c>
      <c r="AK380" s="191">
        <v>0</v>
      </c>
      <c r="AL380" s="191">
        <v>0</v>
      </c>
      <c r="AM380" s="191">
        <v>0</v>
      </c>
      <c r="AN380" s="191">
        <v>0</v>
      </c>
      <c r="AO380" s="191">
        <v>0</v>
      </c>
      <c r="AP380" s="191">
        <v>0</v>
      </c>
      <c r="AQ380" s="192">
        <v>0</v>
      </c>
      <c r="AR380" s="11"/>
    </row>
    <row r="381" spans="1:44" x14ac:dyDescent="0.25">
      <c r="A381" s="240">
        <v>3</v>
      </c>
      <c r="B381" s="311">
        <v>0.29166700000000001</v>
      </c>
      <c r="C381" s="190">
        <v>2</v>
      </c>
      <c r="D381" s="331">
        <v>0</v>
      </c>
      <c r="E381" s="193">
        <v>2</v>
      </c>
      <c r="F381" s="193">
        <v>0</v>
      </c>
      <c r="G381" s="193">
        <v>0</v>
      </c>
      <c r="H381" s="193">
        <v>0</v>
      </c>
      <c r="I381" s="193">
        <v>0</v>
      </c>
      <c r="J381" s="193">
        <v>0</v>
      </c>
      <c r="K381" s="193">
        <v>0</v>
      </c>
      <c r="L381" s="193">
        <v>0</v>
      </c>
      <c r="M381" s="193">
        <v>0</v>
      </c>
      <c r="N381" s="193">
        <v>0</v>
      </c>
      <c r="O381" s="332">
        <v>0</v>
      </c>
      <c r="P381" s="180"/>
      <c r="Q381" s="190">
        <v>10</v>
      </c>
      <c r="R381" s="331">
        <v>0</v>
      </c>
      <c r="S381" s="193">
        <v>10</v>
      </c>
      <c r="T381" s="193">
        <v>0</v>
      </c>
      <c r="U381" s="193">
        <v>0</v>
      </c>
      <c r="V381" s="193">
        <v>0</v>
      </c>
      <c r="W381" s="193">
        <v>0</v>
      </c>
      <c r="X381" s="193">
        <v>0</v>
      </c>
      <c r="Y381" s="193">
        <v>0</v>
      </c>
      <c r="Z381" s="193">
        <v>0</v>
      </c>
      <c r="AA381" s="193">
        <v>0</v>
      </c>
      <c r="AB381" s="193">
        <v>0</v>
      </c>
      <c r="AC381" s="332">
        <v>0</v>
      </c>
      <c r="AD381" s="180"/>
      <c r="AE381" s="190">
        <v>12</v>
      </c>
      <c r="AF381" s="191">
        <v>0</v>
      </c>
      <c r="AG381" s="191">
        <v>12</v>
      </c>
      <c r="AH381" s="191">
        <v>0</v>
      </c>
      <c r="AI381" s="191">
        <v>0</v>
      </c>
      <c r="AJ381" s="191">
        <v>0</v>
      </c>
      <c r="AK381" s="191">
        <v>0</v>
      </c>
      <c r="AL381" s="191">
        <v>0</v>
      </c>
      <c r="AM381" s="191">
        <v>0</v>
      </c>
      <c r="AN381" s="191">
        <v>0</v>
      </c>
      <c r="AO381" s="191">
        <v>0</v>
      </c>
      <c r="AP381" s="191">
        <v>0</v>
      </c>
      <c r="AQ381" s="192">
        <v>0</v>
      </c>
      <c r="AR381" s="11"/>
    </row>
    <row r="382" spans="1:44" x14ac:dyDescent="0.25">
      <c r="A382" s="240">
        <v>3</v>
      </c>
      <c r="B382" s="311">
        <v>0.30208299999999999</v>
      </c>
      <c r="C382" s="190">
        <v>5</v>
      </c>
      <c r="D382" s="331">
        <v>0</v>
      </c>
      <c r="E382" s="193">
        <v>5</v>
      </c>
      <c r="F382" s="193">
        <v>0</v>
      </c>
      <c r="G382" s="193">
        <v>0</v>
      </c>
      <c r="H382" s="193">
        <v>0</v>
      </c>
      <c r="I382" s="193">
        <v>0</v>
      </c>
      <c r="J382" s="193">
        <v>0</v>
      </c>
      <c r="K382" s="193">
        <v>0</v>
      </c>
      <c r="L382" s="193">
        <v>0</v>
      </c>
      <c r="M382" s="193">
        <v>0</v>
      </c>
      <c r="N382" s="193">
        <v>0</v>
      </c>
      <c r="O382" s="332">
        <v>0</v>
      </c>
      <c r="P382" s="180"/>
      <c r="Q382" s="190">
        <v>21</v>
      </c>
      <c r="R382" s="331">
        <v>0</v>
      </c>
      <c r="S382" s="193">
        <v>21</v>
      </c>
      <c r="T382" s="193">
        <v>0</v>
      </c>
      <c r="U382" s="193">
        <v>0</v>
      </c>
      <c r="V382" s="193">
        <v>0</v>
      </c>
      <c r="W382" s="193">
        <v>0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26</v>
      </c>
      <c r="AF382" s="191">
        <v>0</v>
      </c>
      <c r="AG382" s="191">
        <v>26</v>
      </c>
      <c r="AH382" s="191">
        <v>0</v>
      </c>
      <c r="AI382" s="191">
        <v>0</v>
      </c>
      <c r="AJ382" s="191">
        <v>0</v>
      </c>
      <c r="AK382" s="191">
        <v>0</v>
      </c>
      <c r="AL382" s="191">
        <v>0</v>
      </c>
      <c r="AM382" s="191">
        <v>0</v>
      </c>
      <c r="AN382" s="191">
        <v>0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3</v>
      </c>
      <c r="D383" s="331">
        <v>0</v>
      </c>
      <c r="E383" s="193">
        <v>3</v>
      </c>
      <c r="F383" s="193">
        <v>0</v>
      </c>
      <c r="G383" s="193">
        <v>0</v>
      </c>
      <c r="H383" s="193">
        <v>0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73</v>
      </c>
      <c r="R383" s="331">
        <v>1</v>
      </c>
      <c r="S383" s="193">
        <v>68</v>
      </c>
      <c r="T383" s="193">
        <v>0</v>
      </c>
      <c r="U383" s="193">
        <v>4</v>
      </c>
      <c r="V383" s="193">
        <v>0</v>
      </c>
      <c r="W383" s="193">
        <v>0</v>
      </c>
      <c r="X383" s="193">
        <v>0</v>
      </c>
      <c r="Y383" s="193">
        <v>0</v>
      </c>
      <c r="Z383" s="193">
        <v>0</v>
      </c>
      <c r="AA383" s="193">
        <v>0</v>
      </c>
      <c r="AB383" s="193">
        <v>0</v>
      </c>
      <c r="AC383" s="332">
        <v>0</v>
      </c>
      <c r="AD383" s="180"/>
      <c r="AE383" s="190">
        <v>76</v>
      </c>
      <c r="AF383" s="191">
        <v>1</v>
      </c>
      <c r="AG383" s="191">
        <v>71</v>
      </c>
      <c r="AH383" s="191">
        <v>0</v>
      </c>
      <c r="AI383" s="191">
        <v>4</v>
      </c>
      <c r="AJ383" s="191">
        <v>0</v>
      </c>
      <c r="AK383" s="191">
        <v>0</v>
      </c>
      <c r="AL383" s="191">
        <v>0</v>
      </c>
      <c r="AM383" s="191">
        <v>0</v>
      </c>
      <c r="AN383" s="191">
        <v>0</v>
      </c>
      <c r="AO383" s="191">
        <v>0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0</v>
      </c>
      <c r="D384" s="331">
        <v>0</v>
      </c>
      <c r="E384" s="193">
        <v>0</v>
      </c>
      <c r="F384" s="193">
        <v>0</v>
      </c>
      <c r="G384" s="193">
        <v>0</v>
      </c>
      <c r="H384" s="193">
        <v>0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332">
        <v>0</v>
      </c>
      <c r="P384" s="180"/>
      <c r="Q384" s="190">
        <v>138</v>
      </c>
      <c r="R384" s="331">
        <v>1</v>
      </c>
      <c r="S384" s="193">
        <v>127</v>
      </c>
      <c r="T384" s="193">
        <v>0</v>
      </c>
      <c r="U384" s="193">
        <v>10</v>
      </c>
      <c r="V384" s="193">
        <v>0</v>
      </c>
      <c r="W384" s="193">
        <v>0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138</v>
      </c>
      <c r="AF384" s="191">
        <v>1</v>
      </c>
      <c r="AG384" s="191">
        <v>127</v>
      </c>
      <c r="AH384" s="191">
        <v>0</v>
      </c>
      <c r="AI384" s="191">
        <v>10</v>
      </c>
      <c r="AJ384" s="191">
        <v>0</v>
      </c>
      <c r="AK384" s="191">
        <v>0</v>
      </c>
      <c r="AL384" s="191">
        <v>0</v>
      </c>
      <c r="AM384" s="191">
        <v>0</v>
      </c>
      <c r="AN384" s="191">
        <v>0</v>
      </c>
      <c r="AO384" s="191">
        <v>0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0</v>
      </c>
      <c r="D385" s="331">
        <v>0</v>
      </c>
      <c r="E385" s="193">
        <v>0</v>
      </c>
      <c r="F385" s="193">
        <v>0</v>
      </c>
      <c r="G385" s="193">
        <v>0</v>
      </c>
      <c r="H385" s="193">
        <v>0</v>
      </c>
      <c r="I385" s="193">
        <v>0</v>
      </c>
      <c r="J385" s="193">
        <v>0</v>
      </c>
      <c r="K385" s="193">
        <v>0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124</v>
      </c>
      <c r="R385" s="331">
        <v>1</v>
      </c>
      <c r="S385" s="193">
        <v>117</v>
      </c>
      <c r="T385" s="193">
        <v>1</v>
      </c>
      <c r="U385" s="193">
        <v>5</v>
      </c>
      <c r="V385" s="193">
        <v>0</v>
      </c>
      <c r="W385" s="193">
        <v>0</v>
      </c>
      <c r="X385" s="193">
        <v>0</v>
      </c>
      <c r="Y385" s="193">
        <v>0</v>
      </c>
      <c r="Z385" s="193">
        <v>0</v>
      </c>
      <c r="AA385" s="193">
        <v>0</v>
      </c>
      <c r="AB385" s="193">
        <v>0</v>
      </c>
      <c r="AC385" s="332">
        <v>0</v>
      </c>
      <c r="AD385" s="180"/>
      <c r="AE385" s="190">
        <v>124</v>
      </c>
      <c r="AF385" s="191">
        <v>1</v>
      </c>
      <c r="AG385" s="191">
        <v>117</v>
      </c>
      <c r="AH385" s="191">
        <v>1</v>
      </c>
      <c r="AI385" s="191">
        <v>5</v>
      </c>
      <c r="AJ385" s="191">
        <v>0</v>
      </c>
      <c r="AK385" s="191">
        <v>0</v>
      </c>
      <c r="AL385" s="191">
        <v>0</v>
      </c>
      <c r="AM385" s="191">
        <v>0</v>
      </c>
      <c r="AN385" s="191">
        <v>0</v>
      </c>
      <c r="AO385" s="191">
        <v>0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0</v>
      </c>
      <c r="D386" s="331">
        <v>0</v>
      </c>
      <c r="E386" s="193">
        <v>0</v>
      </c>
      <c r="F386" s="193">
        <v>0</v>
      </c>
      <c r="G386" s="193">
        <v>0</v>
      </c>
      <c r="H386" s="193">
        <v>0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332">
        <v>0</v>
      </c>
      <c r="P386" s="180"/>
      <c r="Q386" s="190">
        <v>113</v>
      </c>
      <c r="R386" s="331">
        <v>0</v>
      </c>
      <c r="S386" s="193">
        <v>106</v>
      </c>
      <c r="T386" s="193">
        <v>0</v>
      </c>
      <c r="U386" s="193">
        <v>7</v>
      </c>
      <c r="V386" s="193">
        <v>0</v>
      </c>
      <c r="W386" s="193">
        <v>0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113</v>
      </c>
      <c r="AF386" s="191">
        <v>0</v>
      </c>
      <c r="AG386" s="191">
        <v>106</v>
      </c>
      <c r="AH386" s="191">
        <v>0</v>
      </c>
      <c r="AI386" s="191">
        <v>7</v>
      </c>
      <c r="AJ386" s="191">
        <v>0</v>
      </c>
      <c r="AK386" s="191">
        <v>0</v>
      </c>
      <c r="AL386" s="191">
        <v>0</v>
      </c>
      <c r="AM386" s="191">
        <v>0</v>
      </c>
      <c r="AN386" s="191">
        <v>0</v>
      </c>
      <c r="AO386" s="191">
        <v>0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3</v>
      </c>
      <c r="D387" s="331">
        <v>0</v>
      </c>
      <c r="E387" s="193">
        <v>2</v>
      </c>
      <c r="F387" s="193">
        <v>0</v>
      </c>
      <c r="G387" s="193">
        <v>1</v>
      </c>
      <c r="H387" s="193">
        <v>0</v>
      </c>
      <c r="I387" s="193">
        <v>0</v>
      </c>
      <c r="J387" s="193">
        <v>0</v>
      </c>
      <c r="K387" s="193">
        <v>0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89</v>
      </c>
      <c r="R387" s="331">
        <v>0</v>
      </c>
      <c r="S387" s="193">
        <v>84</v>
      </c>
      <c r="T387" s="193">
        <v>0</v>
      </c>
      <c r="U387" s="193">
        <v>5</v>
      </c>
      <c r="V387" s="193">
        <v>0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92</v>
      </c>
      <c r="AF387" s="191">
        <v>0</v>
      </c>
      <c r="AG387" s="191">
        <v>86</v>
      </c>
      <c r="AH387" s="191">
        <v>0</v>
      </c>
      <c r="AI387" s="191">
        <v>6</v>
      </c>
      <c r="AJ387" s="191">
        <v>0</v>
      </c>
      <c r="AK387" s="191">
        <v>0</v>
      </c>
      <c r="AL387" s="191">
        <v>0</v>
      </c>
      <c r="AM387" s="191">
        <v>0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0</v>
      </c>
      <c r="D388" s="331">
        <v>0</v>
      </c>
      <c r="E388" s="193">
        <v>0</v>
      </c>
      <c r="F388" s="193">
        <v>0</v>
      </c>
      <c r="G388" s="193">
        <v>0</v>
      </c>
      <c r="H388" s="193">
        <v>0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58</v>
      </c>
      <c r="R388" s="331">
        <v>0</v>
      </c>
      <c r="S388" s="193">
        <v>55</v>
      </c>
      <c r="T388" s="193">
        <v>0</v>
      </c>
      <c r="U388" s="193">
        <v>3</v>
      </c>
      <c r="V388" s="193">
        <v>0</v>
      </c>
      <c r="W388" s="193">
        <v>0</v>
      </c>
      <c r="X388" s="193">
        <v>0</v>
      </c>
      <c r="Y388" s="193">
        <v>0</v>
      </c>
      <c r="Z388" s="193">
        <v>0</v>
      </c>
      <c r="AA388" s="193">
        <v>0</v>
      </c>
      <c r="AB388" s="193">
        <v>0</v>
      </c>
      <c r="AC388" s="332">
        <v>0</v>
      </c>
      <c r="AD388" s="180"/>
      <c r="AE388" s="190">
        <v>58</v>
      </c>
      <c r="AF388" s="191">
        <v>0</v>
      </c>
      <c r="AG388" s="191">
        <v>55</v>
      </c>
      <c r="AH388" s="191">
        <v>0</v>
      </c>
      <c r="AI388" s="191">
        <v>3</v>
      </c>
      <c r="AJ388" s="191">
        <v>0</v>
      </c>
      <c r="AK388" s="191">
        <v>0</v>
      </c>
      <c r="AL388" s="191">
        <v>0</v>
      </c>
      <c r="AM388" s="191">
        <v>0</v>
      </c>
      <c r="AN388" s="191">
        <v>0</v>
      </c>
      <c r="AO388" s="191">
        <v>0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6</v>
      </c>
      <c r="D389" s="331">
        <v>0</v>
      </c>
      <c r="E389" s="193">
        <v>6</v>
      </c>
      <c r="F389" s="193">
        <v>0</v>
      </c>
      <c r="G389" s="193">
        <v>0</v>
      </c>
      <c r="H389" s="193">
        <v>0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61</v>
      </c>
      <c r="R389" s="331">
        <v>1</v>
      </c>
      <c r="S389" s="193">
        <v>54</v>
      </c>
      <c r="T389" s="193">
        <v>0</v>
      </c>
      <c r="U389" s="193">
        <v>6</v>
      </c>
      <c r="V389" s="193">
        <v>0</v>
      </c>
      <c r="W389" s="193">
        <v>0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332">
        <v>0</v>
      </c>
      <c r="AD389" s="180"/>
      <c r="AE389" s="190">
        <v>67</v>
      </c>
      <c r="AF389" s="191">
        <v>1</v>
      </c>
      <c r="AG389" s="191">
        <v>60</v>
      </c>
      <c r="AH389" s="191">
        <v>0</v>
      </c>
      <c r="AI389" s="191">
        <v>6</v>
      </c>
      <c r="AJ389" s="191">
        <v>0</v>
      </c>
      <c r="AK389" s="191">
        <v>0</v>
      </c>
      <c r="AL389" s="191">
        <v>0</v>
      </c>
      <c r="AM389" s="191">
        <v>0</v>
      </c>
      <c r="AN389" s="191">
        <v>0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1</v>
      </c>
      <c r="D390" s="331">
        <v>0</v>
      </c>
      <c r="E390" s="193">
        <v>1</v>
      </c>
      <c r="F390" s="193">
        <v>0</v>
      </c>
      <c r="G390" s="193">
        <v>0</v>
      </c>
      <c r="H390" s="193">
        <v>0</v>
      </c>
      <c r="I390" s="193">
        <v>0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332">
        <v>0</v>
      </c>
      <c r="P390" s="180"/>
      <c r="Q390" s="190">
        <v>92</v>
      </c>
      <c r="R390" s="331">
        <v>0</v>
      </c>
      <c r="S390" s="193">
        <v>86</v>
      </c>
      <c r="T390" s="193">
        <v>0</v>
      </c>
      <c r="U390" s="193">
        <v>6</v>
      </c>
      <c r="V390" s="193">
        <v>0</v>
      </c>
      <c r="W390" s="193">
        <v>0</v>
      </c>
      <c r="X390" s="193">
        <v>0</v>
      </c>
      <c r="Y390" s="193">
        <v>0</v>
      </c>
      <c r="Z390" s="193">
        <v>0</v>
      </c>
      <c r="AA390" s="193">
        <v>0</v>
      </c>
      <c r="AB390" s="193">
        <v>0</v>
      </c>
      <c r="AC390" s="332">
        <v>0</v>
      </c>
      <c r="AD390" s="180"/>
      <c r="AE390" s="190">
        <v>93</v>
      </c>
      <c r="AF390" s="191">
        <v>0</v>
      </c>
      <c r="AG390" s="191">
        <v>87</v>
      </c>
      <c r="AH390" s="191">
        <v>0</v>
      </c>
      <c r="AI390" s="191">
        <v>6</v>
      </c>
      <c r="AJ390" s="191">
        <v>0</v>
      </c>
      <c r="AK390" s="191">
        <v>0</v>
      </c>
      <c r="AL390" s="191">
        <v>0</v>
      </c>
      <c r="AM390" s="191">
        <v>0</v>
      </c>
      <c r="AN390" s="191">
        <v>0</v>
      </c>
      <c r="AO390" s="191">
        <v>0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0</v>
      </c>
      <c r="D391" s="331">
        <v>0</v>
      </c>
      <c r="E391" s="193">
        <v>0</v>
      </c>
      <c r="F391" s="193">
        <v>0</v>
      </c>
      <c r="G391" s="193">
        <v>0</v>
      </c>
      <c r="H391" s="193">
        <v>0</v>
      </c>
      <c r="I391" s="193">
        <v>0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58</v>
      </c>
      <c r="R391" s="331">
        <v>0</v>
      </c>
      <c r="S391" s="193">
        <v>54</v>
      </c>
      <c r="T391" s="193">
        <v>0</v>
      </c>
      <c r="U391" s="193">
        <v>4</v>
      </c>
      <c r="V391" s="193">
        <v>0</v>
      </c>
      <c r="W391" s="193">
        <v>0</v>
      </c>
      <c r="X391" s="193">
        <v>0</v>
      </c>
      <c r="Y391" s="193">
        <v>0</v>
      </c>
      <c r="Z391" s="193">
        <v>0</v>
      </c>
      <c r="AA391" s="193">
        <v>0</v>
      </c>
      <c r="AB391" s="193">
        <v>0</v>
      </c>
      <c r="AC391" s="332">
        <v>0</v>
      </c>
      <c r="AD391" s="180"/>
      <c r="AE391" s="190">
        <v>58</v>
      </c>
      <c r="AF391" s="191">
        <v>0</v>
      </c>
      <c r="AG391" s="191">
        <v>54</v>
      </c>
      <c r="AH391" s="191">
        <v>0</v>
      </c>
      <c r="AI391" s="191">
        <v>4</v>
      </c>
      <c r="AJ391" s="191">
        <v>0</v>
      </c>
      <c r="AK391" s="191">
        <v>0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4</v>
      </c>
      <c r="D392" s="331">
        <v>0</v>
      </c>
      <c r="E392" s="193">
        <v>4</v>
      </c>
      <c r="F392" s="193">
        <v>0</v>
      </c>
      <c r="G392" s="193">
        <v>0</v>
      </c>
      <c r="H392" s="193">
        <v>0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38</v>
      </c>
      <c r="R392" s="331">
        <v>0</v>
      </c>
      <c r="S392" s="193">
        <v>36</v>
      </c>
      <c r="T392" s="193">
        <v>0</v>
      </c>
      <c r="U392" s="193">
        <v>2</v>
      </c>
      <c r="V392" s="193">
        <v>0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332">
        <v>0</v>
      </c>
      <c r="AD392" s="180"/>
      <c r="AE392" s="190">
        <v>42</v>
      </c>
      <c r="AF392" s="191">
        <v>0</v>
      </c>
      <c r="AG392" s="191">
        <v>40</v>
      </c>
      <c r="AH392" s="191">
        <v>0</v>
      </c>
      <c r="AI392" s="191">
        <v>2</v>
      </c>
      <c r="AJ392" s="191">
        <v>0</v>
      </c>
      <c r="AK392" s="191">
        <v>0</v>
      </c>
      <c r="AL392" s="191">
        <v>0</v>
      </c>
      <c r="AM392" s="191">
        <v>0</v>
      </c>
      <c r="AN392" s="191">
        <v>0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3</v>
      </c>
      <c r="D393" s="331">
        <v>0</v>
      </c>
      <c r="E393" s="193">
        <v>2</v>
      </c>
      <c r="F393" s="193">
        <v>0</v>
      </c>
      <c r="G393" s="193">
        <v>1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20</v>
      </c>
      <c r="R393" s="331">
        <v>0</v>
      </c>
      <c r="S393" s="193">
        <v>17</v>
      </c>
      <c r="T393" s="193">
        <v>0</v>
      </c>
      <c r="U393" s="193">
        <v>3</v>
      </c>
      <c r="V393" s="193">
        <v>0</v>
      </c>
      <c r="W393" s="193">
        <v>0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23</v>
      </c>
      <c r="AF393" s="191">
        <v>0</v>
      </c>
      <c r="AG393" s="191">
        <v>19</v>
      </c>
      <c r="AH393" s="191">
        <v>0</v>
      </c>
      <c r="AI393" s="191">
        <v>4</v>
      </c>
      <c r="AJ393" s="191">
        <v>0</v>
      </c>
      <c r="AK393" s="191">
        <v>0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4</v>
      </c>
      <c r="D394" s="331">
        <v>0</v>
      </c>
      <c r="E394" s="193">
        <v>4</v>
      </c>
      <c r="F394" s="193">
        <v>0</v>
      </c>
      <c r="G394" s="193">
        <v>0</v>
      </c>
      <c r="H394" s="193">
        <v>0</v>
      </c>
      <c r="I394" s="193">
        <v>0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26</v>
      </c>
      <c r="R394" s="331">
        <v>0</v>
      </c>
      <c r="S394" s="193">
        <v>19</v>
      </c>
      <c r="T394" s="193">
        <v>0</v>
      </c>
      <c r="U394" s="193">
        <v>7</v>
      </c>
      <c r="V394" s="193">
        <v>0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30</v>
      </c>
      <c r="AF394" s="191">
        <v>0</v>
      </c>
      <c r="AG394" s="191">
        <v>23</v>
      </c>
      <c r="AH394" s="191">
        <v>0</v>
      </c>
      <c r="AI394" s="191">
        <v>7</v>
      </c>
      <c r="AJ394" s="191">
        <v>0</v>
      </c>
      <c r="AK394" s="191">
        <v>0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1</v>
      </c>
      <c r="D395" s="331">
        <v>0</v>
      </c>
      <c r="E395" s="193">
        <v>0</v>
      </c>
      <c r="F395" s="193">
        <v>0</v>
      </c>
      <c r="G395" s="193">
        <v>1</v>
      </c>
      <c r="H395" s="193">
        <v>0</v>
      </c>
      <c r="I395" s="193">
        <v>0</v>
      </c>
      <c r="J395" s="193">
        <v>0</v>
      </c>
      <c r="K395" s="193">
        <v>0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11</v>
      </c>
      <c r="R395" s="331">
        <v>0</v>
      </c>
      <c r="S395" s="193">
        <v>9</v>
      </c>
      <c r="T395" s="193">
        <v>0</v>
      </c>
      <c r="U395" s="193">
        <v>2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332">
        <v>0</v>
      </c>
      <c r="AD395" s="180"/>
      <c r="AE395" s="190">
        <v>12</v>
      </c>
      <c r="AF395" s="191">
        <v>0</v>
      </c>
      <c r="AG395" s="191">
        <v>9</v>
      </c>
      <c r="AH395" s="191">
        <v>0</v>
      </c>
      <c r="AI395" s="191">
        <v>3</v>
      </c>
      <c r="AJ395" s="191">
        <v>0</v>
      </c>
      <c r="AK395" s="191">
        <v>0</v>
      </c>
      <c r="AL395" s="191">
        <v>0</v>
      </c>
      <c r="AM395" s="191">
        <v>0</v>
      </c>
      <c r="AN395" s="191">
        <v>0</v>
      </c>
      <c r="AO395" s="191">
        <v>0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4</v>
      </c>
      <c r="D396" s="331">
        <v>0</v>
      </c>
      <c r="E396" s="193">
        <v>3</v>
      </c>
      <c r="F396" s="193">
        <v>0</v>
      </c>
      <c r="G396" s="193">
        <v>1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14</v>
      </c>
      <c r="R396" s="331">
        <v>0</v>
      </c>
      <c r="S396" s="193">
        <v>12</v>
      </c>
      <c r="T396" s="193">
        <v>0</v>
      </c>
      <c r="U396" s="193">
        <v>2</v>
      </c>
      <c r="V396" s="193">
        <v>0</v>
      </c>
      <c r="W396" s="193">
        <v>0</v>
      </c>
      <c r="X396" s="193">
        <v>0</v>
      </c>
      <c r="Y396" s="193">
        <v>0</v>
      </c>
      <c r="Z396" s="193">
        <v>0</v>
      </c>
      <c r="AA396" s="193">
        <v>0</v>
      </c>
      <c r="AB396" s="193">
        <v>0</v>
      </c>
      <c r="AC396" s="332">
        <v>0</v>
      </c>
      <c r="AD396" s="180"/>
      <c r="AE396" s="190">
        <v>18</v>
      </c>
      <c r="AF396" s="191">
        <v>0</v>
      </c>
      <c r="AG396" s="191">
        <v>15</v>
      </c>
      <c r="AH396" s="191">
        <v>0</v>
      </c>
      <c r="AI396" s="191">
        <v>3</v>
      </c>
      <c r="AJ396" s="191">
        <v>0</v>
      </c>
      <c r="AK396" s="191">
        <v>0</v>
      </c>
      <c r="AL396" s="191">
        <v>0</v>
      </c>
      <c r="AM396" s="191">
        <v>0</v>
      </c>
      <c r="AN396" s="191">
        <v>0</v>
      </c>
      <c r="AO396" s="191">
        <v>0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1</v>
      </c>
      <c r="D397" s="331">
        <v>0</v>
      </c>
      <c r="E397" s="193">
        <v>0</v>
      </c>
      <c r="F397" s="193">
        <v>0</v>
      </c>
      <c r="G397" s="193">
        <v>1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14</v>
      </c>
      <c r="R397" s="331">
        <v>0</v>
      </c>
      <c r="S397" s="193">
        <v>12</v>
      </c>
      <c r="T397" s="193">
        <v>0</v>
      </c>
      <c r="U397" s="193">
        <v>2</v>
      </c>
      <c r="V397" s="193">
        <v>0</v>
      </c>
      <c r="W397" s="193">
        <v>0</v>
      </c>
      <c r="X397" s="193">
        <v>0</v>
      </c>
      <c r="Y397" s="193">
        <v>0</v>
      </c>
      <c r="Z397" s="193">
        <v>0</v>
      </c>
      <c r="AA397" s="193">
        <v>0</v>
      </c>
      <c r="AB397" s="193">
        <v>0</v>
      </c>
      <c r="AC397" s="332">
        <v>0</v>
      </c>
      <c r="AD397" s="180"/>
      <c r="AE397" s="190">
        <v>15</v>
      </c>
      <c r="AF397" s="191">
        <v>0</v>
      </c>
      <c r="AG397" s="191">
        <v>12</v>
      </c>
      <c r="AH397" s="191">
        <v>0</v>
      </c>
      <c r="AI397" s="191">
        <v>3</v>
      </c>
      <c r="AJ397" s="191">
        <v>0</v>
      </c>
      <c r="AK397" s="191">
        <v>0</v>
      </c>
      <c r="AL397" s="191">
        <v>0</v>
      </c>
      <c r="AM397" s="191">
        <v>0</v>
      </c>
      <c r="AN397" s="191">
        <v>0</v>
      </c>
      <c r="AO397" s="191">
        <v>0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3</v>
      </c>
      <c r="D398" s="331">
        <v>0</v>
      </c>
      <c r="E398" s="193">
        <v>3</v>
      </c>
      <c r="F398" s="193">
        <v>0</v>
      </c>
      <c r="G398" s="193">
        <v>0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332">
        <v>0</v>
      </c>
      <c r="P398" s="180"/>
      <c r="Q398" s="190">
        <v>14</v>
      </c>
      <c r="R398" s="331">
        <v>1</v>
      </c>
      <c r="S398" s="193">
        <v>12</v>
      </c>
      <c r="T398" s="193">
        <v>0</v>
      </c>
      <c r="U398" s="193">
        <v>1</v>
      </c>
      <c r="V398" s="193">
        <v>0</v>
      </c>
      <c r="W398" s="193">
        <v>0</v>
      </c>
      <c r="X398" s="193">
        <v>0</v>
      </c>
      <c r="Y398" s="193">
        <v>0</v>
      </c>
      <c r="Z398" s="193">
        <v>0</v>
      </c>
      <c r="AA398" s="193">
        <v>0</v>
      </c>
      <c r="AB398" s="193">
        <v>0</v>
      </c>
      <c r="AC398" s="332">
        <v>0</v>
      </c>
      <c r="AD398" s="180"/>
      <c r="AE398" s="190">
        <v>17</v>
      </c>
      <c r="AF398" s="191">
        <v>1</v>
      </c>
      <c r="AG398" s="191">
        <v>15</v>
      </c>
      <c r="AH398" s="191">
        <v>0</v>
      </c>
      <c r="AI398" s="191">
        <v>1</v>
      </c>
      <c r="AJ398" s="191">
        <v>0</v>
      </c>
      <c r="AK398" s="191">
        <v>0</v>
      </c>
      <c r="AL398" s="191">
        <v>0</v>
      </c>
      <c r="AM398" s="191">
        <v>0</v>
      </c>
      <c r="AN398" s="191">
        <v>0</v>
      </c>
      <c r="AO398" s="191">
        <v>0</v>
      </c>
      <c r="AP398" s="191">
        <v>0</v>
      </c>
      <c r="AQ398" s="192">
        <v>0</v>
      </c>
      <c r="AR398" s="11"/>
    </row>
    <row r="399" spans="1:44" x14ac:dyDescent="0.25">
      <c r="A399" s="240">
        <v>3</v>
      </c>
      <c r="B399" s="311">
        <v>0.47916700000000001</v>
      </c>
      <c r="C399" s="190">
        <v>5</v>
      </c>
      <c r="D399" s="331">
        <v>0</v>
      </c>
      <c r="E399" s="193">
        <v>5</v>
      </c>
      <c r="F399" s="193">
        <v>0</v>
      </c>
      <c r="G399" s="193">
        <v>0</v>
      </c>
      <c r="H399" s="193">
        <v>0</v>
      </c>
      <c r="I399" s="193">
        <v>0</v>
      </c>
      <c r="J399" s="193">
        <v>0</v>
      </c>
      <c r="K399" s="193">
        <v>0</v>
      </c>
      <c r="L399" s="193">
        <v>0</v>
      </c>
      <c r="M399" s="193">
        <v>0</v>
      </c>
      <c r="N399" s="193">
        <v>0</v>
      </c>
      <c r="O399" s="332">
        <v>0</v>
      </c>
      <c r="P399" s="180"/>
      <c r="Q399" s="190">
        <v>21</v>
      </c>
      <c r="R399" s="331">
        <v>0</v>
      </c>
      <c r="S399" s="193">
        <v>18</v>
      </c>
      <c r="T399" s="193">
        <v>0</v>
      </c>
      <c r="U399" s="193">
        <v>3</v>
      </c>
      <c r="V399" s="193">
        <v>0</v>
      </c>
      <c r="W399" s="193">
        <v>0</v>
      </c>
      <c r="X399" s="193">
        <v>0</v>
      </c>
      <c r="Y399" s="193">
        <v>0</v>
      </c>
      <c r="Z399" s="193">
        <v>0</v>
      </c>
      <c r="AA399" s="193">
        <v>0</v>
      </c>
      <c r="AB399" s="193">
        <v>0</v>
      </c>
      <c r="AC399" s="332">
        <v>0</v>
      </c>
      <c r="AD399" s="180"/>
      <c r="AE399" s="190">
        <v>26</v>
      </c>
      <c r="AF399" s="191">
        <v>0</v>
      </c>
      <c r="AG399" s="191">
        <v>23</v>
      </c>
      <c r="AH399" s="191">
        <v>0</v>
      </c>
      <c r="AI399" s="191">
        <v>3</v>
      </c>
      <c r="AJ399" s="191">
        <v>0</v>
      </c>
      <c r="AK399" s="191">
        <v>0</v>
      </c>
      <c r="AL399" s="191">
        <v>0</v>
      </c>
      <c r="AM399" s="191">
        <v>0</v>
      </c>
      <c r="AN399" s="191">
        <v>0</v>
      </c>
      <c r="AO399" s="191">
        <v>0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12</v>
      </c>
      <c r="D400" s="331">
        <v>0</v>
      </c>
      <c r="E400" s="193">
        <v>12</v>
      </c>
      <c r="F400" s="193">
        <v>0</v>
      </c>
      <c r="G400" s="193">
        <v>0</v>
      </c>
      <c r="H400" s="193">
        <v>0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332">
        <v>0</v>
      </c>
      <c r="P400" s="134"/>
      <c r="Q400" s="190">
        <v>17</v>
      </c>
      <c r="R400" s="331">
        <v>0</v>
      </c>
      <c r="S400" s="193">
        <v>16</v>
      </c>
      <c r="T400" s="193">
        <v>0</v>
      </c>
      <c r="U400" s="193">
        <v>1</v>
      </c>
      <c r="V400" s="193">
        <v>0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332">
        <v>0</v>
      </c>
      <c r="AD400" s="134"/>
      <c r="AE400" s="190">
        <v>29</v>
      </c>
      <c r="AF400" s="191">
        <v>0</v>
      </c>
      <c r="AG400" s="191">
        <v>28</v>
      </c>
      <c r="AH400" s="191">
        <v>0</v>
      </c>
      <c r="AI400" s="191">
        <v>1</v>
      </c>
      <c r="AJ400" s="191">
        <v>0</v>
      </c>
      <c r="AK400" s="191">
        <v>0</v>
      </c>
      <c r="AL400" s="191">
        <v>0</v>
      </c>
      <c r="AM400" s="191">
        <v>0</v>
      </c>
      <c r="AN400" s="191">
        <v>0</v>
      </c>
      <c r="AO400" s="191">
        <v>0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5</v>
      </c>
      <c r="D401" s="331">
        <v>0</v>
      </c>
      <c r="E401" s="193">
        <v>5</v>
      </c>
      <c r="F401" s="193">
        <v>0</v>
      </c>
      <c r="G401" s="193">
        <v>0</v>
      </c>
      <c r="H401" s="193">
        <v>0</v>
      </c>
      <c r="I401" s="193">
        <v>0</v>
      </c>
      <c r="J401" s="193">
        <v>0</v>
      </c>
      <c r="K401" s="193">
        <v>0</v>
      </c>
      <c r="L401" s="193">
        <v>0</v>
      </c>
      <c r="M401" s="193">
        <v>0</v>
      </c>
      <c r="N401" s="193">
        <v>0</v>
      </c>
      <c r="O401" s="332">
        <v>0</v>
      </c>
      <c r="P401" s="180"/>
      <c r="Q401" s="190">
        <v>20</v>
      </c>
      <c r="R401" s="331">
        <v>1</v>
      </c>
      <c r="S401" s="193">
        <v>19</v>
      </c>
      <c r="T401" s="193">
        <v>0</v>
      </c>
      <c r="U401" s="193">
        <v>0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332">
        <v>0</v>
      </c>
      <c r="AD401" s="180"/>
      <c r="AE401" s="190">
        <v>25</v>
      </c>
      <c r="AF401" s="193">
        <v>1</v>
      </c>
      <c r="AG401" s="191">
        <v>24</v>
      </c>
      <c r="AH401" s="191">
        <v>0</v>
      </c>
      <c r="AI401" s="191">
        <v>0</v>
      </c>
      <c r="AJ401" s="191">
        <v>0</v>
      </c>
      <c r="AK401" s="191">
        <v>0</v>
      </c>
      <c r="AL401" s="191">
        <v>0</v>
      </c>
      <c r="AM401" s="191">
        <v>0</v>
      </c>
      <c r="AN401" s="191">
        <v>0</v>
      </c>
      <c r="AO401" s="191">
        <v>0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2</v>
      </c>
      <c r="D402" s="331">
        <v>0</v>
      </c>
      <c r="E402" s="193">
        <v>1</v>
      </c>
      <c r="F402" s="193">
        <v>0</v>
      </c>
      <c r="G402" s="193">
        <v>1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12</v>
      </c>
      <c r="R402" s="331">
        <v>0</v>
      </c>
      <c r="S402" s="193">
        <v>12</v>
      </c>
      <c r="T402" s="193">
        <v>0</v>
      </c>
      <c r="U402" s="193">
        <v>0</v>
      </c>
      <c r="V402" s="193">
        <v>0</v>
      </c>
      <c r="W402" s="193">
        <v>0</v>
      </c>
      <c r="X402" s="193">
        <v>0</v>
      </c>
      <c r="Y402" s="193">
        <v>0</v>
      </c>
      <c r="Z402" s="193">
        <v>0</v>
      </c>
      <c r="AA402" s="193">
        <v>0</v>
      </c>
      <c r="AB402" s="193">
        <v>0</v>
      </c>
      <c r="AC402" s="332">
        <v>0</v>
      </c>
      <c r="AD402" s="180"/>
      <c r="AE402" s="190">
        <v>14</v>
      </c>
      <c r="AF402" s="191">
        <v>0</v>
      </c>
      <c r="AG402" s="191">
        <v>13</v>
      </c>
      <c r="AH402" s="191">
        <v>0</v>
      </c>
      <c r="AI402" s="191">
        <v>1</v>
      </c>
      <c r="AJ402" s="191">
        <v>0</v>
      </c>
      <c r="AK402" s="191">
        <v>0</v>
      </c>
      <c r="AL402" s="191">
        <v>0</v>
      </c>
      <c r="AM402" s="191">
        <v>0</v>
      </c>
      <c r="AN402" s="191">
        <v>0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7</v>
      </c>
      <c r="D403" s="331">
        <v>0</v>
      </c>
      <c r="E403" s="193">
        <v>7</v>
      </c>
      <c r="F403" s="193">
        <v>0</v>
      </c>
      <c r="G403" s="193">
        <v>0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0</v>
      </c>
      <c r="N403" s="193">
        <v>0</v>
      </c>
      <c r="O403" s="332">
        <v>0</v>
      </c>
      <c r="P403" s="180"/>
      <c r="Q403" s="190">
        <v>16</v>
      </c>
      <c r="R403" s="331">
        <v>1</v>
      </c>
      <c r="S403" s="193">
        <v>14</v>
      </c>
      <c r="T403" s="193">
        <v>0</v>
      </c>
      <c r="U403" s="193">
        <v>1</v>
      </c>
      <c r="V403" s="193">
        <v>0</v>
      </c>
      <c r="W403" s="193">
        <v>0</v>
      </c>
      <c r="X403" s="193">
        <v>0</v>
      </c>
      <c r="Y403" s="193">
        <v>0</v>
      </c>
      <c r="Z403" s="193">
        <v>0</v>
      </c>
      <c r="AA403" s="193">
        <v>0</v>
      </c>
      <c r="AB403" s="193">
        <v>0</v>
      </c>
      <c r="AC403" s="332">
        <v>0</v>
      </c>
      <c r="AD403" s="180"/>
      <c r="AE403" s="190">
        <v>23</v>
      </c>
      <c r="AF403" s="191">
        <v>1</v>
      </c>
      <c r="AG403" s="191">
        <v>21</v>
      </c>
      <c r="AH403" s="191">
        <v>0</v>
      </c>
      <c r="AI403" s="191">
        <v>1</v>
      </c>
      <c r="AJ403" s="191">
        <v>0</v>
      </c>
      <c r="AK403" s="191">
        <v>0</v>
      </c>
      <c r="AL403" s="191">
        <v>0</v>
      </c>
      <c r="AM403" s="191">
        <v>0</v>
      </c>
      <c r="AN403" s="191">
        <v>0</v>
      </c>
      <c r="AO403" s="191">
        <v>0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3</v>
      </c>
      <c r="D404" s="331">
        <v>0</v>
      </c>
      <c r="E404" s="193">
        <v>3</v>
      </c>
      <c r="F404" s="193">
        <v>0</v>
      </c>
      <c r="G404" s="193">
        <v>0</v>
      </c>
      <c r="H404" s="193">
        <v>0</v>
      </c>
      <c r="I404" s="193">
        <v>0</v>
      </c>
      <c r="J404" s="193">
        <v>0</v>
      </c>
      <c r="K404" s="193">
        <v>0</v>
      </c>
      <c r="L404" s="193">
        <v>0</v>
      </c>
      <c r="M404" s="193">
        <v>0</v>
      </c>
      <c r="N404" s="193">
        <v>0</v>
      </c>
      <c r="O404" s="332">
        <v>0</v>
      </c>
      <c r="P404" s="180"/>
      <c r="Q404" s="190">
        <v>18</v>
      </c>
      <c r="R404" s="331">
        <v>0</v>
      </c>
      <c r="S404" s="193">
        <v>18</v>
      </c>
      <c r="T404" s="193">
        <v>0</v>
      </c>
      <c r="U404" s="193">
        <v>0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0</v>
      </c>
      <c r="AC404" s="332">
        <v>0</v>
      </c>
      <c r="AD404" s="180"/>
      <c r="AE404" s="190">
        <v>21</v>
      </c>
      <c r="AF404" s="191">
        <v>0</v>
      </c>
      <c r="AG404" s="191">
        <v>21</v>
      </c>
      <c r="AH404" s="191">
        <v>0</v>
      </c>
      <c r="AI404" s="191">
        <v>0</v>
      </c>
      <c r="AJ404" s="191">
        <v>0</v>
      </c>
      <c r="AK404" s="191">
        <v>0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2</v>
      </c>
      <c r="D405" s="331">
        <v>0</v>
      </c>
      <c r="E405" s="193">
        <v>2</v>
      </c>
      <c r="F405" s="193">
        <v>0</v>
      </c>
      <c r="G405" s="193">
        <v>0</v>
      </c>
      <c r="H405" s="193">
        <v>0</v>
      </c>
      <c r="I405" s="193">
        <v>0</v>
      </c>
      <c r="J405" s="193">
        <v>0</v>
      </c>
      <c r="K405" s="193">
        <v>0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23</v>
      </c>
      <c r="R405" s="331">
        <v>0</v>
      </c>
      <c r="S405" s="193">
        <v>22</v>
      </c>
      <c r="T405" s="193">
        <v>0</v>
      </c>
      <c r="U405" s="193">
        <v>1</v>
      </c>
      <c r="V405" s="193">
        <v>0</v>
      </c>
      <c r="W405" s="193">
        <v>0</v>
      </c>
      <c r="X405" s="193">
        <v>0</v>
      </c>
      <c r="Y405" s="193">
        <v>0</v>
      </c>
      <c r="Z405" s="193">
        <v>0</v>
      </c>
      <c r="AA405" s="193">
        <v>0</v>
      </c>
      <c r="AB405" s="193">
        <v>0</v>
      </c>
      <c r="AC405" s="332">
        <v>0</v>
      </c>
      <c r="AD405" s="180"/>
      <c r="AE405" s="190">
        <v>25</v>
      </c>
      <c r="AF405" s="191">
        <v>0</v>
      </c>
      <c r="AG405" s="191">
        <v>24</v>
      </c>
      <c r="AH405" s="191">
        <v>0</v>
      </c>
      <c r="AI405" s="191">
        <v>1</v>
      </c>
      <c r="AJ405" s="191">
        <v>0</v>
      </c>
      <c r="AK405" s="191">
        <v>0</v>
      </c>
      <c r="AL405" s="191">
        <v>0</v>
      </c>
      <c r="AM405" s="191">
        <v>0</v>
      </c>
      <c r="AN405" s="191">
        <v>0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1</v>
      </c>
      <c r="D406" s="331">
        <v>0</v>
      </c>
      <c r="E406" s="193">
        <v>1</v>
      </c>
      <c r="F406" s="193">
        <v>0</v>
      </c>
      <c r="G406" s="193">
        <v>0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0</v>
      </c>
      <c r="P406" s="180"/>
      <c r="Q406" s="190">
        <v>16</v>
      </c>
      <c r="R406" s="331">
        <v>0</v>
      </c>
      <c r="S406" s="193">
        <v>16</v>
      </c>
      <c r="T406" s="193">
        <v>0</v>
      </c>
      <c r="U406" s="193">
        <v>0</v>
      </c>
      <c r="V406" s="193">
        <v>0</v>
      </c>
      <c r="W406" s="193">
        <v>0</v>
      </c>
      <c r="X406" s="193">
        <v>0</v>
      </c>
      <c r="Y406" s="193">
        <v>0</v>
      </c>
      <c r="Z406" s="193">
        <v>0</v>
      </c>
      <c r="AA406" s="193">
        <v>0</v>
      </c>
      <c r="AB406" s="193">
        <v>0</v>
      </c>
      <c r="AC406" s="332">
        <v>0</v>
      </c>
      <c r="AD406" s="180"/>
      <c r="AE406" s="190">
        <v>17</v>
      </c>
      <c r="AF406" s="191">
        <v>0</v>
      </c>
      <c r="AG406" s="191">
        <v>17</v>
      </c>
      <c r="AH406" s="191">
        <v>0</v>
      </c>
      <c r="AI406" s="191">
        <v>0</v>
      </c>
      <c r="AJ406" s="191">
        <v>0</v>
      </c>
      <c r="AK406" s="191">
        <v>0</v>
      </c>
      <c r="AL406" s="191">
        <v>0</v>
      </c>
      <c r="AM406" s="191">
        <v>0</v>
      </c>
      <c r="AN406" s="191">
        <v>0</v>
      </c>
      <c r="AO406" s="191">
        <v>0</v>
      </c>
      <c r="AP406" s="191">
        <v>0</v>
      </c>
      <c r="AQ406" s="192">
        <v>0</v>
      </c>
      <c r="AR406" s="11"/>
    </row>
    <row r="407" spans="1:44" x14ac:dyDescent="0.25">
      <c r="A407" s="240">
        <v>3</v>
      </c>
      <c r="B407" s="311">
        <v>0.5625</v>
      </c>
      <c r="C407" s="190">
        <v>9</v>
      </c>
      <c r="D407" s="331">
        <v>2</v>
      </c>
      <c r="E407" s="193">
        <v>5</v>
      </c>
      <c r="F407" s="193">
        <v>0</v>
      </c>
      <c r="G407" s="193">
        <v>2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19</v>
      </c>
      <c r="R407" s="331">
        <v>0</v>
      </c>
      <c r="S407" s="193">
        <v>17</v>
      </c>
      <c r="T407" s="193">
        <v>0</v>
      </c>
      <c r="U407" s="193">
        <v>2</v>
      </c>
      <c r="V407" s="193">
        <v>0</v>
      </c>
      <c r="W407" s="193">
        <v>0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332">
        <v>0</v>
      </c>
      <c r="AD407" s="180"/>
      <c r="AE407" s="190">
        <v>28</v>
      </c>
      <c r="AF407" s="191">
        <v>2</v>
      </c>
      <c r="AG407" s="191">
        <v>22</v>
      </c>
      <c r="AH407" s="191">
        <v>0</v>
      </c>
      <c r="AI407" s="191">
        <v>4</v>
      </c>
      <c r="AJ407" s="191">
        <v>0</v>
      </c>
      <c r="AK407" s="191">
        <v>0</v>
      </c>
      <c r="AL407" s="191">
        <v>0</v>
      </c>
      <c r="AM407" s="191">
        <v>0</v>
      </c>
      <c r="AN407" s="191">
        <v>0</v>
      </c>
      <c r="AO407" s="191">
        <v>0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5</v>
      </c>
      <c r="D408" s="331">
        <v>0</v>
      </c>
      <c r="E408" s="193">
        <v>5</v>
      </c>
      <c r="F408" s="193">
        <v>0</v>
      </c>
      <c r="G408" s="193">
        <v>0</v>
      </c>
      <c r="H408" s="193">
        <v>0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332">
        <v>0</v>
      </c>
      <c r="P408" s="180"/>
      <c r="Q408" s="190">
        <v>12</v>
      </c>
      <c r="R408" s="331">
        <v>0</v>
      </c>
      <c r="S408" s="193">
        <v>10</v>
      </c>
      <c r="T408" s="193">
        <v>0</v>
      </c>
      <c r="U408" s="193">
        <v>2</v>
      </c>
      <c r="V408" s="193">
        <v>0</v>
      </c>
      <c r="W408" s="193">
        <v>0</v>
      </c>
      <c r="X408" s="193">
        <v>0</v>
      </c>
      <c r="Y408" s="193">
        <v>0</v>
      </c>
      <c r="Z408" s="193">
        <v>0</v>
      </c>
      <c r="AA408" s="193">
        <v>0</v>
      </c>
      <c r="AB408" s="193">
        <v>0</v>
      </c>
      <c r="AC408" s="332">
        <v>0</v>
      </c>
      <c r="AD408" s="180"/>
      <c r="AE408" s="190">
        <v>17</v>
      </c>
      <c r="AF408" s="191">
        <v>0</v>
      </c>
      <c r="AG408" s="191">
        <v>15</v>
      </c>
      <c r="AH408" s="191">
        <v>0</v>
      </c>
      <c r="AI408" s="191">
        <v>2</v>
      </c>
      <c r="AJ408" s="191">
        <v>0</v>
      </c>
      <c r="AK408" s="191">
        <v>0</v>
      </c>
      <c r="AL408" s="191">
        <v>0</v>
      </c>
      <c r="AM408" s="191">
        <v>0</v>
      </c>
      <c r="AN408" s="191">
        <v>0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4</v>
      </c>
      <c r="D409" s="331">
        <v>1</v>
      </c>
      <c r="E409" s="193">
        <v>3</v>
      </c>
      <c r="F409" s="193">
        <v>0</v>
      </c>
      <c r="G409" s="193">
        <v>0</v>
      </c>
      <c r="H409" s="193">
        <v>0</v>
      </c>
      <c r="I409" s="193">
        <v>0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13</v>
      </c>
      <c r="R409" s="331">
        <v>0</v>
      </c>
      <c r="S409" s="193">
        <v>12</v>
      </c>
      <c r="T409" s="193">
        <v>0</v>
      </c>
      <c r="U409" s="193">
        <v>1</v>
      </c>
      <c r="V409" s="193">
        <v>0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332">
        <v>0</v>
      </c>
      <c r="AD409" s="180"/>
      <c r="AE409" s="190">
        <v>17</v>
      </c>
      <c r="AF409" s="191">
        <v>1</v>
      </c>
      <c r="AG409" s="191">
        <v>15</v>
      </c>
      <c r="AH409" s="191">
        <v>0</v>
      </c>
      <c r="AI409" s="191">
        <v>1</v>
      </c>
      <c r="AJ409" s="191">
        <v>0</v>
      </c>
      <c r="AK409" s="191">
        <v>0</v>
      </c>
      <c r="AL409" s="191">
        <v>0</v>
      </c>
      <c r="AM409" s="191">
        <v>0</v>
      </c>
      <c r="AN409" s="191">
        <v>0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6</v>
      </c>
      <c r="D410" s="331">
        <v>1</v>
      </c>
      <c r="E410" s="193">
        <v>5</v>
      </c>
      <c r="F410" s="193">
        <v>0</v>
      </c>
      <c r="G410" s="193">
        <v>0</v>
      </c>
      <c r="H410" s="193">
        <v>0</v>
      </c>
      <c r="I410" s="193">
        <v>0</v>
      </c>
      <c r="J410" s="193">
        <v>0</v>
      </c>
      <c r="K410" s="193">
        <v>0</v>
      </c>
      <c r="L410" s="193">
        <v>0</v>
      </c>
      <c r="M410" s="193">
        <v>0</v>
      </c>
      <c r="N410" s="193">
        <v>0</v>
      </c>
      <c r="O410" s="332">
        <v>0</v>
      </c>
      <c r="P410" s="180"/>
      <c r="Q410" s="190">
        <v>24</v>
      </c>
      <c r="R410" s="331">
        <v>1</v>
      </c>
      <c r="S410" s="193">
        <v>19</v>
      </c>
      <c r="T410" s="193">
        <v>0</v>
      </c>
      <c r="U410" s="193">
        <v>4</v>
      </c>
      <c r="V410" s="193">
        <v>0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332">
        <v>0</v>
      </c>
      <c r="AD410" s="180"/>
      <c r="AE410" s="190">
        <v>30</v>
      </c>
      <c r="AF410" s="191">
        <v>2</v>
      </c>
      <c r="AG410" s="191">
        <v>24</v>
      </c>
      <c r="AH410" s="191">
        <v>0</v>
      </c>
      <c r="AI410" s="191">
        <v>4</v>
      </c>
      <c r="AJ410" s="191">
        <v>0</v>
      </c>
      <c r="AK410" s="191">
        <v>0</v>
      </c>
      <c r="AL410" s="191">
        <v>0</v>
      </c>
      <c r="AM410" s="191">
        <v>0</v>
      </c>
      <c r="AN410" s="191">
        <v>0</v>
      </c>
      <c r="AO410" s="191">
        <v>0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6</v>
      </c>
      <c r="D411" s="331">
        <v>0</v>
      </c>
      <c r="E411" s="193">
        <v>4</v>
      </c>
      <c r="F411" s="193">
        <v>0</v>
      </c>
      <c r="G411" s="193">
        <v>2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11</v>
      </c>
      <c r="R411" s="331">
        <v>0</v>
      </c>
      <c r="S411" s="193">
        <v>10</v>
      </c>
      <c r="T411" s="193">
        <v>0</v>
      </c>
      <c r="U411" s="193">
        <v>1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17</v>
      </c>
      <c r="AF411" s="191">
        <v>0</v>
      </c>
      <c r="AG411" s="191">
        <v>14</v>
      </c>
      <c r="AH411" s="191">
        <v>0</v>
      </c>
      <c r="AI411" s="191">
        <v>3</v>
      </c>
      <c r="AJ411" s="191">
        <v>0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6</v>
      </c>
      <c r="D412" s="331">
        <v>0</v>
      </c>
      <c r="E412" s="193">
        <v>6</v>
      </c>
      <c r="F412" s="193">
        <v>0</v>
      </c>
      <c r="G412" s="193">
        <v>0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332">
        <v>0</v>
      </c>
      <c r="P412" s="180"/>
      <c r="Q412" s="190">
        <v>25</v>
      </c>
      <c r="R412" s="331">
        <v>0</v>
      </c>
      <c r="S412" s="193">
        <v>25</v>
      </c>
      <c r="T412" s="193">
        <v>0</v>
      </c>
      <c r="U412" s="193">
        <v>0</v>
      </c>
      <c r="V412" s="193">
        <v>0</v>
      </c>
      <c r="W412" s="193">
        <v>0</v>
      </c>
      <c r="X412" s="193">
        <v>0</v>
      </c>
      <c r="Y412" s="193">
        <v>0</v>
      </c>
      <c r="Z412" s="193">
        <v>0</v>
      </c>
      <c r="AA412" s="193">
        <v>0</v>
      </c>
      <c r="AB412" s="193">
        <v>0</v>
      </c>
      <c r="AC412" s="332">
        <v>0</v>
      </c>
      <c r="AD412" s="180"/>
      <c r="AE412" s="190">
        <v>31</v>
      </c>
      <c r="AF412" s="191">
        <v>0</v>
      </c>
      <c r="AG412" s="191">
        <v>31</v>
      </c>
      <c r="AH412" s="191">
        <v>0</v>
      </c>
      <c r="AI412" s="191">
        <v>0</v>
      </c>
      <c r="AJ412" s="191">
        <v>0</v>
      </c>
      <c r="AK412" s="191">
        <v>0</v>
      </c>
      <c r="AL412" s="191">
        <v>0</v>
      </c>
      <c r="AM412" s="191">
        <v>0</v>
      </c>
      <c r="AN412" s="191">
        <v>0</v>
      </c>
      <c r="AO412" s="191">
        <v>0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8</v>
      </c>
      <c r="D413" s="331">
        <v>0</v>
      </c>
      <c r="E413" s="193">
        <v>8</v>
      </c>
      <c r="F413" s="193">
        <v>0</v>
      </c>
      <c r="G413" s="193">
        <v>0</v>
      </c>
      <c r="H413" s="193">
        <v>0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332">
        <v>0</v>
      </c>
      <c r="P413" s="180"/>
      <c r="Q413" s="190">
        <v>35</v>
      </c>
      <c r="R413" s="331">
        <v>0</v>
      </c>
      <c r="S413" s="193">
        <v>30</v>
      </c>
      <c r="T413" s="193">
        <v>0</v>
      </c>
      <c r="U413" s="193">
        <v>5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43</v>
      </c>
      <c r="AF413" s="191">
        <v>0</v>
      </c>
      <c r="AG413" s="191">
        <v>38</v>
      </c>
      <c r="AH413" s="191">
        <v>0</v>
      </c>
      <c r="AI413" s="191">
        <v>5</v>
      </c>
      <c r="AJ413" s="191">
        <v>0</v>
      </c>
      <c r="AK413" s="191">
        <v>0</v>
      </c>
      <c r="AL413" s="191">
        <v>0</v>
      </c>
      <c r="AM413" s="191">
        <v>0</v>
      </c>
      <c r="AN413" s="191">
        <v>0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5</v>
      </c>
      <c r="D414" s="331">
        <v>0</v>
      </c>
      <c r="E414" s="193">
        <v>5</v>
      </c>
      <c r="F414" s="193">
        <v>0</v>
      </c>
      <c r="G414" s="193">
        <v>0</v>
      </c>
      <c r="H414" s="193">
        <v>0</v>
      </c>
      <c r="I414" s="193">
        <v>0</v>
      </c>
      <c r="J414" s="193">
        <v>0</v>
      </c>
      <c r="K414" s="193">
        <v>0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25</v>
      </c>
      <c r="R414" s="331">
        <v>0</v>
      </c>
      <c r="S414" s="193">
        <v>22</v>
      </c>
      <c r="T414" s="193">
        <v>0</v>
      </c>
      <c r="U414" s="193">
        <v>3</v>
      </c>
      <c r="V414" s="193">
        <v>0</v>
      </c>
      <c r="W414" s="193">
        <v>0</v>
      </c>
      <c r="X414" s="193">
        <v>0</v>
      </c>
      <c r="Y414" s="193">
        <v>0</v>
      </c>
      <c r="Z414" s="193">
        <v>0</v>
      </c>
      <c r="AA414" s="193">
        <v>0</v>
      </c>
      <c r="AB414" s="193">
        <v>0</v>
      </c>
      <c r="AC414" s="332">
        <v>0</v>
      </c>
      <c r="AD414" s="180"/>
      <c r="AE414" s="190">
        <v>30</v>
      </c>
      <c r="AF414" s="191">
        <v>0</v>
      </c>
      <c r="AG414" s="191">
        <v>27</v>
      </c>
      <c r="AH414" s="191">
        <v>0</v>
      </c>
      <c r="AI414" s="191">
        <v>3</v>
      </c>
      <c r="AJ414" s="191">
        <v>0</v>
      </c>
      <c r="AK414" s="191">
        <v>0</v>
      </c>
      <c r="AL414" s="191">
        <v>0</v>
      </c>
      <c r="AM414" s="191">
        <v>0</v>
      </c>
      <c r="AN414" s="191">
        <v>0</v>
      </c>
      <c r="AO414" s="191">
        <v>0</v>
      </c>
      <c r="AP414" s="191">
        <v>0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4</v>
      </c>
      <c r="D415" s="331">
        <v>0</v>
      </c>
      <c r="E415" s="193">
        <v>4</v>
      </c>
      <c r="F415" s="193">
        <v>0</v>
      </c>
      <c r="G415" s="193">
        <v>0</v>
      </c>
      <c r="H415" s="193">
        <v>0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28</v>
      </c>
      <c r="R415" s="331">
        <v>0</v>
      </c>
      <c r="S415" s="193">
        <v>28</v>
      </c>
      <c r="T415" s="193">
        <v>0</v>
      </c>
      <c r="U415" s="193">
        <v>0</v>
      </c>
      <c r="V415" s="193">
        <v>0</v>
      </c>
      <c r="W415" s="193">
        <v>0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32</v>
      </c>
      <c r="AF415" s="191">
        <v>0</v>
      </c>
      <c r="AG415" s="191">
        <v>32</v>
      </c>
      <c r="AH415" s="191">
        <v>0</v>
      </c>
      <c r="AI415" s="191">
        <v>0</v>
      </c>
      <c r="AJ415" s="191">
        <v>0</v>
      </c>
      <c r="AK415" s="191">
        <v>0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5</v>
      </c>
      <c r="D416" s="331">
        <v>0</v>
      </c>
      <c r="E416" s="193">
        <v>5</v>
      </c>
      <c r="F416" s="193">
        <v>0</v>
      </c>
      <c r="G416" s="193">
        <v>0</v>
      </c>
      <c r="H416" s="193">
        <v>0</v>
      </c>
      <c r="I416" s="193">
        <v>0</v>
      </c>
      <c r="J416" s="193">
        <v>0</v>
      </c>
      <c r="K416" s="193">
        <v>0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20</v>
      </c>
      <c r="R416" s="331">
        <v>0</v>
      </c>
      <c r="S416" s="193">
        <v>16</v>
      </c>
      <c r="T416" s="193">
        <v>0</v>
      </c>
      <c r="U416" s="193">
        <v>4</v>
      </c>
      <c r="V416" s="193">
        <v>0</v>
      </c>
      <c r="W416" s="193">
        <v>0</v>
      </c>
      <c r="X416" s="193">
        <v>0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25</v>
      </c>
      <c r="AF416" s="191">
        <v>0</v>
      </c>
      <c r="AG416" s="191">
        <v>21</v>
      </c>
      <c r="AH416" s="191">
        <v>0</v>
      </c>
      <c r="AI416" s="191">
        <v>4</v>
      </c>
      <c r="AJ416" s="191">
        <v>0</v>
      </c>
      <c r="AK416" s="191">
        <v>0</v>
      </c>
      <c r="AL416" s="191">
        <v>0</v>
      </c>
      <c r="AM416" s="191">
        <v>0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8</v>
      </c>
      <c r="D417" s="331">
        <v>0</v>
      </c>
      <c r="E417" s="193">
        <v>8</v>
      </c>
      <c r="F417" s="193">
        <v>0</v>
      </c>
      <c r="G417" s="193">
        <v>0</v>
      </c>
      <c r="H417" s="193">
        <v>0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22</v>
      </c>
      <c r="R417" s="331">
        <v>0</v>
      </c>
      <c r="S417" s="193">
        <v>21</v>
      </c>
      <c r="T417" s="193">
        <v>0</v>
      </c>
      <c r="U417" s="193">
        <v>1</v>
      </c>
      <c r="V417" s="193">
        <v>0</v>
      </c>
      <c r="W417" s="193">
        <v>0</v>
      </c>
      <c r="X417" s="193">
        <v>0</v>
      </c>
      <c r="Y417" s="193">
        <v>0</v>
      </c>
      <c r="Z417" s="193">
        <v>0</v>
      </c>
      <c r="AA417" s="193">
        <v>0</v>
      </c>
      <c r="AB417" s="193">
        <v>0</v>
      </c>
      <c r="AC417" s="332">
        <v>0</v>
      </c>
      <c r="AD417" s="180"/>
      <c r="AE417" s="190">
        <v>30</v>
      </c>
      <c r="AF417" s="191">
        <v>0</v>
      </c>
      <c r="AG417" s="191">
        <v>29</v>
      </c>
      <c r="AH417" s="191">
        <v>0</v>
      </c>
      <c r="AI417" s="191">
        <v>1</v>
      </c>
      <c r="AJ417" s="191">
        <v>0</v>
      </c>
      <c r="AK417" s="191">
        <v>0</v>
      </c>
      <c r="AL417" s="191">
        <v>0</v>
      </c>
      <c r="AM417" s="191">
        <v>0</v>
      </c>
      <c r="AN417" s="191">
        <v>0</v>
      </c>
      <c r="AO417" s="191">
        <v>0</v>
      </c>
      <c r="AP417" s="191">
        <v>0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7</v>
      </c>
      <c r="D418" s="331">
        <v>0</v>
      </c>
      <c r="E418" s="193">
        <v>6</v>
      </c>
      <c r="F418" s="193">
        <v>0</v>
      </c>
      <c r="G418" s="193">
        <v>1</v>
      </c>
      <c r="H418" s="193">
        <v>0</v>
      </c>
      <c r="I418" s="193">
        <v>0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32</v>
      </c>
      <c r="R418" s="331">
        <v>0</v>
      </c>
      <c r="S418" s="193">
        <v>31</v>
      </c>
      <c r="T418" s="193">
        <v>0</v>
      </c>
      <c r="U418" s="193">
        <v>1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39</v>
      </c>
      <c r="AF418" s="191">
        <v>0</v>
      </c>
      <c r="AG418" s="191">
        <v>37</v>
      </c>
      <c r="AH418" s="191">
        <v>0</v>
      </c>
      <c r="AI418" s="191">
        <v>2</v>
      </c>
      <c r="AJ418" s="191">
        <v>0</v>
      </c>
      <c r="AK418" s="191">
        <v>0</v>
      </c>
      <c r="AL418" s="191">
        <v>0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6</v>
      </c>
      <c r="D419" s="331">
        <v>1</v>
      </c>
      <c r="E419" s="193">
        <v>5</v>
      </c>
      <c r="F419" s="193">
        <v>0</v>
      </c>
      <c r="G419" s="193">
        <v>0</v>
      </c>
      <c r="H419" s="193">
        <v>0</v>
      </c>
      <c r="I419" s="193">
        <v>0</v>
      </c>
      <c r="J419" s="193">
        <v>0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35</v>
      </c>
      <c r="R419" s="331">
        <v>1</v>
      </c>
      <c r="S419" s="193">
        <v>30</v>
      </c>
      <c r="T419" s="193">
        <v>0</v>
      </c>
      <c r="U419" s="193">
        <v>4</v>
      </c>
      <c r="V419" s="193">
        <v>0</v>
      </c>
      <c r="W419" s="193">
        <v>0</v>
      </c>
      <c r="X419" s="193">
        <v>0</v>
      </c>
      <c r="Y419" s="193">
        <v>0</v>
      </c>
      <c r="Z419" s="193">
        <v>0</v>
      </c>
      <c r="AA419" s="193">
        <v>0</v>
      </c>
      <c r="AB419" s="193">
        <v>0</v>
      </c>
      <c r="AC419" s="332">
        <v>0</v>
      </c>
      <c r="AD419" s="180"/>
      <c r="AE419" s="190">
        <v>41</v>
      </c>
      <c r="AF419" s="191">
        <v>2</v>
      </c>
      <c r="AG419" s="191">
        <v>35</v>
      </c>
      <c r="AH419" s="191">
        <v>0</v>
      </c>
      <c r="AI419" s="191">
        <v>4</v>
      </c>
      <c r="AJ419" s="191">
        <v>0</v>
      </c>
      <c r="AK419" s="191">
        <v>0</v>
      </c>
      <c r="AL419" s="191">
        <v>0</v>
      </c>
      <c r="AM419" s="191">
        <v>0</v>
      </c>
      <c r="AN419" s="191">
        <v>0</v>
      </c>
      <c r="AO419" s="191">
        <v>0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10</v>
      </c>
      <c r="D420" s="331">
        <v>0</v>
      </c>
      <c r="E420" s="193">
        <v>10</v>
      </c>
      <c r="F420" s="193">
        <v>0</v>
      </c>
      <c r="G420" s="193">
        <v>0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19</v>
      </c>
      <c r="R420" s="331">
        <v>0</v>
      </c>
      <c r="S420" s="193">
        <v>19</v>
      </c>
      <c r="T420" s="193">
        <v>0</v>
      </c>
      <c r="U420" s="193">
        <v>0</v>
      </c>
      <c r="V420" s="193">
        <v>0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29</v>
      </c>
      <c r="AF420" s="191">
        <v>0</v>
      </c>
      <c r="AG420" s="191">
        <v>29</v>
      </c>
      <c r="AH420" s="191">
        <v>0</v>
      </c>
      <c r="AI420" s="191">
        <v>0</v>
      </c>
      <c r="AJ420" s="191">
        <v>0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7</v>
      </c>
      <c r="D421" s="331">
        <v>0</v>
      </c>
      <c r="E421" s="193">
        <v>7</v>
      </c>
      <c r="F421" s="193">
        <v>0</v>
      </c>
      <c r="G421" s="193">
        <v>0</v>
      </c>
      <c r="H421" s="193">
        <v>0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33</v>
      </c>
      <c r="R421" s="331">
        <v>0</v>
      </c>
      <c r="S421" s="193">
        <v>32</v>
      </c>
      <c r="T421" s="193">
        <v>0</v>
      </c>
      <c r="U421" s="193">
        <v>1</v>
      </c>
      <c r="V421" s="193">
        <v>0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40</v>
      </c>
      <c r="AF421" s="191">
        <v>0</v>
      </c>
      <c r="AG421" s="191">
        <v>39</v>
      </c>
      <c r="AH421" s="191">
        <v>0</v>
      </c>
      <c r="AI421" s="191">
        <v>1</v>
      </c>
      <c r="AJ421" s="191">
        <v>0</v>
      </c>
      <c r="AK421" s="191">
        <v>0</v>
      </c>
      <c r="AL421" s="191">
        <v>0</v>
      </c>
      <c r="AM421" s="191">
        <v>0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13</v>
      </c>
      <c r="D422" s="331">
        <v>1</v>
      </c>
      <c r="E422" s="193">
        <v>12</v>
      </c>
      <c r="F422" s="193">
        <v>0</v>
      </c>
      <c r="G422" s="193">
        <v>0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39</v>
      </c>
      <c r="R422" s="331">
        <v>0</v>
      </c>
      <c r="S422" s="193">
        <v>36</v>
      </c>
      <c r="T422" s="193">
        <v>0</v>
      </c>
      <c r="U422" s="193">
        <v>3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52</v>
      </c>
      <c r="AF422" s="191">
        <v>1</v>
      </c>
      <c r="AG422" s="191">
        <v>48</v>
      </c>
      <c r="AH422" s="191">
        <v>0</v>
      </c>
      <c r="AI422" s="191">
        <v>3</v>
      </c>
      <c r="AJ422" s="191">
        <v>0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8</v>
      </c>
      <c r="D423" s="331">
        <v>0</v>
      </c>
      <c r="E423" s="193">
        <v>8</v>
      </c>
      <c r="F423" s="193">
        <v>0</v>
      </c>
      <c r="G423" s="193">
        <v>0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60</v>
      </c>
      <c r="R423" s="331">
        <v>0</v>
      </c>
      <c r="S423" s="193">
        <v>58</v>
      </c>
      <c r="T423" s="193">
        <v>0</v>
      </c>
      <c r="U423" s="193">
        <v>2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68</v>
      </c>
      <c r="AF423" s="191">
        <v>0</v>
      </c>
      <c r="AG423" s="191">
        <v>66</v>
      </c>
      <c r="AH423" s="191">
        <v>0</v>
      </c>
      <c r="AI423" s="191">
        <v>2</v>
      </c>
      <c r="AJ423" s="191">
        <v>0</v>
      </c>
      <c r="AK423" s="191">
        <v>0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13</v>
      </c>
      <c r="D424" s="331">
        <v>1</v>
      </c>
      <c r="E424" s="193">
        <v>12</v>
      </c>
      <c r="F424" s="193">
        <v>0</v>
      </c>
      <c r="G424" s="193">
        <v>0</v>
      </c>
      <c r="H424" s="193">
        <v>0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47</v>
      </c>
      <c r="R424" s="331">
        <v>0</v>
      </c>
      <c r="S424" s="193">
        <v>44</v>
      </c>
      <c r="T424" s="193">
        <v>0</v>
      </c>
      <c r="U424" s="193">
        <v>3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60</v>
      </c>
      <c r="AF424" s="191">
        <v>1</v>
      </c>
      <c r="AG424" s="191">
        <v>56</v>
      </c>
      <c r="AH424" s="191">
        <v>0</v>
      </c>
      <c r="AI424" s="191">
        <v>3</v>
      </c>
      <c r="AJ424" s="191">
        <v>0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16</v>
      </c>
      <c r="D425" s="331">
        <v>0</v>
      </c>
      <c r="E425" s="193">
        <v>15</v>
      </c>
      <c r="F425" s="193">
        <v>0</v>
      </c>
      <c r="G425" s="193">
        <v>1</v>
      </c>
      <c r="H425" s="193">
        <v>0</v>
      </c>
      <c r="I425" s="193">
        <v>0</v>
      </c>
      <c r="J425" s="193">
        <v>0</v>
      </c>
      <c r="K425" s="193">
        <v>0</v>
      </c>
      <c r="L425" s="193">
        <v>0</v>
      </c>
      <c r="M425" s="193">
        <v>0</v>
      </c>
      <c r="N425" s="193">
        <v>0</v>
      </c>
      <c r="O425" s="332">
        <v>0</v>
      </c>
      <c r="P425" s="180"/>
      <c r="Q425" s="190">
        <v>25</v>
      </c>
      <c r="R425" s="331">
        <v>1</v>
      </c>
      <c r="S425" s="193">
        <v>23</v>
      </c>
      <c r="T425" s="193">
        <v>0</v>
      </c>
      <c r="U425" s="193">
        <v>1</v>
      </c>
      <c r="V425" s="193">
        <v>0</v>
      </c>
      <c r="W425" s="193">
        <v>0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41</v>
      </c>
      <c r="AF425" s="193">
        <v>1</v>
      </c>
      <c r="AG425" s="191">
        <v>38</v>
      </c>
      <c r="AH425" s="191">
        <v>0</v>
      </c>
      <c r="AI425" s="191">
        <v>2</v>
      </c>
      <c r="AJ425" s="191">
        <v>0</v>
      </c>
      <c r="AK425" s="191">
        <v>0</v>
      </c>
      <c r="AL425" s="191">
        <v>0</v>
      </c>
      <c r="AM425" s="191">
        <v>0</v>
      </c>
      <c r="AN425" s="191">
        <v>0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15</v>
      </c>
      <c r="D426" s="331">
        <v>1</v>
      </c>
      <c r="E426" s="193">
        <v>14</v>
      </c>
      <c r="F426" s="193">
        <v>0</v>
      </c>
      <c r="G426" s="193">
        <v>0</v>
      </c>
      <c r="H426" s="193">
        <v>0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36</v>
      </c>
      <c r="R426" s="331">
        <v>0</v>
      </c>
      <c r="S426" s="193">
        <v>33</v>
      </c>
      <c r="T426" s="193">
        <v>0</v>
      </c>
      <c r="U426" s="193">
        <v>3</v>
      </c>
      <c r="V426" s="193">
        <v>0</v>
      </c>
      <c r="W426" s="193">
        <v>0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51</v>
      </c>
      <c r="AF426" s="191">
        <v>1</v>
      </c>
      <c r="AG426" s="191">
        <v>47</v>
      </c>
      <c r="AH426" s="191">
        <v>0</v>
      </c>
      <c r="AI426" s="191">
        <v>3</v>
      </c>
      <c r="AJ426" s="191">
        <v>0</v>
      </c>
      <c r="AK426" s="191">
        <v>0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3</v>
      </c>
      <c r="D427" s="331">
        <v>0</v>
      </c>
      <c r="E427" s="193">
        <v>3</v>
      </c>
      <c r="F427" s="193">
        <v>0</v>
      </c>
      <c r="G427" s="193">
        <v>0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21</v>
      </c>
      <c r="R427" s="331">
        <v>1</v>
      </c>
      <c r="S427" s="193">
        <v>19</v>
      </c>
      <c r="T427" s="193">
        <v>0</v>
      </c>
      <c r="U427" s="193">
        <v>1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24</v>
      </c>
      <c r="AF427" s="191">
        <v>1</v>
      </c>
      <c r="AG427" s="191">
        <v>22</v>
      </c>
      <c r="AH427" s="191">
        <v>0</v>
      </c>
      <c r="AI427" s="191">
        <v>1</v>
      </c>
      <c r="AJ427" s="191">
        <v>0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1</v>
      </c>
      <c r="D428" s="331">
        <v>0</v>
      </c>
      <c r="E428" s="193">
        <v>1</v>
      </c>
      <c r="F428" s="193">
        <v>0</v>
      </c>
      <c r="G428" s="193">
        <v>0</v>
      </c>
      <c r="H428" s="193">
        <v>0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28</v>
      </c>
      <c r="R428" s="331">
        <v>0</v>
      </c>
      <c r="S428" s="193">
        <v>27</v>
      </c>
      <c r="T428" s="193">
        <v>0</v>
      </c>
      <c r="U428" s="193">
        <v>1</v>
      </c>
      <c r="V428" s="193">
        <v>0</v>
      </c>
      <c r="W428" s="193">
        <v>0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29</v>
      </c>
      <c r="AF428" s="191">
        <v>0</v>
      </c>
      <c r="AG428" s="191">
        <v>28</v>
      </c>
      <c r="AH428" s="191">
        <v>0</v>
      </c>
      <c r="AI428" s="191">
        <v>1</v>
      </c>
      <c r="AJ428" s="191">
        <v>0</v>
      </c>
      <c r="AK428" s="191">
        <v>0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7</v>
      </c>
      <c r="D429" s="331">
        <v>0</v>
      </c>
      <c r="E429" s="193">
        <v>7</v>
      </c>
      <c r="F429" s="193">
        <v>0</v>
      </c>
      <c r="G429" s="193">
        <v>0</v>
      </c>
      <c r="H429" s="193">
        <v>0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332">
        <v>0</v>
      </c>
      <c r="P429" s="180"/>
      <c r="Q429" s="190">
        <v>23</v>
      </c>
      <c r="R429" s="331">
        <v>0</v>
      </c>
      <c r="S429" s="193">
        <v>23</v>
      </c>
      <c r="T429" s="193">
        <v>0</v>
      </c>
      <c r="U429" s="193">
        <v>0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332">
        <v>0</v>
      </c>
      <c r="AD429" s="180"/>
      <c r="AE429" s="190">
        <v>30</v>
      </c>
      <c r="AF429" s="191">
        <v>0</v>
      </c>
      <c r="AG429" s="191">
        <v>30</v>
      </c>
      <c r="AH429" s="191">
        <v>0</v>
      </c>
      <c r="AI429" s="191">
        <v>0</v>
      </c>
      <c r="AJ429" s="191">
        <v>0</v>
      </c>
      <c r="AK429" s="191">
        <v>0</v>
      </c>
      <c r="AL429" s="191">
        <v>0</v>
      </c>
      <c r="AM429" s="191">
        <v>0</v>
      </c>
      <c r="AN429" s="191">
        <v>0</v>
      </c>
      <c r="AO429" s="191">
        <v>0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6</v>
      </c>
      <c r="D430" s="331">
        <v>0</v>
      </c>
      <c r="E430" s="193">
        <v>6</v>
      </c>
      <c r="F430" s="193">
        <v>0</v>
      </c>
      <c r="G430" s="193">
        <v>0</v>
      </c>
      <c r="H430" s="193">
        <v>0</v>
      </c>
      <c r="I430" s="193">
        <v>0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23</v>
      </c>
      <c r="R430" s="331">
        <v>0</v>
      </c>
      <c r="S430" s="193">
        <v>23</v>
      </c>
      <c r="T430" s="193">
        <v>0</v>
      </c>
      <c r="U430" s="193">
        <v>0</v>
      </c>
      <c r="V430" s="193">
        <v>0</v>
      </c>
      <c r="W430" s="193">
        <v>0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29</v>
      </c>
      <c r="AF430" s="191">
        <v>0</v>
      </c>
      <c r="AG430" s="191">
        <v>29</v>
      </c>
      <c r="AH430" s="191">
        <v>0</v>
      </c>
      <c r="AI430" s="191">
        <v>0</v>
      </c>
      <c r="AJ430" s="191">
        <v>0</v>
      </c>
      <c r="AK430" s="191">
        <v>0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0</v>
      </c>
      <c r="D431" s="331">
        <v>0</v>
      </c>
      <c r="E431" s="193">
        <v>0</v>
      </c>
      <c r="F431" s="193">
        <v>0</v>
      </c>
      <c r="G431" s="193">
        <v>0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16</v>
      </c>
      <c r="R431" s="331">
        <v>1</v>
      </c>
      <c r="S431" s="193">
        <v>15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16</v>
      </c>
      <c r="AF431" s="191">
        <v>1</v>
      </c>
      <c r="AG431" s="191">
        <v>15</v>
      </c>
      <c r="AH431" s="191">
        <v>0</v>
      </c>
      <c r="AI431" s="191">
        <v>0</v>
      </c>
      <c r="AJ431" s="191">
        <v>0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3</v>
      </c>
      <c r="D432" s="331">
        <v>0</v>
      </c>
      <c r="E432" s="193">
        <v>3</v>
      </c>
      <c r="F432" s="193">
        <v>0</v>
      </c>
      <c r="G432" s="193">
        <v>0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22</v>
      </c>
      <c r="R432" s="331">
        <v>0</v>
      </c>
      <c r="S432" s="193">
        <v>22</v>
      </c>
      <c r="T432" s="193">
        <v>0</v>
      </c>
      <c r="U432" s="193">
        <v>0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25</v>
      </c>
      <c r="AF432" s="191">
        <v>0</v>
      </c>
      <c r="AG432" s="191">
        <v>25</v>
      </c>
      <c r="AH432" s="191">
        <v>0</v>
      </c>
      <c r="AI432" s="191">
        <v>0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8</v>
      </c>
      <c r="D433" s="331">
        <v>1</v>
      </c>
      <c r="E433" s="193">
        <v>6</v>
      </c>
      <c r="F433" s="193">
        <v>0</v>
      </c>
      <c r="G433" s="193">
        <v>1</v>
      </c>
      <c r="H433" s="193">
        <v>0</v>
      </c>
      <c r="I433" s="193">
        <v>0</v>
      </c>
      <c r="J433" s="193">
        <v>0</v>
      </c>
      <c r="K433" s="193">
        <v>0</v>
      </c>
      <c r="L433" s="193">
        <v>0</v>
      </c>
      <c r="M433" s="193">
        <v>0</v>
      </c>
      <c r="N433" s="193">
        <v>0</v>
      </c>
      <c r="O433" s="332">
        <v>0</v>
      </c>
      <c r="P433" s="180"/>
      <c r="Q433" s="190">
        <v>19</v>
      </c>
      <c r="R433" s="331">
        <v>0</v>
      </c>
      <c r="S433" s="193">
        <v>18</v>
      </c>
      <c r="T433" s="193">
        <v>0</v>
      </c>
      <c r="U433" s="193">
        <v>1</v>
      </c>
      <c r="V433" s="193">
        <v>0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27</v>
      </c>
      <c r="AF433" s="191">
        <v>1</v>
      </c>
      <c r="AG433" s="191">
        <v>24</v>
      </c>
      <c r="AH433" s="191">
        <v>0</v>
      </c>
      <c r="AI433" s="191">
        <v>2</v>
      </c>
      <c r="AJ433" s="191">
        <v>0</v>
      </c>
      <c r="AK433" s="191">
        <v>0</v>
      </c>
      <c r="AL433" s="191">
        <v>0</v>
      </c>
      <c r="AM433" s="191">
        <v>0</v>
      </c>
      <c r="AN433" s="191">
        <v>0</v>
      </c>
      <c r="AO433" s="191">
        <v>0</v>
      </c>
      <c r="AP433" s="191">
        <v>0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6</v>
      </c>
      <c r="D434" s="331">
        <v>0</v>
      </c>
      <c r="E434" s="193">
        <v>6</v>
      </c>
      <c r="F434" s="193">
        <v>0</v>
      </c>
      <c r="G434" s="193">
        <v>0</v>
      </c>
      <c r="H434" s="193">
        <v>0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18</v>
      </c>
      <c r="R434" s="331">
        <v>0</v>
      </c>
      <c r="S434" s="193">
        <v>18</v>
      </c>
      <c r="T434" s="193">
        <v>0</v>
      </c>
      <c r="U434" s="193">
        <v>0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332">
        <v>0</v>
      </c>
      <c r="AD434" s="180"/>
      <c r="AE434" s="190">
        <v>24</v>
      </c>
      <c r="AF434" s="191">
        <v>0</v>
      </c>
      <c r="AG434" s="191">
        <v>24</v>
      </c>
      <c r="AH434" s="191">
        <v>0</v>
      </c>
      <c r="AI434" s="191">
        <v>0</v>
      </c>
      <c r="AJ434" s="191">
        <v>0</v>
      </c>
      <c r="AK434" s="191">
        <v>0</v>
      </c>
      <c r="AL434" s="191">
        <v>0</v>
      </c>
      <c r="AM434" s="191">
        <v>0</v>
      </c>
      <c r="AN434" s="191">
        <v>0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4</v>
      </c>
      <c r="D435" s="331">
        <v>0</v>
      </c>
      <c r="E435" s="193">
        <v>3</v>
      </c>
      <c r="F435" s="193">
        <v>0</v>
      </c>
      <c r="G435" s="193">
        <v>1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8</v>
      </c>
      <c r="R435" s="331">
        <v>0</v>
      </c>
      <c r="S435" s="193">
        <v>8</v>
      </c>
      <c r="T435" s="193">
        <v>0</v>
      </c>
      <c r="U435" s="193">
        <v>0</v>
      </c>
      <c r="V435" s="193">
        <v>0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12</v>
      </c>
      <c r="AF435" s="191">
        <v>0</v>
      </c>
      <c r="AG435" s="191">
        <v>11</v>
      </c>
      <c r="AH435" s="191">
        <v>0</v>
      </c>
      <c r="AI435" s="191">
        <v>1</v>
      </c>
      <c r="AJ435" s="191">
        <v>0</v>
      </c>
      <c r="AK435" s="191">
        <v>0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3</v>
      </c>
      <c r="D436" s="331">
        <v>0</v>
      </c>
      <c r="E436" s="193">
        <v>3</v>
      </c>
      <c r="F436" s="193">
        <v>0</v>
      </c>
      <c r="G436" s="193">
        <v>0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8</v>
      </c>
      <c r="R436" s="331">
        <v>1</v>
      </c>
      <c r="S436" s="193">
        <v>6</v>
      </c>
      <c r="T436" s="193">
        <v>0</v>
      </c>
      <c r="U436" s="193">
        <v>1</v>
      </c>
      <c r="V436" s="193">
        <v>0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11</v>
      </c>
      <c r="AF436" s="191">
        <v>1</v>
      </c>
      <c r="AG436" s="191">
        <v>9</v>
      </c>
      <c r="AH436" s="191">
        <v>0</v>
      </c>
      <c r="AI436" s="191">
        <v>1</v>
      </c>
      <c r="AJ436" s="191">
        <v>0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2</v>
      </c>
      <c r="D437" s="331">
        <v>0</v>
      </c>
      <c r="E437" s="193">
        <v>1</v>
      </c>
      <c r="F437" s="193">
        <v>0</v>
      </c>
      <c r="G437" s="193">
        <v>1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332">
        <v>0</v>
      </c>
      <c r="P437" s="180"/>
      <c r="Q437" s="190">
        <v>7</v>
      </c>
      <c r="R437" s="331">
        <v>0</v>
      </c>
      <c r="S437" s="193">
        <v>6</v>
      </c>
      <c r="T437" s="193">
        <v>0</v>
      </c>
      <c r="U437" s="193">
        <v>1</v>
      </c>
      <c r="V437" s="193">
        <v>0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332">
        <v>0</v>
      </c>
      <c r="AD437" s="180"/>
      <c r="AE437" s="190">
        <v>9</v>
      </c>
      <c r="AF437" s="191">
        <v>0</v>
      </c>
      <c r="AG437" s="191">
        <v>7</v>
      </c>
      <c r="AH437" s="191">
        <v>0</v>
      </c>
      <c r="AI437" s="191">
        <v>2</v>
      </c>
      <c r="AJ437" s="191">
        <v>0</v>
      </c>
      <c r="AK437" s="191">
        <v>0</v>
      </c>
      <c r="AL437" s="191">
        <v>0</v>
      </c>
      <c r="AM437" s="191">
        <v>0</v>
      </c>
      <c r="AN437" s="191">
        <v>0</v>
      </c>
      <c r="AO437" s="191">
        <v>0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1</v>
      </c>
      <c r="D438" s="331">
        <v>0</v>
      </c>
      <c r="E438" s="193">
        <v>1</v>
      </c>
      <c r="F438" s="193">
        <v>0</v>
      </c>
      <c r="G438" s="193">
        <v>0</v>
      </c>
      <c r="H438" s="193">
        <v>0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5</v>
      </c>
      <c r="R438" s="331">
        <v>0</v>
      </c>
      <c r="S438" s="193">
        <v>5</v>
      </c>
      <c r="T438" s="193">
        <v>0</v>
      </c>
      <c r="U438" s="193">
        <v>0</v>
      </c>
      <c r="V438" s="193">
        <v>0</v>
      </c>
      <c r="W438" s="193">
        <v>0</v>
      </c>
      <c r="X438" s="193">
        <v>0</v>
      </c>
      <c r="Y438" s="193">
        <v>0</v>
      </c>
      <c r="Z438" s="193">
        <v>0</v>
      </c>
      <c r="AA438" s="193">
        <v>0</v>
      </c>
      <c r="AB438" s="193">
        <v>0</v>
      </c>
      <c r="AC438" s="332">
        <v>0</v>
      </c>
      <c r="AD438" s="180"/>
      <c r="AE438" s="190">
        <v>6</v>
      </c>
      <c r="AF438" s="191">
        <v>0</v>
      </c>
      <c r="AG438" s="191">
        <v>6</v>
      </c>
      <c r="AH438" s="191">
        <v>0</v>
      </c>
      <c r="AI438" s="191">
        <v>0</v>
      </c>
      <c r="AJ438" s="191">
        <v>0</v>
      </c>
      <c r="AK438" s="191">
        <v>0</v>
      </c>
      <c r="AL438" s="191">
        <v>0</v>
      </c>
      <c r="AM438" s="191">
        <v>0</v>
      </c>
      <c r="AN438" s="191">
        <v>0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0</v>
      </c>
      <c r="D439" s="331">
        <v>0</v>
      </c>
      <c r="E439" s="193">
        <v>0</v>
      </c>
      <c r="F439" s="193">
        <v>0</v>
      </c>
      <c r="G439" s="193">
        <v>0</v>
      </c>
      <c r="H439" s="193">
        <v>0</v>
      </c>
      <c r="I439" s="193">
        <v>0</v>
      </c>
      <c r="J439" s="193">
        <v>0</v>
      </c>
      <c r="K439" s="193">
        <v>0</v>
      </c>
      <c r="L439" s="193">
        <v>0</v>
      </c>
      <c r="M439" s="193">
        <v>0</v>
      </c>
      <c r="N439" s="193">
        <v>0</v>
      </c>
      <c r="O439" s="332">
        <v>0</v>
      </c>
      <c r="P439" s="180"/>
      <c r="Q439" s="190">
        <v>1</v>
      </c>
      <c r="R439" s="331">
        <v>0</v>
      </c>
      <c r="S439" s="193">
        <v>1</v>
      </c>
      <c r="T439" s="193">
        <v>0</v>
      </c>
      <c r="U439" s="193">
        <v>0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1</v>
      </c>
      <c r="AF439" s="191">
        <v>0</v>
      </c>
      <c r="AG439" s="191">
        <v>1</v>
      </c>
      <c r="AH439" s="191">
        <v>0</v>
      </c>
      <c r="AI439" s="191">
        <v>0</v>
      </c>
      <c r="AJ439" s="191">
        <v>0</v>
      </c>
      <c r="AK439" s="191">
        <v>0</v>
      </c>
      <c r="AL439" s="191">
        <v>0</v>
      </c>
      <c r="AM439" s="191">
        <v>0</v>
      </c>
      <c r="AN439" s="191">
        <v>0</v>
      </c>
      <c r="AO439" s="191">
        <v>0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0</v>
      </c>
      <c r="D440" s="331">
        <v>0</v>
      </c>
      <c r="E440" s="193">
        <v>0</v>
      </c>
      <c r="F440" s="193">
        <v>0</v>
      </c>
      <c r="G440" s="193">
        <v>0</v>
      </c>
      <c r="H440" s="193">
        <v>0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7</v>
      </c>
      <c r="R440" s="331">
        <v>0</v>
      </c>
      <c r="S440" s="193">
        <v>7</v>
      </c>
      <c r="T440" s="193">
        <v>0</v>
      </c>
      <c r="U440" s="193">
        <v>0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0</v>
      </c>
      <c r="AB440" s="193">
        <v>0</v>
      </c>
      <c r="AC440" s="332">
        <v>0</v>
      </c>
      <c r="AD440" s="180"/>
      <c r="AE440" s="190">
        <v>7</v>
      </c>
      <c r="AF440" s="191">
        <v>0</v>
      </c>
      <c r="AG440" s="191">
        <v>7</v>
      </c>
      <c r="AH440" s="191">
        <v>0</v>
      </c>
      <c r="AI440" s="191">
        <v>0</v>
      </c>
      <c r="AJ440" s="191">
        <v>0</v>
      </c>
      <c r="AK440" s="191">
        <v>0</v>
      </c>
      <c r="AL440" s="191">
        <v>0</v>
      </c>
      <c r="AM440" s="191">
        <v>0</v>
      </c>
      <c r="AN440" s="191">
        <v>0</v>
      </c>
      <c r="AO440" s="191">
        <v>0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0</v>
      </c>
      <c r="D441" s="331">
        <v>0</v>
      </c>
      <c r="E441" s="193">
        <v>0</v>
      </c>
      <c r="F441" s="193">
        <v>0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9</v>
      </c>
      <c r="R441" s="331">
        <v>0</v>
      </c>
      <c r="S441" s="193">
        <v>9</v>
      </c>
      <c r="T441" s="193">
        <v>0</v>
      </c>
      <c r="U441" s="193">
        <v>0</v>
      </c>
      <c r="V441" s="193">
        <v>0</v>
      </c>
      <c r="W441" s="193">
        <v>0</v>
      </c>
      <c r="X441" s="193">
        <v>0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9</v>
      </c>
      <c r="AF441" s="191">
        <v>0</v>
      </c>
      <c r="AG441" s="191">
        <v>9</v>
      </c>
      <c r="AH441" s="191">
        <v>0</v>
      </c>
      <c r="AI441" s="191">
        <v>0</v>
      </c>
      <c r="AJ441" s="191">
        <v>0</v>
      </c>
      <c r="AK441" s="191">
        <v>0</v>
      </c>
      <c r="AL441" s="191">
        <v>0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0</v>
      </c>
      <c r="D442" s="331">
        <v>0</v>
      </c>
      <c r="E442" s="193">
        <v>0</v>
      </c>
      <c r="F442" s="193">
        <v>0</v>
      </c>
      <c r="G442" s="193">
        <v>0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7</v>
      </c>
      <c r="R442" s="331">
        <v>0</v>
      </c>
      <c r="S442" s="193">
        <v>7</v>
      </c>
      <c r="T442" s="193">
        <v>0</v>
      </c>
      <c r="U442" s="193">
        <v>0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7</v>
      </c>
      <c r="AF442" s="191">
        <v>0</v>
      </c>
      <c r="AG442" s="191">
        <v>7</v>
      </c>
      <c r="AH442" s="191">
        <v>0</v>
      </c>
      <c r="AI442" s="191">
        <v>0</v>
      </c>
      <c r="AJ442" s="191">
        <v>0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3</v>
      </c>
      <c r="D443" s="331">
        <v>0</v>
      </c>
      <c r="E443" s="193">
        <v>3</v>
      </c>
      <c r="F443" s="193">
        <v>0</v>
      </c>
      <c r="G443" s="193">
        <v>0</v>
      </c>
      <c r="H443" s="193">
        <v>0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4</v>
      </c>
      <c r="R443" s="331">
        <v>0</v>
      </c>
      <c r="S443" s="193">
        <v>4</v>
      </c>
      <c r="T443" s="193">
        <v>0</v>
      </c>
      <c r="U443" s="193">
        <v>0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7</v>
      </c>
      <c r="AF443" s="191">
        <v>0</v>
      </c>
      <c r="AG443" s="191">
        <v>7</v>
      </c>
      <c r="AH443" s="191">
        <v>0</v>
      </c>
      <c r="AI443" s="191">
        <v>0</v>
      </c>
      <c r="AJ443" s="191">
        <v>0</v>
      </c>
      <c r="AK443" s="191">
        <v>0</v>
      </c>
      <c r="AL443" s="191">
        <v>0</v>
      </c>
      <c r="AM443" s="191">
        <v>0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1</v>
      </c>
      <c r="D444" s="331">
        <v>0</v>
      </c>
      <c r="E444" s="193">
        <v>1</v>
      </c>
      <c r="F444" s="193">
        <v>0</v>
      </c>
      <c r="G444" s="193">
        <v>0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0</v>
      </c>
      <c r="N444" s="193">
        <v>0</v>
      </c>
      <c r="O444" s="332">
        <v>0</v>
      </c>
      <c r="P444" s="180"/>
      <c r="Q444" s="190">
        <v>7</v>
      </c>
      <c r="R444" s="331">
        <v>0</v>
      </c>
      <c r="S444" s="193">
        <v>7</v>
      </c>
      <c r="T444" s="193">
        <v>0</v>
      </c>
      <c r="U444" s="193">
        <v>0</v>
      </c>
      <c r="V444" s="193">
        <v>0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8</v>
      </c>
      <c r="AF444" s="191">
        <v>0</v>
      </c>
      <c r="AG444" s="191">
        <v>8</v>
      </c>
      <c r="AH444" s="191">
        <v>0</v>
      </c>
      <c r="AI444" s="191">
        <v>0</v>
      </c>
      <c r="AJ444" s="191">
        <v>0</v>
      </c>
      <c r="AK444" s="191">
        <v>0</v>
      </c>
      <c r="AL444" s="191">
        <v>0</v>
      </c>
      <c r="AM444" s="191">
        <v>0</v>
      </c>
      <c r="AN444" s="191">
        <v>0</v>
      </c>
      <c r="AO444" s="191">
        <v>0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0</v>
      </c>
      <c r="D445" s="331">
        <v>0</v>
      </c>
      <c r="E445" s="193">
        <v>0</v>
      </c>
      <c r="F445" s="193">
        <v>0</v>
      </c>
      <c r="G445" s="193">
        <v>0</v>
      </c>
      <c r="H445" s="193">
        <v>0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332">
        <v>0</v>
      </c>
      <c r="P445" s="180"/>
      <c r="Q445" s="190">
        <v>3</v>
      </c>
      <c r="R445" s="331">
        <v>0</v>
      </c>
      <c r="S445" s="193">
        <v>3</v>
      </c>
      <c r="T445" s="193">
        <v>0</v>
      </c>
      <c r="U445" s="193">
        <v>0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3</v>
      </c>
      <c r="AF445" s="191">
        <v>0</v>
      </c>
      <c r="AG445" s="191">
        <v>3</v>
      </c>
      <c r="AH445" s="191">
        <v>0</v>
      </c>
      <c r="AI445" s="191">
        <v>0</v>
      </c>
      <c r="AJ445" s="191">
        <v>0</v>
      </c>
      <c r="AK445" s="191">
        <v>0</v>
      </c>
      <c r="AL445" s="191">
        <v>0</v>
      </c>
      <c r="AM445" s="191">
        <v>0</v>
      </c>
      <c r="AN445" s="191">
        <v>0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3</v>
      </c>
      <c r="D446" s="331">
        <v>0</v>
      </c>
      <c r="E446" s="193">
        <v>3</v>
      </c>
      <c r="F446" s="193">
        <v>0</v>
      </c>
      <c r="G446" s="193">
        <v>0</v>
      </c>
      <c r="H446" s="193">
        <v>0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0</v>
      </c>
      <c r="R446" s="331">
        <v>0</v>
      </c>
      <c r="S446" s="193">
        <v>0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332">
        <v>0</v>
      </c>
      <c r="AD446" s="180"/>
      <c r="AE446" s="190">
        <v>3</v>
      </c>
      <c r="AF446" s="191">
        <v>0</v>
      </c>
      <c r="AG446" s="191">
        <v>3</v>
      </c>
      <c r="AH446" s="191">
        <v>0</v>
      </c>
      <c r="AI446" s="191">
        <v>0</v>
      </c>
      <c r="AJ446" s="191">
        <v>0</v>
      </c>
      <c r="AK446" s="191">
        <v>0</v>
      </c>
      <c r="AL446" s="191">
        <v>0</v>
      </c>
      <c r="AM446" s="191">
        <v>0</v>
      </c>
      <c r="AN446" s="191">
        <v>0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0</v>
      </c>
      <c r="D447" s="331">
        <v>0</v>
      </c>
      <c r="E447" s="193">
        <v>0</v>
      </c>
      <c r="F447" s="193">
        <v>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4</v>
      </c>
      <c r="R447" s="331">
        <v>0</v>
      </c>
      <c r="S447" s="193">
        <v>4</v>
      </c>
      <c r="T447" s="193">
        <v>0</v>
      </c>
      <c r="U447" s="193">
        <v>0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4</v>
      </c>
      <c r="AF447" s="191">
        <v>0</v>
      </c>
      <c r="AG447" s="191">
        <v>4</v>
      </c>
      <c r="AH447" s="191">
        <v>0</v>
      </c>
      <c r="AI447" s="191">
        <v>0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0</v>
      </c>
      <c r="D448" s="333">
        <v>0</v>
      </c>
      <c r="E448" s="334">
        <v>0</v>
      </c>
      <c r="F448" s="334">
        <v>0</v>
      </c>
      <c r="G448" s="334">
        <v>0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0</v>
      </c>
      <c r="R448" s="333">
        <v>0</v>
      </c>
      <c r="S448" s="334">
        <v>0</v>
      </c>
      <c r="T448" s="334">
        <v>0</v>
      </c>
      <c r="U448" s="334">
        <v>0</v>
      </c>
      <c r="V448" s="334">
        <v>0</v>
      </c>
      <c r="W448" s="334">
        <v>0</v>
      </c>
      <c r="X448" s="334">
        <v>0</v>
      </c>
      <c r="Y448" s="334">
        <v>0</v>
      </c>
      <c r="Z448" s="334">
        <v>0</v>
      </c>
      <c r="AA448" s="334">
        <v>0</v>
      </c>
      <c r="AB448" s="334">
        <v>0</v>
      </c>
      <c r="AC448" s="335">
        <v>0</v>
      </c>
      <c r="AD448" s="180"/>
      <c r="AE448" s="194">
        <v>0</v>
      </c>
      <c r="AF448" s="195">
        <v>0</v>
      </c>
      <c r="AG448" s="195">
        <v>0</v>
      </c>
      <c r="AH448" s="195">
        <v>0</v>
      </c>
      <c r="AI448" s="195">
        <v>0</v>
      </c>
      <c r="AJ448" s="195">
        <v>0</v>
      </c>
      <c r="AK448" s="195">
        <v>0</v>
      </c>
      <c r="AL448" s="195">
        <v>0</v>
      </c>
      <c r="AM448" s="195">
        <v>0</v>
      </c>
      <c r="AN448" s="195">
        <v>0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>
        <v>242</v>
      </c>
      <c r="D449" s="424">
        <v>8</v>
      </c>
      <c r="E449" s="424">
        <v>222</v>
      </c>
      <c r="F449" s="424">
        <v>0</v>
      </c>
      <c r="G449" s="424">
        <v>12</v>
      </c>
      <c r="H449" s="424">
        <v>0</v>
      </c>
      <c r="I449" s="424">
        <v>0</v>
      </c>
      <c r="J449" s="424">
        <v>0</v>
      </c>
      <c r="K449" s="424">
        <v>0</v>
      </c>
      <c r="L449" s="424">
        <v>0</v>
      </c>
      <c r="M449" s="424">
        <v>0</v>
      </c>
      <c r="N449" s="424">
        <v>0</v>
      </c>
      <c r="O449" s="425">
        <v>0</v>
      </c>
      <c r="P449" s="185"/>
      <c r="Q449" s="426">
        <v>1726</v>
      </c>
      <c r="R449" s="424">
        <v>11</v>
      </c>
      <c r="S449" s="424">
        <v>1596</v>
      </c>
      <c r="T449" s="424">
        <v>1</v>
      </c>
      <c r="U449" s="424">
        <v>118</v>
      </c>
      <c r="V449" s="424">
        <v>0</v>
      </c>
      <c r="W449" s="424">
        <v>0</v>
      </c>
      <c r="X449" s="424">
        <v>0</v>
      </c>
      <c r="Y449" s="424">
        <v>0</v>
      </c>
      <c r="Z449" s="424">
        <v>0</v>
      </c>
      <c r="AA449" s="424">
        <v>0</v>
      </c>
      <c r="AB449" s="424">
        <v>0</v>
      </c>
      <c r="AC449" s="425">
        <v>0</v>
      </c>
      <c r="AD449" s="185"/>
      <c r="AE449" s="426">
        <v>1968</v>
      </c>
      <c r="AF449" s="424">
        <v>19</v>
      </c>
      <c r="AG449" s="424">
        <v>1818</v>
      </c>
      <c r="AH449" s="424">
        <v>1</v>
      </c>
      <c r="AI449" s="424">
        <v>130</v>
      </c>
      <c r="AJ449" s="424">
        <v>0</v>
      </c>
      <c r="AK449" s="424">
        <v>0</v>
      </c>
      <c r="AL449" s="424">
        <v>0</v>
      </c>
      <c r="AM449" s="424">
        <v>0</v>
      </c>
      <c r="AN449" s="424">
        <v>0</v>
      </c>
      <c r="AO449" s="424">
        <v>0</v>
      </c>
      <c r="AP449" s="424">
        <v>0</v>
      </c>
      <c r="AQ449" s="425">
        <v>0</v>
      </c>
      <c r="AR449" s="11"/>
    </row>
    <row r="450" spans="1:44" x14ac:dyDescent="0.25">
      <c r="A450" s="240">
        <v>3</v>
      </c>
      <c r="B450" s="427" t="s">
        <v>36</v>
      </c>
      <c r="C450" s="428">
        <v>294</v>
      </c>
      <c r="D450" s="429">
        <v>9</v>
      </c>
      <c r="E450" s="429">
        <v>270</v>
      </c>
      <c r="F450" s="429">
        <v>0</v>
      </c>
      <c r="G450" s="429">
        <v>15</v>
      </c>
      <c r="H450" s="429">
        <v>0</v>
      </c>
      <c r="I450" s="429">
        <v>0</v>
      </c>
      <c r="J450" s="429">
        <v>0</v>
      </c>
      <c r="K450" s="429">
        <v>0</v>
      </c>
      <c r="L450" s="429">
        <v>0</v>
      </c>
      <c r="M450" s="429">
        <v>0</v>
      </c>
      <c r="N450" s="429">
        <v>0</v>
      </c>
      <c r="O450" s="430">
        <v>0</v>
      </c>
      <c r="P450" s="185"/>
      <c r="Q450" s="431">
        <v>1894</v>
      </c>
      <c r="R450" s="429">
        <v>13</v>
      </c>
      <c r="S450" s="429">
        <v>1757</v>
      </c>
      <c r="T450" s="429">
        <v>1</v>
      </c>
      <c r="U450" s="429">
        <v>123</v>
      </c>
      <c r="V450" s="429">
        <v>0</v>
      </c>
      <c r="W450" s="429">
        <v>0</v>
      </c>
      <c r="X450" s="429">
        <v>0</v>
      </c>
      <c r="Y450" s="429">
        <v>0</v>
      </c>
      <c r="Z450" s="429">
        <v>0</v>
      </c>
      <c r="AA450" s="429">
        <v>0</v>
      </c>
      <c r="AB450" s="429">
        <v>0</v>
      </c>
      <c r="AC450" s="430">
        <v>0</v>
      </c>
      <c r="AD450" s="185"/>
      <c r="AE450" s="431">
        <v>2188</v>
      </c>
      <c r="AF450" s="429">
        <v>22</v>
      </c>
      <c r="AG450" s="429">
        <v>2027</v>
      </c>
      <c r="AH450" s="429">
        <v>1</v>
      </c>
      <c r="AI450" s="429">
        <v>138</v>
      </c>
      <c r="AJ450" s="429">
        <v>0</v>
      </c>
      <c r="AK450" s="429">
        <v>0</v>
      </c>
      <c r="AL450" s="429">
        <v>0</v>
      </c>
      <c r="AM450" s="429">
        <v>0</v>
      </c>
      <c r="AN450" s="429">
        <v>0</v>
      </c>
      <c r="AO450" s="429">
        <v>0</v>
      </c>
      <c r="AP450" s="429">
        <v>0</v>
      </c>
      <c r="AQ450" s="430">
        <v>0</v>
      </c>
      <c r="AR450" s="11"/>
    </row>
    <row r="451" spans="1:44" x14ac:dyDescent="0.25">
      <c r="A451" s="240">
        <v>3</v>
      </c>
      <c r="B451" s="432" t="s">
        <v>37</v>
      </c>
      <c r="C451" s="433">
        <v>301</v>
      </c>
      <c r="D451" s="434">
        <v>9</v>
      </c>
      <c r="E451" s="434">
        <v>277</v>
      </c>
      <c r="F451" s="434">
        <v>0</v>
      </c>
      <c r="G451" s="434">
        <v>15</v>
      </c>
      <c r="H451" s="434">
        <v>0</v>
      </c>
      <c r="I451" s="434">
        <v>0</v>
      </c>
      <c r="J451" s="434">
        <v>0</v>
      </c>
      <c r="K451" s="434">
        <v>0</v>
      </c>
      <c r="L451" s="434">
        <v>0</v>
      </c>
      <c r="M451" s="434">
        <v>0</v>
      </c>
      <c r="N451" s="434">
        <v>0</v>
      </c>
      <c r="O451" s="435">
        <v>0</v>
      </c>
      <c r="P451" s="185"/>
      <c r="Q451" s="436">
        <v>1928</v>
      </c>
      <c r="R451" s="434">
        <v>13</v>
      </c>
      <c r="S451" s="434">
        <v>1791</v>
      </c>
      <c r="T451" s="434">
        <v>1</v>
      </c>
      <c r="U451" s="434">
        <v>123</v>
      </c>
      <c r="V451" s="434">
        <v>0</v>
      </c>
      <c r="W451" s="434">
        <v>0</v>
      </c>
      <c r="X451" s="434">
        <v>0</v>
      </c>
      <c r="Y451" s="434">
        <v>0</v>
      </c>
      <c r="Z451" s="434">
        <v>0</v>
      </c>
      <c r="AA451" s="434">
        <v>0</v>
      </c>
      <c r="AB451" s="434">
        <v>0</v>
      </c>
      <c r="AC451" s="435">
        <v>0</v>
      </c>
      <c r="AD451" s="185"/>
      <c r="AE451" s="436">
        <v>2229</v>
      </c>
      <c r="AF451" s="434">
        <v>22</v>
      </c>
      <c r="AG451" s="434">
        <v>2068</v>
      </c>
      <c r="AH451" s="434">
        <v>1</v>
      </c>
      <c r="AI451" s="434">
        <v>138</v>
      </c>
      <c r="AJ451" s="434">
        <v>0</v>
      </c>
      <c r="AK451" s="434">
        <v>0</v>
      </c>
      <c r="AL451" s="434">
        <v>0</v>
      </c>
      <c r="AM451" s="434">
        <v>0</v>
      </c>
      <c r="AN451" s="434">
        <v>0</v>
      </c>
      <c r="AO451" s="434">
        <v>0</v>
      </c>
      <c r="AP451" s="434">
        <v>0</v>
      </c>
      <c r="AQ451" s="435">
        <v>0</v>
      </c>
      <c r="AR451" s="11"/>
    </row>
    <row r="452" spans="1:44" x14ac:dyDescent="0.25">
      <c r="A452" s="240">
        <v>3</v>
      </c>
      <c r="B452" s="437" t="s">
        <v>38</v>
      </c>
      <c r="C452" s="438">
        <v>307</v>
      </c>
      <c r="D452" s="439">
        <v>9</v>
      </c>
      <c r="E452" s="439">
        <v>282</v>
      </c>
      <c r="F452" s="439">
        <v>0</v>
      </c>
      <c r="G452" s="439">
        <v>16</v>
      </c>
      <c r="H452" s="439">
        <v>0</v>
      </c>
      <c r="I452" s="439">
        <v>0</v>
      </c>
      <c r="J452" s="439">
        <v>0</v>
      </c>
      <c r="K452" s="439">
        <v>0</v>
      </c>
      <c r="L452" s="439">
        <v>0</v>
      </c>
      <c r="M452" s="439">
        <v>0</v>
      </c>
      <c r="N452" s="439">
        <v>0</v>
      </c>
      <c r="O452" s="440">
        <v>0</v>
      </c>
      <c r="P452" s="185"/>
      <c r="Q452" s="441">
        <v>1935</v>
      </c>
      <c r="R452" s="439">
        <v>14</v>
      </c>
      <c r="S452" s="439">
        <v>1795</v>
      </c>
      <c r="T452" s="439">
        <v>1</v>
      </c>
      <c r="U452" s="439">
        <v>125</v>
      </c>
      <c r="V452" s="439">
        <v>0</v>
      </c>
      <c r="W452" s="439">
        <v>0</v>
      </c>
      <c r="X452" s="439">
        <v>0</v>
      </c>
      <c r="Y452" s="439">
        <v>0</v>
      </c>
      <c r="Z452" s="439">
        <v>0</v>
      </c>
      <c r="AA452" s="439">
        <v>0</v>
      </c>
      <c r="AB452" s="439">
        <v>0</v>
      </c>
      <c r="AC452" s="440">
        <v>0</v>
      </c>
      <c r="AD452" s="185"/>
      <c r="AE452" s="441">
        <v>2242</v>
      </c>
      <c r="AF452" s="439">
        <v>23</v>
      </c>
      <c r="AG452" s="439">
        <v>2077</v>
      </c>
      <c r="AH452" s="439">
        <v>1</v>
      </c>
      <c r="AI452" s="439">
        <v>141</v>
      </c>
      <c r="AJ452" s="439">
        <v>0</v>
      </c>
      <c r="AK452" s="439">
        <v>0</v>
      </c>
      <c r="AL452" s="439">
        <v>0</v>
      </c>
      <c r="AM452" s="439">
        <v>0</v>
      </c>
      <c r="AN452" s="439">
        <v>0</v>
      </c>
      <c r="AO452" s="439">
        <v>0</v>
      </c>
      <c r="AP452" s="439">
        <v>0</v>
      </c>
      <c r="AQ452" s="440">
        <v>0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0</v>
      </c>
      <c r="D455" s="329">
        <v>0</v>
      </c>
      <c r="E455" s="187">
        <v>0</v>
      </c>
      <c r="F455" s="187">
        <v>0</v>
      </c>
      <c r="G455" s="187">
        <v>0</v>
      </c>
      <c r="H455" s="187">
        <v>0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2</v>
      </c>
      <c r="R455" s="329">
        <v>0</v>
      </c>
      <c r="S455" s="187">
        <v>2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2</v>
      </c>
      <c r="AF455" s="187">
        <v>0</v>
      </c>
      <c r="AG455" s="188">
        <v>2</v>
      </c>
      <c r="AH455" s="188">
        <v>0</v>
      </c>
      <c r="AI455" s="188">
        <v>0</v>
      </c>
      <c r="AJ455" s="188">
        <v>0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2</v>
      </c>
      <c r="D456" s="331">
        <v>0</v>
      </c>
      <c r="E456" s="193">
        <v>2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0</v>
      </c>
      <c r="R456" s="331">
        <v>0</v>
      </c>
      <c r="S456" s="193">
        <v>0</v>
      </c>
      <c r="T456" s="193">
        <v>0</v>
      </c>
      <c r="U456" s="193">
        <v>0</v>
      </c>
      <c r="V456" s="193">
        <v>0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2</v>
      </c>
      <c r="AF456" s="191">
        <v>0</v>
      </c>
      <c r="AG456" s="191">
        <v>2</v>
      </c>
      <c r="AH456" s="191">
        <v>0</v>
      </c>
      <c r="AI456" s="191">
        <v>0</v>
      </c>
      <c r="AJ456" s="191">
        <v>0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0</v>
      </c>
      <c r="D457" s="331">
        <v>0</v>
      </c>
      <c r="E457" s="193">
        <v>0</v>
      </c>
      <c r="F457" s="193">
        <v>0</v>
      </c>
      <c r="G457" s="193">
        <v>0</v>
      </c>
      <c r="H457" s="193">
        <v>0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1</v>
      </c>
      <c r="R457" s="331">
        <v>0</v>
      </c>
      <c r="S457" s="193">
        <v>1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1</v>
      </c>
      <c r="AF457" s="191">
        <v>0</v>
      </c>
      <c r="AG457" s="191">
        <v>1</v>
      </c>
      <c r="AH457" s="191">
        <v>0</v>
      </c>
      <c r="AI457" s="191">
        <v>0</v>
      </c>
      <c r="AJ457" s="191">
        <v>0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0</v>
      </c>
      <c r="D458" s="331">
        <v>0</v>
      </c>
      <c r="E458" s="193">
        <v>0</v>
      </c>
      <c r="F458" s="193">
        <v>0</v>
      </c>
      <c r="G458" s="193">
        <v>0</v>
      </c>
      <c r="H458" s="193">
        <v>0</v>
      </c>
      <c r="I458" s="193">
        <v>0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0</v>
      </c>
      <c r="R458" s="331">
        <v>0</v>
      </c>
      <c r="S458" s="193">
        <v>0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332">
        <v>0</v>
      </c>
      <c r="AD458" s="180"/>
      <c r="AE458" s="190">
        <v>0</v>
      </c>
      <c r="AF458" s="191">
        <v>0</v>
      </c>
      <c r="AG458" s="191">
        <v>0</v>
      </c>
      <c r="AH458" s="191">
        <v>0</v>
      </c>
      <c r="AI458" s="191">
        <v>0</v>
      </c>
      <c r="AJ458" s="191">
        <v>0</v>
      </c>
      <c r="AK458" s="191">
        <v>0</v>
      </c>
      <c r="AL458" s="191">
        <v>0</v>
      </c>
      <c r="AM458" s="191">
        <v>0</v>
      </c>
      <c r="AN458" s="191">
        <v>0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0</v>
      </c>
      <c r="D459" s="331">
        <v>0</v>
      </c>
      <c r="E459" s="193">
        <v>0</v>
      </c>
      <c r="F459" s="193">
        <v>0</v>
      </c>
      <c r="G459" s="193">
        <v>0</v>
      </c>
      <c r="H459" s="193">
        <v>0</v>
      </c>
      <c r="I459" s="193">
        <v>0</v>
      </c>
      <c r="J459" s="193">
        <v>0</v>
      </c>
      <c r="K459" s="193">
        <v>0</v>
      </c>
      <c r="L459" s="193">
        <v>0</v>
      </c>
      <c r="M459" s="193">
        <v>0</v>
      </c>
      <c r="N459" s="193">
        <v>0</v>
      </c>
      <c r="O459" s="332">
        <v>0</v>
      </c>
      <c r="P459" s="180"/>
      <c r="Q459" s="190">
        <v>0</v>
      </c>
      <c r="R459" s="331">
        <v>0</v>
      </c>
      <c r="S459" s="193">
        <v>0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0</v>
      </c>
      <c r="AF459" s="191">
        <v>0</v>
      </c>
      <c r="AG459" s="191">
        <v>0</v>
      </c>
      <c r="AH459" s="191">
        <v>0</v>
      </c>
      <c r="AI459" s="191">
        <v>0</v>
      </c>
      <c r="AJ459" s="191">
        <v>0</v>
      </c>
      <c r="AK459" s="191">
        <v>0</v>
      </c>
      <c r="AL459" s="191">
        <v>0</v>
      </c>
      <c r="AM459" s="191">
        <v>0</v>
      </c>
      <c r="AN459" s="191">
        <v>0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0</v>
      </c>
      <c r="D460" s="331">
        <v>0</v>
      </c>
      <c r="E460" s="193">
        <v>0</v>
      </c>
      <c r="F460" s="193">
        <v>0</v>
      </c>
      <c r="G460" s="193">
        <v>0</v>
      </c>
      <c r="H460" s="193">
        <v>0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3</v>
      </c>
      <c r="R460" s="331">
        <v>0</v>
      </c>
      <c r="S460" s="193">
        <v>3</v>
      </c>
      <c r="T460" s="193">
        <v>0</v>
      </c>
      <c r="U460" s="193">
        <v>0</v>
      </c>
      <c r="V460" s="193">
        <v>0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3</v>
      </c>
      <c r="AF460" s="191">
        <v>0</v>
      </c>
      <c r="AG460" s="191">
        <v>3</v>
      </c>
      <c r="AH460" s="191">
        <v>0</v>
      </c>
      <c r="AI460" s="191">
        <v>0</v>
      </c>
      <c r="AJ460" s="191">
        <v>0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0</v>
      </c>
      <c r="D461" s="331">
        <v>0</v>
      </c>
      <c r="E461" s="193">
        <v>0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0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1</v>
      </c>
      <c r="R461" s="331">
        <v>0</v>
      </c>
      <c r="S461" s="193">
        <v>1</v>
      </c>
      <c r="T461" s="193">
        <v>0</v>
      </c>
      <c r="U461" s="193">
        <v>0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1</v>
      </c>
      <c r="AF461" s="191">
        <v>0</v>
      </c>
      <c r="AG461" s="191">
        <v>1</v>
      </c>
      <c r="AH461" s="191">
        <v>0</v>
      </c>
      <c r="AI461" s="191">
        <v>0</v>
      </c>
      <c r="AJ461" s="191">
        <v>0</v>
      </c>
      <c r="AK461" s="191">
        <v>0</v>
      </c>
      <c r="AL461" s="191">
        <v>0</v>
      </c>
      <c r="AM461" s="191">
        <v>0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0</v>
      </c>
      <c r="D462" s="331">
        <v>0</v>
      </c>
      <c r="E462" s="193">
        <v>0</v>
      </c>
      <c r="F462" s="193">
        <v>0</v>
      </c>
      <c r="G462" s="193">
        <v>0</v>
      </c>
      <c r="H462" s="193">
        <v>0</v>
      </c>
      <c r="I462" s="193">
        <v>0</v>
      </c>
      <c r="J462" s="193">
        <v>0</v>
      </c>
      <c r="K462" s="193">
        <v>0</v>
      </c>
      <c r="L462" s="193">
        <v>0</v>
      </c>
      <c r="M462" s="193">
        <v>0</v>
      </c>
      <c r="N462" s="193">
        <v>0</v>
      </c>
      <c r="O462" s="332">
        <v>0</v>
      </c>
      <c r="P462" s="180"/>
      <c r="Q462" s="190">
        <v>0</v>
      </c>
      <c r="R462" s="331">
        <v>0</v>
      </c>
      <c r="S462" s="193">
        <v>0</v>
      </c>
      <c r="T462" s="193">
        <v>0</v>
      </c>
      <c r="U462" s="193">
        <v>0</v>
      </c>
      <c r="V462" s="193">
        <v>0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0</v>
      </c>
      <c r="AF462" s="191">
        <v>0</v>
      </c>
      <c r="AG462" s="191">
        <v>0</v>
      </c>
      <c r="AH462" s="191">
        <v>0</v>
      </c>
      <c r="AI462" s="191">
        <v>0</v>
      </c>
      <c r="AJ462" s="191">
        <v>0</v>
      </c>
      <c r="AK462" s="191">
        <v>0</v>
      </c>
      <c r="AL462" s="191">
        <v>0</v>
      </c>
      <c r="AM462" s="191">
        <v>0</v>
      </c>
      <c r="AN462" s="191">
        <v>0</v>
      </c>
      <c r="AO462" s="191">
        <v>0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0</v>
      </c>
      <c r="D463" s="331">
        <v>0</v>
      </c>
      <c r="E463" s="193">
        <v>0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0</v>
      </c>
      <c r="M463" s="193">
        <v>0</v>
      </c>
      <c r="N463" s="193">
        <v>0</v>
      </c>
      <c r="O463" s="332">
        <v>0</v>
      </c>
      <c r="P463" s="180"/>
      <c r="Q463" s="190">
        <v>1</v>
      </c>
      <c r="R463" s="331">
        <v>0</v>
      </c>
      <c r="S463" s="193">
        <v>1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1</v>
      </c>
      <c r="AF463" s="191">
        <v>0</v>
      </c>
      <c r="AG463" s="191">
        <v>1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0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0</v>
      </c>
      <c r="D464" s="331">
        <v>0</v>
      </c>
      <c r="E464" s="193">
        <v>0</v>
      </c>
      <c r="F464" s="193">
        <v>0</v>
      </c>
      <c r="G464" s="193">
        <v>0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0</v>
      </c>
      <c r="N464" s="193">
        <v>0</v>
      </c>
      <c r="O464" s="332">
        <v>0</v>
      </c>
      <c r="P464" s="180"/>
      <c r="Q464" s="190">
        <v>0</v>
      </c>
      <c r="R464" s="331">
        <v>0</v>
      </c>
      <c r="S464" s="193">
        <v>0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0</v>
      </c>
      <c r="AF464" s="191">
        <v>0</v>
      </c>
      <c r="AG464" s="191">
        <v>0</v>
      </c>
      <c r="AH464" s="191">
        <v>0</v>
      </c>
      <c r="AI464" s="191">
        <v>0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0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0</v>
      </c>
      <c r="D465" s="331">
        <v>0</v>
      </c>
      <c r="E465" s="193">
        <v>0</v>
      </c>
      <c r="F465" s="193">
        <v>0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0</v>
      </c>
      <c r="R465" s="331">
        <v>0</v>
      </c>
      <c r="S465" s="193">
        <v>0</v>
      </c>
      <c r="T465" s="193">
        <v>0</v>
      </c>
      <c r="U465" s="193">
        <v>0</v>
      </c>
      <c r="V465" s="193">
        <v>0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0</v>
      </c>
      <c r="AF465" s="191">
        <v>0</v>
      </c>
      <c r="AG465" s="191">
        <v>0</v>
      </c>
      <c r="AH465" s="191">
        <v>0</v>
      </c>
      <c r="AI465" s="191">
        <v>0</v>
      </c>
      <c r="AJ465" s="191">
        <v>0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0</v>
      </c>
      <c r="D466" s="331">
        <v>0</v>
      </c>
      <c r="E466" s="193">
        <v>0</v>
      </c>
      <c r="F466" s="193">
        <v>0</v>
      </c>
      <c r="G466" s="193">
        <v>0</v>
      </c>
      <c r="H466" s="193">
        <v>0</v>
      </c>
      <c r="I466" s="193">
        <v>0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0</v>
      </c>
      <c r="R466" s="331">
        <v>0</v>
      </c>
      <c r="S466" s="193">
        <v>0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0</v>
      </c>
      <c r="AF466" s="191">
        <v>0</v>
      </c>
      <c r="AG466" s="191">
        <v>0</v>
      </c>
      <c r="AH466" s="191">
        <v>0</v>
      </c>
      <c r="AI466" s="191">
        <v>0</v>
      </c>
      <c r="AJ466" s="191">
        <v>0</v>
      </c>
      <c r="AK466" s="191">
        <v>0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0</v>
      </c>
      <c r="D467" s="331">
        <v>0</v>
      </c>
      <c r="E467" s="193">
        <v>0</v>
      </c>
      <c r="F467" s="193">
        <v>0</v>
      </c>
      <c r="G467" s="193">
        <v>0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0</v>
      </c>
      <c r="R467" s="331">
        <v>0</v>
      </c>
      <c r="S467" s="193">
        <v>0</v>
      </c>
      <c r="T467" s="193">
        <v>0</v>
      </c>
      <c r="U467" s="193">
        <v>0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0</v>
      </c>
      <c r="AF467" s="191">
        <v>0</v>
      </c>
      <c r="AG467" s="191">
        <v>0</v>
      </c>
      <c r="AH467" s="191">
        <v>0</v>
      </c>
      <c r="AI467" s="191">
        <v>0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0</v>
      </c>
      <c r="D468" s="331">
        <v>0</v>
      </c>
      <c r="E468" s="193">
        <v>0</v>
      </c>
      <c r="F468" s="193">
        <v>0</v>
      </c>
      <c r="G468" s="193">
        <v>0</v>
      </c>
      <c r="H468" s="193">
        <v>0</v>
      </c>
      <c r="I468" s="193">
        <v>0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1</v>
      </c>
      <c r="R468" s="331">
        <v>0</v>
      </c>
      <c r="S468" s="193">
        <v>1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1</v>
      </c>
      <c r="AF468" s="191">
        <v>0</v>
      </c>
      <c r="AG468" s="191">
        <v>1</v>
      </c>
      <c r="AH468" s="191">
        <v>0</v>
      </c>
      <c r="AI468" s="191">
        <v>0</v>
      </c>
      <c r="AJ468" s="191">
        <v>0</v>
      </c>
      <c r="AK468" s="191">
        <v>0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0</v>
      </c>
      <c r="D469" s="331">
        <v>0</v>
      </c>
      <c r="E469" s="193">
        <v>0</v>
      </c>
      <c r="F469" s="193">
        <v>0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0</v>
      </c>
      <c r="R469" s="331">
        <v>0</v>
      </c>
      <c r="S469" s="193">
        <v>0</v>
      </c>
      <c r="T469" s="193">
        <v>0</v>
      </c>
      <c r="U469" s="193">
        <v>0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0</v>
      </c>
      <c r="AF469" s="191">
        <v>0</v>
      </c>
      <c r="AG469" s="191">
        <v>0</v>
      </c>
      <c r="AH469" s="191">
        <v>0</v>
      </c>
      <c r="AI469" s="191">
        <v>0</v>
      </c>
      <c r="AJ469" s="191">
        <v>0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0</v>
      </c>
      <c r="D470" s="331">
        <v>0</v>
      </c>
      <c r="E470" s="193">
        <v>0</v>
      </c>
      <c r="F470" s="193">
        <v>0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0</v>
      </c>
      <c r="R470" s="331">
        <v>0</v>
      </c>
      <c r="S470" s="193">
        <v>0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0</v>
      </c>
      <c r="AF470" s="191">
        <v>0</v>
      </c>
      <c r="AG470" s="191">
        <v>0</v>
      </c>
      <c r="AH470" s="191">
        <v>0</v>
      </c>
      <c r="AI470" s="191">
        <v>0</v>
      </c>
      <c r="AJ470" s="191">
        <v>0</v>
      </c>
      <c r="AK470" s="191">
        <v>0</v>
      </c>
      <c r="AL470" s="191">
        <v>0</v>
      </c>
      <c r="AM470" s="191">
        <v>0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0</v>
      </c>
      <c r="D471" s="331">
        <v>0</v>
      </c>
      <c r="E471" s="193">
        <v>0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0</v>
      </c>
      <c r="N471" s="193">
        <v>0</v>
      </c>
      <c r="O471" s="332">
        <v>0</v>
      </c>
      <c r="P471" s="180"/>
      <c r="Q471" s="190">
        <v>0</v>
      </c>
      <c r="R471" s="331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0</v>
      </c>
      <c r="AC471" s="332">
        <v>0</v>
      </c>
      <c r="AD471" s="180"/>
      <c r="AE471" s="190">
        <v>0</v>
      </c>
      <c r="AF471" s="191">
        <v>0</v>
      </c>
      <c r="AG471" s="191">
        <v>0</v>
      </c>
      <c r="AH471" s="191">
        <v>0</v>
      </c>
      <c r="AI471" s="191">
        <v>0</v>
      </c>
      <c r="AJ471" s="191">
        <v>0</v>
      </c>
      <c r="AK471" s="191">
        <v>0</v>
      </c>
      <c r="AL471" s="191">
        <v>0</v>
      </c>
      <c r="AM471" s="191">
        <v>0</v>
      </c>
      <c r="AN471" s="191">
        <v>0</v>
      </c>
      <c r="AO471" s="191">
        <v>0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1</v>
      </c>
      <c r="D472" s="331">
        <v>0</v>
      </c>
      <c r="E472" s="193">
        <v>1</v>
      </c>
      <c r="F472" s="193">
        <v>0</v>
      </c>
      <c r="G472" s="193">
        <v>0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2</v>
      </c>
      <c r="R472" s="331">
        <v>0</v>
      </c>
      <c r="S472" s="193">
        <v>2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332">
        <v>0</v>
      </c>
      <c r="AD472" s="180"/>
      <c r="AE472" s="190">
        <v>3</v>
      </c>
      <c r="AF472" s="191">
        <v>0</v>
      </c>
      <c r="AG472" s="191">
        <v>3</v>
      </c>
      <c r="AH472" s="191">
        <v>0</v>
      </c>
      <c r="AI472" s="191">
        <v>0</v>
      </c>
      <c r="AJ472" s="191">
        <v>0</v>
      </c>
      <c r="AK472" s="191">
        <v>0</v>
      </c>
      <c r="AL472" s="191">
        <v>0</v>
      </c>
      <c r="AM472" s="191">
        <v>0</v>
      </c>
      <c r="AN472" s="191">
        <v>0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0</v>
      </c>
      <c r="D473" s="331">
        <v>0</v>
      </c>
      <c r="E473" s="193">
        <v>0</v>
      </c>
      <c r="F473" s="193">
        <v>0</v>
      </c>
      <c r="G473" s="193">
        <v>0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0</v>
      </c>
      <c r="R473" s="331">
        <v>0</v>
      </c>
      <c r="S473" s="193">
        <v>0</v>
      </c>
      <c r="T473" s="193">
        <v>0</v>
      </c>
      <c r="U473" s="193">
        <v>0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0</v>
      </c>
      <c r="AB473" s="193">
        <v>0</v>
      </c>
      <c r="AC473" s="332">
        <v>0</v>
      </c>
      <c r="AD473" s="180"/>
      <c r="AE473" s="190">
        <v>0</v>
      </c>
      <c r="AF473" s="191">
        <v>0</v>
      </c>
      <c r="AG473" s="191">
        <v>0</v>
      </c>
      <c r="AH473" s="191">
        <v>0</v>
      </c>
      <c r="AI473" s="191">
        <v>0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0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0</v>
      </c>
      <c r="D474" s="331">
        <v>0</v>
      </c>
      <c r="E474" s="193">
        <v>0</v>
      </c>
      <c r="F474" s="193">
        <v>0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0</v>
      </c>
      <c r="R474" s="331">
        <v>0</v>
      </c>
      <c r="S474" s="193">
        <v>0</v>
      </c>
      <c r="T474" s="193">
        <v>0</v>
      </c>
      <c r="U474" s="193">
        <v>0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0</v>
      </c>
      <c r="AF474" s="191">
        <v>0</v>
      </c>
      <c r="AG474" s="191">
        <v>0</v>
      </c>
      <c r="AH474" s="191">
        <v>0</v>
      </c>
      <c r="AI474" s="191">
        <v>0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0</v>
      </c>
      <c r="D475" s="331">
        <v>0</v>
      </c>
      <c r="E475" s="193">
        <v>0</v>
      </c>
      <c r="F475" s="193">
        <v>0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0</v>
      </c>
      <c r="R475" s="331">
        <v>0</v>
      </c>
      <c r="S475" s="193">
        <v>0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0</v>
      </c>
      <c r="Z475" s="193">
        <v>0</v>
      </c>
      <c r="AA475" s="193">
        <v>0</v>
      </c>
      <c r="AB475" s="193">
        <v>0</v>
      </c>
      <c r="AC475" s="332">
        <v>0</v>
      </c>
      <c r="AD475" s="180"/>
      <c r="AE475" s="190">
        <v>0</v>
      </c>
      <c r="AF475" s="191">
        <v>0</v>
      </c>
      <c r="AG475" s="191">
        <v>0</v>
      </c>
      <c r="AH475" s="191">
        <v>0</v>
      </c>
      <c r="AI475" s="191">
        <v>0</v>
      </c>
      <c r="AJ475" s="191">
        <v>0</v>
      </c>
      <c r="AK475" s="191">
        <v>0</v>
      </c>
      <c r="AL475" s="191">
        <v>0</v>
      </c>
      <c r="AM475" s="191">
        <v>0</v>
      </c>
      <c r="AN475" s="191">
        <v>0</v>
      </c>
      <c r="AO475" s="191">
        <v>0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0</v>
      </c>
      <c r="D476" s="331">
        <v>0</v>
      </c>
      <c r="E476" s="193">
        <v>0</v>
      </c>
      <c r="F476" s="193">
        <v>0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0</v>
      </c>
      <c r="R476" s="331">
        <v>0</v>
      </c>
      <c r="S476" s="193">
        <v>0</v>
      </c>
      <c r="T476" s="193">
        <v>0</v>
      </c>
      <c r="U476" s="193">
        <v>0</v>
      </c>
      <c r="V476" s="193">
        <v>0</v>
      </c>
      <c r="W476" s="193">
        <v>0</v>
      </c>
      <c r="X476" s="193">
        <v>0</v>
      </c>
      <c r="Y476" s="193">
        <v>0</v>
      </c>
      <c r="Z476" s="193">
        <v>0</v>
      </c>
      <c r="AA476" s="193">
        <v>0</v>
      </c>
      <c r="AB476" s="193">
        <v>0</v>
      </c>
      <c r="AC476" s="332">
        <v>0</v>
      </c>
      <c r="AD476" s="180"/>
      <c r="AE476" s="190">
        <v>0</v>
      </c>
      <c r="AF476" s="191">
        <v>0</v>
      </c>
      <c r="AG476" s="191">
        <v>0</v>
      </c>
      <c r="AH476" s="191">
        <v>0</v>
      </c>
      <c r="AI476" s="191">
        <v>0</v>
      </c>
      <c r="AJ476" s="191">
        <v>0</v>
      </c>
      <c r="AK476" s="191">
        <v>0</v>
      </c>
      <c r="AL476" s="191">
        <v>0</v>
      </c>
      <c r="AM476" s="191">
        <v>0</v>
      </c>
      <c r="AN476" s="191">
        <v>0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2</v>
      </c>
      <c r="D477" s="331">
        <v>0</v>
      </c>
      <c r="E477" s="193">
        <v>2</v>
      </c>
      <c r="F477" s="193">
        <v>0</v>
      </c>
      <c r="G477" s="193">
        <v>0</v>
      </c>
      <c r="H477" s="193">
        <v>0</v>
      </c>
      <c r="I477" s="193">
        <v>0</v>
      </c>
      <c r="J477" s="193">
        <v>0</v>
      </c>
      <c r="K477" s="193">
        <v>0</v>
      </c>
      <c r="L477" s="193">
        <v>0</v>
      </c>
      <c r="M477" s="193">
        <v>0</v>
      </c>
      <c r="N477" s="193">
        <v>0</v>
      </c>
      <c r="O477" s="332">
        <v>0</v>
      </c>
      <c r="P477" s="180"/>
      <c r="Q477" s="190">
        <v>0</v>
      </c>
      <c r="R477" s="331">
        <v>0</v>
      </c>
      <c r="S477" s="193">
        <v>0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332">
        <v>0</v>
      </c>
      <c r="AD477" s="180"/>
      <c r="AE477" s="190">
        <v>2</v>
      </c>
      <c r="AF477" s="191">
        <v>0</v>
      </c>
      <c r="AG477" s="191">
        <v>2</v>
      </c>
      <c r="AH477" s="191">
        <v>0</v>
      </c>
      <c r="AI477" s="191">
        <v>0</v>
      </c>
      <c r="AJ477" s="191">
        <v>0</v>
      </c>
      <c r="AK477" s="191">
        <v>0</v>
      </c>
      <c r="AL477" s="191">
        <v>0</v>
      </c>
      <c r="AM477" s="191">
        <v>0</v>
      </c>
      <c r="AN477" s="191">
        <v>0</v>
      </c>
      <c r="AO477" s="191">
        <v>0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2</v>
      </c>
      <c r="D478" s="331">
        <v>0</v>
      </c>
      <c r="E478" s="193">
        <v>2</v>
      </c>
      <c r="F478" s="193">
        <v>0</v>
      </c>
      <c r="G478" s="193">
        <v>0</v>
      </c>
      <c r="H478" s="193">
        <v>0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4</v>
      </c>
      <c r="R478" s="331">
        <v>0</v>
      </c>
      <c r="S478" s="193">
        <v>3</v>
      </c>
      <c r="T478" s="193">
        <v>0</v>
      </c>
      <c r="U478" s="193">
        <v>0</v>
      </c>
      <c r="V478" s="193">
        <v>0</v>
      </c>
      <c r="W478" s="193">
        <v>1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332">
        <v>0</v>
      </c>
      <c r="AD478" s="134"/>
      <c r="AE478" s="190">
        <v>6</v>
      </c>
      <c r="AF478" s="191">
        <v>0</v>
      </c>
      <c r="AG478" s="191">
        <v>5</v>
      </c>
      <c r="AH478" s="191">
        <v>0</v>
      </c>
      <c r="AI478" s="191">
        <v>0</v>
      </c>
      <c r="AJ478" s="191">
        <v>0</v>
      </c>
      <c r="AK478" s="191">
        <v>1</v>
      </c>
      <c r="AL478" s="191">
        <v>0</v>
      </c>
      <c r="AM478" s="191">
        <v>0</v>
      </c>
      <c r="AN478" s="191">
        <v>0</v>
      </c>
      <c r="AO478" s="191">
        <v>0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1</v>
      </c>
      <c r="D479" s="331">
        <v>0</v>
      </c>
      <c r="E479" s="193">
        <v>0</v>
      </c>
      <c r="F479" s="193">
        <v>0</v>
      </c>
      <c r="G479" s="193">
        <v>1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0</v>
      </c>
      <c r="R479" s="331">
        <v>0</v>
      </c>
      <c r="S479" s="193">
        <v>0</v>
      </c>
      <c r="T479" s="193">
        <v>0</v>
      </c>
      <c r="U479" s="193">
        <v>0</v>
      </c>
      <c r="V479" s="193">
        <v>0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1</v>
      </c>
      <c r="AF479" s="193">
        <v>0</v>
      </c>
      <c r="AG479" s="191">
        <v>0</v>
      </c>
      <c r="AH479" s="191">
        <v>0</v>
      </c>
      <c r="AI479" s="191">
        <v>1</v>
      </c>
      <c r="AJ479" s="191">
        <v>0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4</v>
      </c>
      <c r="D480" s="331">
        <v>0</v>
      </c>
      <c r="E480" s="193">
        <v>3</v>
      </c>
      <c r="F480" s="193">
        <v>0</v>
      </c>
      <c r="G480" s="193">
        <v>1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2</v>
      </c>
      <c r="R480" s="331">
        <v>1</v>
      </c>
      <c r="S480" s="193">
        <v>1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6</v>
      </c>
      <c r="AF480" s="191">
        <v>1</v>
      </c>
      <c r="AG480" s="191">
        <v>4</v>
      </c>
      <c r="AH480" s="191">
        <v>0</v>
      </c>
      <c r="AI480" s="191">
        <v>1</v>
      </c>
      <c r="AJ480" s="191">
        <v>0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1</v>
      </c>
      <c r="D481" s="331">
        <v>0</v>
      </c>
      <c r="E481" s="193">
        <v>1</v>
      </c>
      <c r="F481" s="193">
        <v>0</v>
      </c>
      <c r="G481" s="193">
        <v>0</v>
      </c>
      <c r="H481" s="193">
        <v>0</v>
      </c>
      <c r="I481" s="193">
        <v>0</v>
      </c>
      <c r="J481" s="193">
        <v>0</v>
      </c>
      <c r="K481" s="193">
        <v>0</v>
      </c>
      <c r="L481" s="193">
        <v>0</v>
      </c>
      <c r="M481" s="193">
        <v>0</v>
      </c>
      <c r="N481" s="193">
        <v>0</v>
      </c>
      <c r="O481" s="332">
        <v>0</v>
      </c>
      <c r="P481" s="180"/>
      <c r="Q481" s="190">
        <v>1</v>
      </c>
      <c r="R481" s="331">
        <v>0</v>
      </c>
      <c r="S481" s="193">
        <v>1</v>
      </c>
      <c r="T481" s="193">
        <v>0</v>
      </c>
      <c r="U481" s="193">
        <v>0</v>
      </c>
      <c r="V481" s="193">
        <v>0</v>
      </c>
      <c r="W481" s="193">
        <v>0</v>
      </c>
      <c r="X481" s="193">
        <v>0</v>
      </c>
      <c r="Y481" s="193">
        <v>0</v>
      </c>
      <c r="Z481" s="193">
        <v>0</v>
      </c>
      <c r="AA481" s="193">
        <v>0</v>
      </c>
      <c r="AB481" s="193">
        <v>0</v>
      </c>
      <c r="AC481" s="332">
        <v>0</v>
      </c>
      <c r="AD481" s="180"/>
      <c r="AE481" s="190">
        <v>2</v>
      </c>
      <c r="AF481" s="191">
        <v>0</v>
      </c>
      <c r="AG481" s="191">
        <v>2</v>
      </c>
      <c r="AH481" s="191">
        <v>0</v>
      </c>
      <c r="AI481" s="191">
        <v>0</v>
      </c>
      <c r="AJ481" s="191">
        <v>0</v>
      </c>
      <c r="AK481" s="191">
        <v>0</v>
      </c>
      <c r="AL481" s="191">
        <v>0</v>
      </c>
      <c r="AM481" s="191">
        <v>0</v>
      </c>
      <c r="AN481" s="191">
        <v>0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11</v>
      </c>
      <c r="D482" s="331">
        <v>1</v>
      </c>
      <c r="E482" s="193">
        <v>9</v>
      </c>
      <c r="F482" s="193">
        <v>0</v>
      </c>
      <c r="G482" s="193">
        <v>1</v>
      </c>
      <c r="H482" s="193">
        <v>0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7</v>
      </c>
      <c r="R482" s="331">
        <v>0</v>
      </c>
      <c r="S482" s="193">
        <v>7</v>
      </c>
      <c r="T482" s="193">
        <v>0</v>
      </c>
      <c r="U482" s="193">
        <v>0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18</v>
      </c>
      <c r="AF482" s="191">
        <v>1</v>
      </c>
      <c r="AG482" s="191">
        <v>16</v>
      </c>
      <c r="AH482" s="191">
        <v>0</v>
      </c>
      <c r="AI482" s="191">
        <v>1</v>
      </c>
      <c r="AJ482" s="191">
        <v>0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6</v>
      </c>
      <c r="D483" s="331">
        <v>0</v>
      </c>
      <c r="E483" s="193">
        <v>6</v>
      </c>
      <c r="F483" s="193">
        <v>0</v>
      </c>
      <c r="G483" s="193">
        <v>0</v>
      </c>
      <c r="H483" s="193">
        <v>0</v>
      </c>
      <c r="I483" s="193">
        <v>0</v>
      </c>
      <c r="J483" s="193">
        <v>0</v>
      </c>
      <c r="K483" s="193">
        <v>0</v>
      </c>
      <c r="L483" s="193">
        <v>0</v>
      </c>
      <c r="M483" s="193">
        <v>0</v>
      </c>
      <c r="N483" s="193">
        <v>0</v>
      </c>
      <c r="O483" s="332">
        <v>0</v>
      </c>
      <c r="P483" s="180"/>
      <c r="Q483" s="190">
        <v>32</v>
      </c>
      <c r="R483" s="331">
        <v>0</v>
      </c>
      <c r="S483" s="193">
        <v>30</v>
      </c>
      <c r="T483" s="193">
        <v>0</v>
      </c>
      <c r="U483" s="193">
        <v>2</v>
      </c>
      <c r="V483" s="193">
        <v>0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38</v>
      </c>
      <c r="AF483" s="191">
        <v>0</v>
      </c>
      <c r="AG483" s="191">
        <v>36</v>
      </c>
      <c r="AH483" s="191">
        <v>0</v>
      </c>
      <c r="AI483" s="191">
        <v>2</v>
      </c>
      <c r="AJ483" s="191">
        <v>0</v>
      </c>
      <c r="AK483" s="191">
        <v>0</v>
      </c>
      <c r="AL483" s="191">
        <v>0</v>
      </c>
      <c r="AM483" s="191">
        <v>0</v>
      </c>
      <c r="AN483" s="191">
        <v>0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2</v>
      </c>
      <c r="D484" s="331">
        <v>0</v>
      </c>
      <c r="E484" s="193">
        <v>2</v>
      </c>
      <c r="F484" s="193">
        <v>0</v>
      </c>
      <c r="G484" s="193">
        <v>0</v>
      </c>
      <c r="H484" s="193">
        <v>0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28</v>
      </c>
      <c r="R484" s="331">
        <v>0</v>
      </c>
      <c r="S484" s="193">
        <v>26</v>
      </c>
      <c r="T484" s="193">
        <v>0</v>
      </c>
      <c r="U484" s="193">
        <v>2</v>
      </c>
      <c r="V484" s="193">
        <v>0</v>
      </c>
      <c r="W484" s="193">
        <v>0</v>
      </c>
      <c r="X484" s="193">
        <v>0</v>
      </c>
      <c r="Y484" s="193">
        <v>0</v>
      </c>
      <c r="Z484" s="193">
        <v>0</v>
      </c>
      <c r="AA484" s="193">
        <v>0</v>
      </c>
      <c r="AB484" s="193">
        <v>0</v>
      </c>
      <c r="AC484" s="332">
        <v>0</v>
      </c>
      <c r="AD484" s="180"/>
      <c r="AE484" s="190">
        <v>30</v>
      </c>
      <c r="AF484" s="191">
        <v>0</v>
      </c>
      <c r="AG484" s="191">
        <v>28</v>
      </c>
      <c r="AH484" s="191">
        <v>0</v>
      </c>
      <c r="AI484" s="191">
        <v>2</v>
      </c>
      <c r="AJ484" s="191">
        <v>0</v>
      </c>
      <c r="AK484" s="191">
        <v>0</v>
      </c>
      <c r="AL484" s="191">
        <v>0</v>
      </c>
      <c r="AM484" s="191">
        <v>0</v>
      </c>
      <c r="AN484" s="191">
        <v>0</v>
      </c>
      <c r="AO484" s="191">
        <v>0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 t="s">
        <v>106</v>
      </c>
      <c r="D485" s="331" t="s">
        <v>106</v>
      </c>
      <c r="E485" s="193" t="s">
        <v>106</v>
      </c>
      <c r="F485" s="193" t="s">
        <v>106</v>
      </c>
      <c r="G485" s="193" t="s">
        <v>106</v>
      </c>
      <c r="H485" s="193" t="s">
        <v>106</v>
      </c>
      <c r="I485" s="193" t="s">
        <v>106</v>
      </c>
      <c r="J485" s="193" t="s">
        <v>106</v>
      </c>
      <c r="K485" s="193" t="s">
        <v>106</v>
      </c>
      <c r="L485" s="193" t="s">
        <v>106</v>
      </c>
      <c r="M485" s="193" t="s">
        <v>106</v>
      </c>
      <c r="N485" s="193" t="s">
        <v>106</v>
      </c>
      <c r="O485" s="332" t="s">
        <v>106</v>
      </c>
      <c r="P485" s="180"/>
      <c r="Q485" s="190" t="s">
        <v>106</v>
      </c>
      <c r="R485" s="331" t="s">
        <v>106</v>
      </c>
      <c r="S485" s="193" t="s">
        <v>106</v>
      </c>
      <c r="T485" s="193" t="s">
        <v>106</v>
      </c>
      <c r="U485" s="193" t="s">
        <v>106</v>
      </c>
      <c r="V485" s="193" t="s">
        <v>106</v>
      </c>
      <c r="W485" s="193" t="s">
        <v>106</v>
      </c>
      <c r="X485" s="193" t="s">
        <v>106</v>
      </c>
      <c r="Y485" s="193" t="s">
        <v>106</v>
      </c>
      <c r="Z485" s="193" t="s">
        <v>106</v>
      </c>
      <c r="AA485" s="193" t="s">
        <v>106</v>
      </c>
      <c r="AB485" s="193" t="s">
        <v>106</v>
      </c>
      <c r="AC485" s="332" t="s">
        <v>106</v>
      </c>
      <c r="AD485" s="180"/>
      <c r="AE485" s="190" t="s">
        <v>106</v>
      </c>
      <c r="AF485" s="191" t="s">
        <v>106</v>
      </c>
      <c r="AG485" s="191" t="s">
        <v>106</v>
      </c>
      <c r="AH485" s="191" t="s">
        <v>106</v>
      </c>
      <c r="AI485" s="191" t="s">
        <v>106</v>
      </c>
      <c r="AJ485" s="191" t="s">
        <v>106</v>
      </c>
      <c r="AK485" s="191" t="s">
        <v>106</v>
      </c>
      <c r="AL485" s="191" t="s">
        <v>106</v>
      </c>
      <c r="AM485" s="191" t="s">
        <v>106</v>
      </c>
      <c r="AN485" s="191" t="s">
        <v>106</v>
      </c>
      <c r="AO485" s="191" t="s">
        <v>106</v>
      </c>
      <c r="AP485" s="191" t="s">
        <v>106</v>
      </c>
      <c r="AQ485" s="192" t="s">
        <v>106</v>
      </c>
      <c r="AR485" s="11"/>
    </row>
    <row r="486" spans="1:44" x14ac:dyDescent="0.25">
      <c r="A486" s="240">
        <v>4</v>
      </c>
      <c r="B486" s="311">
        <v>0.32291700000000001</v>
      </c>
      <c r="C486" s="190" t="s">
        <v>106</v>
      </c>
      <c r="D486" s="331" t="s">
        <v>106</v>
      </c>
      <c r="E486" s="193" t="s">
        <v>106</v>
      </c>
      <c r="F486" s="193" t="s">
        <v>106</v>
      </c>
      <c r="G486" s="193" t="s">
        <v>106</v>
      </c>
      <c r="H486" s="193" t="s">
        <v>106</v>
      </c>
      <c r="I486" s="193" t="s">
        <v>106</v>
      </c>
      <c r="J486" s="193" t="s">
        <v>106</v>
      </c>
      <c r="K486" s="193" t="s">
        <v>106</v>
      </c>
      <c r="L486" s="193" t="s">
        <v>106</v>
      </c>
      <c r="M486" s="193" t="s">
        <v>106</v>
      </c>
      <c r="N486" s="193" t="s">
        <v>106</v>
      </c>
      <c r="O486" s="332" t="s">
        <v>106</v>
      </c>
      <c r="P486" s="180"/>
      <c r="Q486" s="190" t="s">
        <v>106</v>
      </c>
      <c r="R486" s="331" t="s">
        <v>106</v>
      </c>
      <c r="S486" s="193" t="s">
        <v>106</v>
      </c>
      <c r="T486" s="193" t="s">
        <v>106</v>
      </c>
      <c r="U486" s="193" t="s">
        <v>106</v>
      </c>
      <c r="V486" s="193" t="s">
        <v>106</v>
      </c>
      <c r="W486" s="193" t="s">
        <v>106</v>
      </c>
      <c r="X486" s="193" t="s">
        <v>106</v>
      </c>
      <c r="Y486" s="193" t="s">
        <v>106</v>
      </c>
      <c r="Z486" s="193" t="s">
        <v>106</v>
      </c>
      <c r="AA486" s="193" t="s">
        <v>106</v>
      </c>
      <c r="AB486" s="193" t="s">
        <v>106</v>
      </c>
      <c r="AC486" s="332" t="s">
        <v>106</v>
      </c>
      <c r="AD486" s="180"/>
      <c r="AE486" s="190" t="s">
        <v>106</v>
      </c>
      <c r="AF486" s="191" t="s">
        <v>106</v>
      </c>
      <c r="AG486" s="191" t="s">
        <v>106</v>
      </c>
      <c r="AH486" s="191" t="s">
        <v>106</v>
      </c>
      <c r="AI486" s="191" t="s">
        <v>106</v>
      </c>
      <c r="AJ486" s="191" t="s">
        <v>106</v>
      </c>
      <c r="AK486" s="191" t="s">
        <v>106</v>
      </c>
      <c r="AL486" s="191" t="s">
        <v>106</v>
      </c>
      <c r="AM486" s="191" t="s">
        <v>106</v>
      </c>
      <c r="AN486" s="191" t="s">
        <v>106</v>
      </c>
      <c r="AO486" s="191" t="s">
        <v>106</v>
      </c>
      <c r="AP486" s="191" t="s">
        <v>106</v>
      </c>
      <c r="AQ486" s="192" t="s">
        <v>106</v>
      </c>
      <c r="AR486" s="11"/>
    </row>
    <row r="487" spans="1:44" x14ac:dyDescent="0.25">
      <c r="A487" s="240">
        <v>4</v>
      </c>
      <c r="B487" s="311">
        <v>0.33333299999999999</v>
      </c>
      <c r="C487" s="190" t="s">
        <v>106</v>
      </c>
      <c r="D487" s="331" t="s">
        <v>106</v>
      </c>
      <c r="E487" s="193" t="s">
        <v>106</v>
      </c>
      <c r="F487" s="193" t="s">
        <v>106</v>
      </c>
      <c r="G487" s="193" t="s">
        <v>106</v>
      </c>
      <c r="H487" s="193" t="s">
        <v>106</v>
      </c>
      <c r="I487" s="193" t="s">
        <v>106</v>
      </c>
      <c r="J487" s="193" t="s">
        <v>106</v>
      </c>
      <c r="K487" s="193" t="s">
        <v>106</v>
      </c>
      <c r="L487" s="193" t="s">
        <v>106</v>
      </c>
      <c r="M487" s="193" t="s">
        <v>106</v>
      </c>
      <c r="N487" s="193" t="s">
        <v>106</v>
      </c>
      <c r="O487" s="332" t="s">
        <v>106</v>
      </c>
      <c r="P487" s="180"/>
      <c r="Q487" s="190" t="s">
        <v>106</v>
      </c>
      <c r="R487" s="331" t="s">
        <v>106</v>
      </c>
      <c r="S487" s="193" t="s">
        <v>106</v>
      </c>
      <c r="T487" s="193" t="s">
        <v>106</v>
      </c>
      <c r="U487" s="193" t="s">
        <v>106</v>
      </c>
      <c r="V487" s="193" t="s">
        <v>106</v>
      </c>
      <c r="W487" s="193" t="s">
        <v>106</v>
      </c>
      <c r="X487" s="193" t="s">
        <v>106</v>
      </c>
      <c r="Y487" s="193" t="s">
        <v>106</v>
      </c>
      <c r="Z487" s="193" t="s">
        <v>106</v>
      </c>
      <c r="AA487" s="193" t="s">
        <v>106</v>
      </c>
      <c r="AB487" s="193" t="s">
        <v>106</v>
      </c>
      <c r="AC487" s="332" t="s">
        <v>106</v>
      </c>
      <c r="AD487" s="180"/>
      <c r="AE487" s="190" t="s">
        <v>106</v>
      </c>
      <c r="AF487" s="191" t="s">
        <v>106</v>
      </c>
      <c r="AG487" s="191" t="s">
        <v>106</v>
      </c>
      <c r="AH487" s="191" t="s">
        <v>106</v>
      </c>
      <c r="AI487" s="191" t="s">
        <v>106</v>
      </c>
      <c r="AJ487" s="191" t="s">
        <v>106</v>
      </c>
      <c r="AK487" s="191" t="s">
        <v>106</v>
      </c>
      <c r="AL487" s="191" t="s">
        <v>106</v>
      </c>
      <c r="AM487" s="191" t="s">
        <v>106</v>
      </c>
      <c r="AN487" s="191" t="s">
        <v>106</v>
      </c>
      <c r="AO487" s="191" t="s">
        <v>106</v>
      </c>
      <c r="AP487" s="191" t="s">
        <v>106</v>
      </c>
      <c r="AQ487" s="192" t="s">
        <v>106</v>
      </c>
      <c r="AR487" s="11"/>
    </row>
    <row r="488" spans="1:44" x14ac:dyDescent="0.25">
      <c r="A488" s="240">
        <v>4</v>
      </c>
      <c r="B488" s="311">
        <v>0.34375</v>
      </c>
      <c r="C488" s="190" t="s">
        <v>106</v>
      </c>
      <c r="D488" s="331" t="s">
        <v>106</v>
      </c>
      <c r="E488" s="193" t="s">
        <v>106</v>
      </c>
      <c r="F488" s="193" t="s">
        <v>106</v>
      </c>
      <c r="G488" s="193" t="s">
        <v>106</v>
      </c>
      <c r="H488" s="193" t="s">
        <v>106</v>
      </c>
      <c r="I488" s="193" t="s">
        <v>106</v>
      </c>
      <c r="J488" s="193" t="s">
        <v>106</v>
      </c>
      <c r="K488" s="193" t="s">
        <v>106</v>
      </c>
      <c r="L488" s="193" t="s">
        <v>106</v>
      </c>
      <c r="M488" s="193" t="s">
        <v>106</v>
      </c>
      <c r="N488" s="193" t="s">
        <v>106</v>
      </c>
      <c r="O488" s="332" t="s">
        <v>106</v>
      </c>
      <c r="P488" s="180"/>
      <c r="Q488" s="190" t="s">
        <v>106</v>
      </c>
      <c r="R488" s="331" t="s">
        <v>106</v>
      </c>
      <c r="S488" s="193" t="s">
        <v>106</v>
      </c>
      <c r="T488" s="193" t="s">
        <v>106</v>
      </c>
      <c r="U488" s="193" t="s">
        <v>106</v>
      </c>
      <c r="V488" s="193" t="s">
        <v>106</v>
      </c>
      <c r="W488" s="193" t="s">
        <v>106</v>
      </c>
      <c r="X488" s="193" t="s">
        <v>106</v>
      </c>
      <c r="Y488" s="193" t="s">
        <v>106</v>
      </c>
      <c r="Z488" s="193" t="s">
        <v>106</v>
      </c>
      <c r="AA488" s="193" t="s">
        <v>106</v>
      </c>
      <c r="AB488" s="193" t="s">
        <v>106</v>
      </c>
      <c r="AC488" s="332" t="s">
        <v>106</v>
      </c>
      <c r="AD488" s="180"/>
      <c r="AE488" s="190" t="s">
        <v>106</v>
      </c>
      <c r="AF488" s="191" t="s">
        <v>106</v>
      </c>
      <c r="AG488" s="191" t="s">
        <v>106</v>
      </c>
      <c r="AH488" s="191" t="s">
        <v>106</v>
      </c>
      <c r="AI488" s="191" t="s">
        <v>106</v>
      </c>
      <c r="AJ488" s="191" t="s">
        <v>106</v>
      </c>
      <c r="AK488" s="191" t="s">
        <v>106</v>
      </c>
      <c r="AL488" s="191" t="s">
        <v>106</v>
      </c>
      <c r="AM488" s="191" t="s">
        <v>106</v>
      </c>
      <c r="AN488" s="191" t="s">
        <v>106</v>
      </c>
      <c r="AO488" s="191" t="s">
        <v>106</v>
      </c>
      <c r="AP488" s="191" t="s">
        <v>106</v>
      </c>
      <c r="AQ488" s="192" t="s">
        <v>106</v>
      </c>
      <c r="AR488" s="11"/>
    </row>
    <row r="489" spans="1:44" x14ac:dyDescent="0.25">
      <c r="A489" s="240">
        <v>4</v>
      </c>
      <c r="B489" s="311">
        <v>0.35416700000000001</v>
      </c>
      <c r="C489" s="190" t="s">
        <v>106</v>
      </c>
      <c r="D489" s="331" t="s">
        <v>106</v>
      </c>
      <c r="E489" s="193" t="s">
        <v>106</v>
      </c>
      <c r="F489" s="193" t="s">
        <v>106</v>
      </c>
      <c r="G489" s="193" t="s">
        <v>106</v>
      </c>
      <c r="H489" s="193" t="s">
        <v>106</v>
      </c>
      <c r="I489" s="193" t="s">
        <v>106</v>
      </c>
      <c r="J489" s="193" t="s">
        <v>106</v>
      </c>
      <c r="K489" s="193" t="s">
        <v>106</v>
      </c>
      <c r="L489" s="193" t="s">
        <v>106</v>
      </c>
      <c r="M489" s="193" t="s">
        <v>106</v>
      </c>
      <c r="N489" s="193" t="s">
        <v>106</v>
      </c>
      <c r="O489" s="332" t="s">
        <v>106</v>
      </c>
      <c r="P489" s="180"/>
      <c r="Q489" s="190" t="s">
        <v>106</v>
      </c>
      <c r="R489" s="331" t="s">
        <v>106</v>
      </c>
      <c r="S489" s="193" t="s">
        <v>106</v>
      </c>
      <c r="T489" s="193" t="s">
        <v>106</v>
      </c>
      <c r="U489" s="193" t="s">
        <v>106</v>
      </c>
      <c r="V489" s="193" t="s">
        <v>106</v>
      </c>
      <c r="W489" s="193" t="s">
        <v>106</v>
      </c>
      <c r="X489" s="193" t="s">
        <v>106</v>
      </c>
      <c r="Y489" s="193" t="s">
        <v>106</v>
      </c>
      <c r="Z489" s="193" t="s">
        <v>106</v>
      </c>
      <c r="AA489" s="193" t="s">
        <v>106</v>
      </c>
      <c r="AB489" s="193" t="s">
        <v>106</v>
      </c>
      <c r="AC489" s="332" t="s">
        <v>106</v>
      </c>
      <c r="AD489" s="180"/>
      <c r="AE489" s="190" t="s">
        <v>106</v>
      </c>
      <c r="AF489" s="191" t="s">
        <v>106</v>
      </c>
      <c r="AG489" s="191" t="s">
        <v>106</v>
      </c>
      <c r="AH489" s="191" t="s">
        <v>106</v>
      </c>
      <c r="AI489" s="191" t="s">
        <v>106</v>
      </c>
      <c r="AJ489" s="191" t="s">
        <v>106</v>
      </c>
      <c r="AK489" s="191" t="s">
        <v>106</v>
      </c>
      <c r="AL489" s="191" t="s">
        <v>106</v>
      </c>
      <c r="AM489" s="191" t="s">
        <v>106</v>
      </c>
      <c r="AN489" s="191" t="s">
        <v>106</v>
      </c>
      <c r="AO489" s="191" t="s">
        <v>106</v>
      </c>
      <c r="AP489" s="191" t="s">
        <v>106</v>
      </c>
      <c r="AQ489" s="192" t="s">
        <v>106</v>
      </c>
      <c r="AR489" s="11"/>
    </row>
    <row r="490" spans="1:44" x14ac:dyDescent="0.25">
      <c r="A490" s="240">
        <v>4</v>
      </c>
      <c r="B490" s="311">
        <v>0.36458299999999999</v>
      </c>
      <c r="C490" s="190" t="s">
        <v>106</v>
      </c>
      <c r="D490" s="331" t="s">
        <v>106</v>
      </c>
      <c r="E490" s="193" t="s">
        <v>106</v>
      </c>
      <c r="F490" s="193" t="s">
        <v>106</v>
      </c>
      <c r="G490" s="193" t="s">
        <v>106</v>
      </c>
      <c r="H490" s="193" t="s">
        <v>106</v>
      </c>
      <c r="I490" s="193" t="s">
        <v>106</v>
      </c>
      <c r="J490" s="193" t="s">
        <v>106</v>
      </c>
      <c r="K490" s="193" t="s">
        <v>106</v>
      </c>
      <c r="L490" s="193" t="s">
        <v>106</v>
      </c>
      <c r="M490" s="193" t="s">
        <v>106</v>
      </c>
      <c r="N490" s="193" t="s">
        <v>106</v>
      </c>
      <c r="O490" s="332" t="s">
        <v>106</v>
      </c>
      <c r="P490" s="180"/>
      <c r="Q490" s="190" t="s">
        <v>106</v>
      </c>
      <c r="R490" s="331" t="s">
        <v>106</v>
      </c>
      <c r="S490" s="193" t="s">
        <v>106</v>
      </c>
      <c r="T490" s="193" t="s">
        <v>106</v>
      </c>
      <c r="U490" s="193" t="s">
        <v>106</v>
      </c>
      <c r="V490" s="193" t="s">
        <v>106</v>
      </c>
      <c r="W490" s="193" t="s">
        <v>106</v>
      </c>
      <c r="X490" s="193" t="s">
        <v>106</v>
      </c>
      <c r="Y490" s="193" t="s">
        <v>106</v>
      </c>
      <c r="Z490" s="193" t="s">
        <v>106</v>
      </c>
      <c r="AA490" s="193" t="s">
        <v>106</v>
      </c>
      <c r="AB490" s="193" t="s">
        <v>106</v>
      </c>
      <c r="AC490" s="332" t="s">
        <v>106</v>
      </c>
      <c r="AD490" s="180"/>
      <c r="AE490" s="190" t="s">
        <v>106</v>
      </c>
      <c r="AF490" s="191" t="s">
        <v>106</v>
      </c>
      <c r="AG490" s="191" t="s">
        <v>106</v>
      </c>
      <c r="AH490" s="191" t="s">
        <v>106</v>
      </c>
      <c r="AI490" s="191" t="s">
        <v>106</v>
      </c>
      <c r="AJ490" s="191" t="s">
        <v>106</v>
      </c>
      <c r="AK490" s="191" t="s">
        <v>106</v>
      </c>
      <c r="AL490" s="191" t="s">
        <v>106</v>
      </c>
      <c r="AM490" s="191" t="s">
        <v>106</v>
      </c>
      <c r="AN490" s="191" t="s">
        <v>106</v>
      </c>
      <c r="AO490" s="191" t="s">
        <v>106</v>
      </c>
      <c r="AP490" s="191" t="s">
        <v>106</v>
      </c>
      <c r="AQ490" s="192" t="s">
        <v>106</v>
      </c>
      <c r="AR490" s="11"/>
    </row>
    <row r="491" spans="1:44" x14ac:dyDescent="0.25">
      <c r="A491" s="240">
        <v>4</v>
      </c>
      <c r="B491" s="311">
        <v>0.375</v>
      </c>
      <c r="C491" s="190" t="s">
        <v>106</v>
      </c>
      <c r="D491" s="331" t="s">
        <v>106</v>
      </c>
      <c r="E491" s="193" t="s">
        <v>106</v>
      </c>
      <c r="F491" s="193" t="s">
        <v>106</v>
      </c>
      <c r="G491" s="193" t="s">
        <v>106</v>
      </c>
      <c r="H491" s="193" t="s">
        <v>106</v>
      </c>
      <c r="I491" s="193" t="s">
        <v>106</v>
      </c>
      <c r="J491" s="193" t="s">
        <v>106</v>
      </c>
      <c r="K491" s="193" t="s">
        <v>106</v>
      </c>
      <c r="L491" s="193" t="s">
        <v>106</v>
      </c>
      <c r="M491" s="193" t="s">
        <v>106</v>
      </c>
      <c r="N491" s="193" t="s">
        <v>106</v>
      </c>
      <c r="O491" s="332" t="s">
        <v>106</v>
      </c>
      <c r="P491" s="180"/>
      <c r="Q491" s="190" t="s">
        <v>106</v>
      </c>
      <c r="R491" s="331" t="s">
        <v>106</v>
      </c>
      <c r="S491" s="193" t="s">
        <v>106</v>
      </c>
      <c r="T491" s="193" t="s">
        <v>106</v>
      </c>
      <c r="U491" s="193" t="s">
        <v>106</v>
      </c>
      <c r="V491" s="193" t="s">
        <v>106</v>
      </c>
      <c r="W491" s="193" t="s">
        <v>106</v>
      </c>
      <c r="X491" s="193" t="s">
        <v>106</v>
      </c>
      <c r="Y491" s="193" t="s">
        <v>106</v>
      </c>
      <c r="Z491" s="193" t="s">
        <v>106</v>
      </c>
      <c r="AA491" s="193" t="s">
        <v>106</v>
      </c>
      <c r="AB491" s="193" t="s">
        <v>106</v>
      </c>
      <c r="AC491" s="332" t="s">
        <v>106</v>
      </c>
      <c r="AD491" s="180"/>
      <c r="AE491" s="190" t="s">
        <v>106</v>
      </c>
      <c r="AF491" s="191" t="s">
        <v>106</v>
      </c>
      <c r="AG491" s="191" t="s">
        <v>106</v>
      </c>
      <c r="AH491" s="191" t="s">
        <v>106</v>
      </c>
      <c r="AI491" s="191" t="s">
        <v>106</v>
      </c>
      <c r="AJ491" s="191" t="s">
        <v>106</v>
      </c>
      <c r="AK491" s="191" t="s">
        <v>106</v>
      </c>
      <c r="AL491" s="191" t="s">
        <v>106</v>
      </c>
      <c r="AM491" s="191" t="s">
        <v>106</v>
      </c>
      <c r="AN491" s="191" t="s">
        <v>106</v>
      </c>
      <c r="AO491" s="191" t="s">
        <v>106</v>
      </c>
      <c r="AP491" s="191" t="s">
        <v>106</v>
      </c>
      <c r="AQ491" s="192" t="s">
        <v>106</v>
      </c>
      <c r="AR491" s="11"/>
    </row>
    <row r="492" spans="1:44" x14ac:dyDescent="0.25">
      <c r="A492" s="240">
        <v>4</v>
      </c>
      <c r="B492" s="311">
        <v>0.38541700000000001</v>
      </c>
      <c r="C492" s="190" t="s">
        <v>106</v>
      </c>
      <c r="D492" s="331" t="s">
        <v>106</v>
      </c>
      <c r="E492" s="193" t="s">
        <v>106</v>
      </c>
      <c r="F492" s="193" t="s">
        <v>106</v>
      </c>
      <c r="G492" s="193" t="s">
        <v>106</v>
      </c>
      <c r="H492" s="193" t="s">
        <v>106</v>
      </c>
      <c r="I492" s="193" t="s">
        <v>106</v>
      </c>
      <c r="J492" s="193" t="s">
        <v>106</v>
      </c>
      <c r="K492" s="193" t="s">
        <v>106</v>
      </c>
      <c r="L492" s="193" t="s">
        <v>106</v>
      </c>
      <c r="M492" s="193" t="s">
        <v>106</v>
      </c>
      <c r="N492" s="193" t="s">
        <v>106</v>
      </c>
      <c r="O492" s="332" t="s">
        <v>106</v>
      </c>
      <c r="P492" s="180"/>
      <c r="Q492" s="190" t="s">
        <v>106</v>
      </c>
      <c r="R492" s="331" t="s">
        <v>106</v>
      </c>
      <c r="S492" s="193" t="s">
        <v>106</v>
      </c>
      <c r="T492" s="193" t="s">
        <v>106</v>
      </c>
      <c r="U492" s="193" t="s">
        <v>106</v>
      </c>
      <c r="V492" s="193" t="s">
        <v>106</v>
      </c>
      <c r="W492" s="193" t="s">
        <v>106</v>
      </c>
      <c r="X492" s="193" t="s">
        <v>106</v>
      </c>
      <c r="Y492" s="193" t="s">
        <v>106</v>
      </c>
      <c r="Z492" s="193" t="s">
        <v>106</v>
      </c>
      <c r="AA492" s="193" t="s">
        <v>106</v>
      </c>
      <c r="AB492" s="193" t="s">
        <v>106</v>
      </c>
      <c r="AC492" s="332" t="s">
        <v>106</v>
      </c>
      <c r="AD492" s="180"/>
      <c r="AE492" s="190" t="s">
        <v>106</v>
      </c>
      <c r="AF492" s="191" t="s">
        <v>106</v>
      </c>
      <c r="AG492" s="191" t="s">
        <v>106</v>
      </c>
      <c r="AH492" s="191" t="s">
        <v>106</v>
      </c>
      <c r="AI492" s="191" t="s">
        <v>106</v>
      </c>
      <c r="AJ492" s="191" t="s">
        <v>106</v>
      </c>
      <c r="AK492" s="191" t="s">
        <v>106</v>
      </c>
      <c r="AL492" s="191" t="s">
        <v>106</v>
      </c>
      <c r="AM492" s="191" t="s">
        <v>106</v>
      </c>
      <c r="AN492" s="191" t="s">
        <v>106</v>
      </c>
      <c r="AO492" s="191" t="s">
        <v>106</v>
      </c>
      <c r="AP492" s="191" t="s">
        <v>106</v>
      </c>
      <c r="AQ492" s="192" t="s">
        <v>106</v>
      </c>
      <c r="AR492" s="11"/>
    </row>
    <row r="493" spans="1:44" x14ac:dyDescent="0.25">
      <c r="A493" s="240">
        <v>4</v>
      </c>
      <c r="B493" s="311">
        <v>0.39583299999999999</v>
      </c>
      <c r="C493" s="190" t="s">
        <v>106</v>
      </c>
      <c r="D493" s="331" t="s">
        <v>106</v>
      </c>
      <c r="E493" s="193" t="s">
        <v>106</v>
      </c>
      <c r="F493" s="193" t="s">
        <v>106</v>
      </c>
      <c r="G493" s="193" t="s">
        <v>106</v>
      </c>
      <c r="H493" s="193" t="s">
        <v>106</v>
      </c>
      <c r="I493" s="193" t="s">
        <v>106</v>
      </c>
      <c r="J493" s="193" t="s">
        <v>106</v>
      </c>
      <c r="K493" s="193" t="s">
        <v>106</v>
      </c>
      <c r="L493" s="193" t="s">
        <v>106</v>
      </c>
      <c r="M493" s="193" t="s">
        <v>106</v>
      </c>
      <c r="N493" s="193" t="s">
        <v>106</v>
      </c>
      <c r="O493" s="332" t="s">
        <v>106</v>
      </c>
      <c r="P493" s="180"/>
      <c r="Q493" s="190" t="s">
        <v>106</v>
      </c>
      <c r="R493" s="331" t="s">
        <v>106</v>
      </c>
      <c r="S493" s="193" t="s">
        <v>106</v>
      </c>
      <c r="T493" s="193" t="s">
        <v>106</v>
      </c>
      <c r="U493" s="193" t="s">
        <v>106</v>
      </c>
      <c r="V493" s="193" t="s">
        <v>106</v>
      </c>
      <c r="W493" s="193" t="s">
        <v>106</v>
      </c>
      <c r="X493" s="193" t="s">
        <v>106</v>
      </c>
      <c r="Y493" s="193" t="s">
        <v>106</v>
      </c>
      <c r="Z493" s="193" t="s">
        <v>106</v>
      </c>
      <c r="AA493" s="193" t="s">
        <v>106</v>
      </c>
      <c r="AB493" s="193" t="s">
        <v>106</v>
      </c>
      <c r="AC493" s="332" t="s">
        <v>106</v>
      </c>
      <c r="AD493" s="180"/>
      <c r="AE493" s="190" t="s">
        <v>106</v>
      </c>
      <c r="AF493" s="191" t="s">
        <v>106</v>
      </c>
      <c r="AG493" s="191" t="s">
        <v>106</v>
      </c>
      <c r="AH493" s="191" t="s">
        <v>106</v>
      </c>
      <c r="AI493" s="191" t="s">
        <v>106</v>
      </c>
      <c r="AJ493" s="191" t="s">
        <v>106</v>
      </c>
      <c r="AK493" s="191" t="s">
        <v>106</v>
      </c>
      <c r="AL493" s="191" t="s">
        <v>106</v>
      </c>
      <c r="AM493" s="191" t="s">
        <v>106</v>
      </c>
      <c r="AN493" s="191" t="s">
        <v>106</v>
      </c>
      <c r="AO493" s="191" t="s">
        <v>106</v>
      </c>
      <c r="AP493" s="191" t="s">
        <v>106</v>
      </c>
      <c r="AQ493" s="192" t="s">
        <v>106</v>
      </c>
      <c r="AR493" s="11"/>
    </row>
    <row r="494" spans="1:44" x14ac:dyDescent="0.25">
      <c r="A494" s="240">
        <v>4</v>
      </c>
      <c r="B494" s="311">
        <v>0.40625</v>
      </c>
      <c r="C494" s="190" t="s">
        <v>106</v>
      </c>
      <c r="D494" s="331" t="s">
        <v>106</v>
      </c>
      <c r="E494" s="193" t="s">
        <v>106</v>
      </c>
      <c r="F494" s="193" t="s">
        <v>106</v>
      </c>
      <c r="G494" s="193" t="s">
        <v>106</v>
      </c>
      <c r="H494" s="193" t="s">
        <v>106</v>
      </c>
      <c r="I494" s="193" t="s">
        <v>106</v>
      </c>
      <c r="J494" s="193" t="s">
        <v>106</v>
      </c>
      <c r="K494" s="193" t="s">
        <v>106</v>
      </c>
      <c r="L494" s="193" t="s">
        <v>106</v>
      </c>
      <c r="M494" s="193" t="s">
        <v>106</v>
      </c>
      <c r="N494" s="193" t="s">
        <v>106</v>
      </c>
      <c r="O494" s="332" t="s">
        <v>106</v>
      </c>
      <c r="P494" s="180"/>
      <c r="Q494" s="190" t="s">
        <v>106</v>
      </c>
      <c r="R494" s="331" t="s">
        <v>106</v>
      </c>
      <c r="S494" s="193" t="s">
        <v>106</v>
      </c>
      <c r="T494" s="193" t="s">
        <v>106</v>
      </c>
      <c r="U494" s="193" t="s">
        <v>106</v>
      </c>
      <c r="V494" s="193" t="s">
        <v>106</v>
      </c>
      <c r="W494" s="193" t="s">
        <v>106</v>
      </c>
      <c r="X494" s="193" t="s">
        <v>106</v>
      </c>
      <c r="Y494" s="193" t="s">
        <v>106</v>
      </c>
      <c r="Z494" s="193" t="s">
        <v>106</v>
      </c>
      <c r="AA494" s="193" t="s">
        <v>106</v>
      </c>
      <c r="AB494" s="193" t="s">
        <v>106</v>
      </c>
      <c r="AC494" s="332" t="s">
        <v>106</v>
      </c>
      <c r="AD494" s="180"/>
      <c r="AE494" s="190" t="s">
        <v>106</v>
      </c>
      <c r="AF494" s="191" t="s">
        <v>106</v>
      </c>
      <c r="AG494" s="191" t="s">
        <v>106</v>
      </c>
      <c r="AH494" s="191" t="s">
        <v>106</v>
      </c>
      <c r="AI494" s="191" t="s">
        <v>106</v>
      </c>
      <c r="AJ494" s="191" t="s">
        <v>106</v>
      </c>
      <c r="AK494" s="191" t="s">
        <v>106</v>
      </c>
      <c r="AL494" s="191" t="s">
        <v>106</v>
      </c>
      <c r="AM494" s="191" t="s">
        <v>106</v>
      </c>
      <c r="AN494" s="191" t="s">
        <v>106</v>
      </c>
      <c r="AO494" s="191" t="s">
        <v>106</v>
      </c>
      <c r="AP494" s="191" t="s">
        <v>106</v>
      </c>
      <c r="AQ494" s="192" t="s">
        <v>106</v>
      </c>
      <c r="AR494" s="11"/>
    </row>
    <row r="495" spans="1:44" x14ac:dyDescent="0.25">
      <c r="A495" s="240">
        <v>4</v>
      </c>
      <c r="B495" s="311">
        <v>0.41666700000000001</v>
      </c>
      <c r="C495" s="190" t="s">
        <v>106</v>
      </c>
      <c r="D495" s="331" t="s">
        <v>106</v>
      </c>
      <c r="E495" s="193" t="s">
        <v>106</v>
      </c>
      <c r="F495" s="193" t="s">
        <v>106</v>
      </c>
      <c r="G495" s="193" t="s">
        <v>106</v>
      </c>
      <c r="H495" s="193" t="s">
        <v>106</v>
      </c>
      <c r="I495" s="193" t="s">
        <v>106</v>
      </c>
      <c r="J495" s="193" t="s">
        <v>106</v>
      </c>
      <c r="K495" s="193" t="s">
        <v>106</v>
      </c>
      <c r="L495" s="193" t="s">
        <v>106</v>
      </c>
      <c r="M495" s="193" t="s">
        <v>106</v>
      </c>
      <c r="N495" s="193" t="s">
        <v>106</v>
      </c>
      <c r="O495" s="332" t="s">
        <v>106</v>
      </c>
      <c r="P495" s="180"/>
      <c r="Q495" s="190" t="s">
        <v>106</v>
      </c>
      <c r="R495" s="331" t="s">
        <v>106</v>
      </c>
      <c r="S495" s="193" t="s">
        <v>106</v>
      </c>
      <c r="T495" s="193" t="s">
        <v>106</v>
      </c>
      <c r="U495" s="193" t="s">
        <v>106</v>
      </c>
      <c r="V495" s="193" t="s">
        <v>106</v>
      </c>
      <c r="W495" s="193" t="s">
        <v>106</v>
      </c>
      <c r="X495" s="193" t="s">
        <v>106</v>
      </c>
      <c r="Y495" s="193" t="s">
        <v>106</v>
      </c>
      <c r="Z495" s="193" t="s">
        <v>106</v>
      </c>
      <c r="AA495" s="193" t="s">
        <v>106</v>
      </c>
      <c r="AB495" s="193" t="s">
        <v>106</v>
      </c>
      <c r="AC495" s="332" t="s">
        <v>106</v>
      </c>
      <c r="AD495" s="180"/>
      <c r="AE495" s="190" t="s">
        <v>106</v>
      </c>
      <c r="AF495" s="191" t="s">
        <v>106</v>
      </c>
      <c r="AG495" s="191" t="s">
        <v>106</v>
      </c>
      <c r="AH495" s="191" t="s">
        <v>106</v>
      </c>
      <c r="AI495" s="191" t="s">
        <v>106</v>
      </c>
      <c r="AJ495" s="191" t="s">
        <v>106</v>
      </c>
      <c r="AK495" s="191" t="s">
        <v>106</v>
      </c>
      <c r="AL495" s="191" t="s">
        <v>106</v>
      </c>
      <c r="AM495" s="191" t="s">
        <v>106</v>
      </c>
      <c r="AN495" s="191" t="s">
        <v>106</v>
      </c>
      <c r="AO495" s="191" t="s">
        <v>106</v>
      </c>
      <c r="AP495" s="191" t="s">
        <v>106</v>
      </c>
      <c r="AQ495" s="192" t="s">
        <v>106</v>
      </c>
      <c r="AR495" s="11"/>
    </row>
    <row r="496" spans="1:44" x14ac:dyDescent="0.25">
      <c r="A496" s="240">
        <v>4</v>
      </c>
      <c r="B496" s="311">
        <v>0.42708299999999999</v>
      </c>
      <c r="C496" s="190" t="s">
        <v>106</v>
      </c>
      <c r="D496" s="331" t="s">
        <v>106</v>
      </c>
      <c r="E496" s="193" t="s">
        <v>106</v>
      </c>
      <c r="F496" s="193" t="s">
        <v>106</v>
      </c>
      <c r="G496" s="193" t="s">
        <v>106</v>
      </c>
      <c r="H496" s="193" t="s">
        <v>106</v>
      </c>
      <c r="I496" s="193" t="s">
        <v>106</v>
      </c>
      <c r="J496" s="193" t="s">
        <v>106</v>
      </c>
      <c r="K496" s="193" t="s">
        <v>106</v>
      </c>
      <c r="L496" s="193" t="s">
        <v>106</v>
      </c>
      <c r="M496" s="193" t="s">
        <v>106</v>
      </c>
      <c r="N496" s="193" t="s">
        <v>106</v>
      </c>
      <c r="O496" s="332" t="s">
        <v>106</v>
      </c>
      <c r="P496" s="180"/>
      <c r="Q496" s="190" t="s">
        <v>106</v>
      </c>
      <c r="R496" s="331" t="s">
        <v>106</v>
      </c>
      <c r="S496" s="193" t="s">
        <v>106</v>
      </c>
      <c r="T496" s="193" t="s">
        <v>106</v>
      </c>
      <c r="U496" s="193" t="s">
        <v>106</v>
      </c>
      <c r="V496" s="193" t="s">
        <v>106</v>
      </c>
      <c r="W496" s="193" t="s">
        <v>106</v>
      </c>
      <c r="X496" s="193" t="s">
        <v>106</v>
      </c>
      <c r="Y496" s="193" t="s">
        <v>106</v>
      </c>
      <c r="Z496" s="193" t="s">
        <v>106</v>
      </c>
      <c r="AA496" s="193" t="s">
        <v>106</v>
      </c>
      <c r="AB496" s="193" t="s">
        <v>106</v>
      </c>
      <c r="AC496" s="332" t="s">
        <v>106</v>
      </c>
      <c r="AD496" s="180"/>
      <c r="AE496" s="190" t="s">
        <v>106</v>
      </c>
      <c r="AF496" s="191" t="s">
        <v>106</v>
      </c>
      <c r="AG496" s="191" t="s">
        <v>106</v>
      </c>
      <c r="AH496" s="191" t="s">
        <v>106</v>
      </c>
      <c r="AI496" s="191" t="s">
        <v>106</v>
      </c>
      <c r="AJ496" s="191" t="s">
        <v>106</v>
      </c>
      <c r="AK496" s="191" t="s">
        <v>106</v>
      </c>
      <c r="AL496" s="191" t="s">
        <v>106</v>
      </c>
      <c r="AM496" s="191" t="s">
        <v>106</v>
      </c>
      <c r="AN496" s="191" t="s">
        <v>106</v>
      </c>
      <c r="AO496" s="191" t="s">
        <v>106</v>
      </c>
      <c r="AP496" s="191" t="s">
        <v>106</v>
      </c>
      <c r="AQ496" s="192" t="s">
        <v>106</v>
      </c>
      <c r="AR496" s="11"/>
    </row>
    <row r="497" spans="1:44" x14ac:dyDescent="0.25">
      <c r="A497" s="240">
        <v>4</v>
      </c>
      <c r="B497" s="311">
        <v>0.4375</v>
      </c>
      <c r="C497" s="190" t="s">
        <v>106</v>
      </c>
      <c r="D497" s="331" t="s">
        <v>106</v>
      </c>
      <c r="E497" s="193" t="s">
        <v>106</v>
      </c>
      <c r="F497" s="193" t="s">
        <v>106</v>
      </c>
      <c r="G497" s="193" t="s">
        <v>106</v>
      </c>
      <c r="H497" s="193" t="s">
        <v>106</v>
      </c>
      <c r="I497" s="193" t="s">
        <v>106</v>
      </c>
      <c r="J497" s="193" t="s">
        <v>106</v>
      </c>
      <c r="K497" s="193" t="s">
        <v>106</v>
      </c>
      <c r="L497" s="193" t="s">
        <v>106</v>
      </c>
      <c r="M497" s="193" t="s">
        <v>106</v>
      </c>
      <c r="N497" s="193" t="s">
        <v>106</v>
      </c>
      <c r="O497" s="332" t="s">
        <v>106</v>
      </c>
      <c r="P497" s="180"/>
      <c r="Q497" s="190" t="s">
        <v>106</v>
      </c>
      <c r="R497" s="331" t="s">
        <v>106</v>
      </c>
      <c r="S497" s="193" t="s">
        <v>106</v>
      </c>
      <c r="T497" s="193" t="s">
        <v>106</v>
      </c>
      <c r="U497" s="193" t="s">
        <v>106</v>
      </c>
      <c r="V497" s="193" t="s">
        <v>106</v>
      </c>
      <c r="W497" s="193" t="s">
        <v>106</v>
      </c>
      <c r="X497" s="193" t="s">
        <v>106</v>
      </c>
      <c r="Y497" s="193" t="s">
        <v>106</v>
      </c>
      <c r="Z497" s="193" t="s">
        <v>106</v>
      </c>
      <c r="AA497" s="193" t="s">
        <v>106</v>
      </c>
      <c r="AB497" s="193" t="s">
        <v>106</v>
      </c>
      <c r="AC497" s="332" t="s">
        <v>106</v>
      </c>
      <c r="AD497" s="180"/>
      <c r="AE497" s="190" t="s">
        <v>106</v>
      </c>
      <c r="AF497" s="191" t="s">
        <v>106</v>
      </c>
      <c r="AG497" s="191" t="s">
        <v>106</v>
      </c>
      <c r="AH497" s="191" t="s">
        <v>106</v>
      </c>
      <c r="AI497" s="191" t="s">
        <v>106</v>
      </c>
      <c r="AJ497" s="191" t="s">
        <v>106</v>
      </c>
      <c r="AK497" s="191" t="s">
        <v>106</v>
      </c>
      <c r="AL497" s="191" t="s">
        <v>106</v>
      </c>
      <c r="AM497" s="191" t="s">
        <v>106</v>
      </c>
      <c r="AN497" s="191" t="s">
        <v>106</v>
      </c>
      <c r="AO497" s="191" t="s">
        <v>106</v>
      </c>
      <c r="AP497" s="191" t="s">
        <v>106</v>
      </c>
      <c r="AQ497" s="192" t="s">
        <v>106</v>
      </c>
      <c r="AR497" s="11"/>
    </row>
    <row r="498" spans="1:44" x14ac:dyDescent="0.25">
      <c r="A498" s="240">
        <v>4</v>
      </c>
      <c r="B498" s="311">
        <v>0.44791700000000001</v>
      </c>
      <c r="C498" s="190" t="s">
        <v>106</v>
      </c>
      <c r="D498" s="331" t="s">
        <v>106</v>
      </c>
      <c r="E498" s="193" t="s">
        <v>106</v>
      </c>
      <c r="F498" s="193" t="s">
        <v>106</v>
      </c>
      <c r="G498" s="193" t="s">
        <v>106</v>
      </c>
      <c r="H498" s="193" t="s">
        <v>106</v>
      </c>
      <c r="I498" s="193" t="s">
        <v>106</v>
      </c>
      <c r="J498" s="193" t="s">
        <v>106</v>
      </c>
      <c r="K498" s="193" t="s">
        <v>106</v>
      </c>
      <c r="L498" s="193" t="s">
        <v>106</v>
      </c>
      <c r="M498" s="193" t="s">
        <v>106</v>
      </c>
      <c r="N498" s="193" t="s">
        <v>106</v>
      </c>
      <c r="O498" s="332" t="s">
        <v>106</v>
      </c>
      <c r="P498" s="180"/>
      <c r="Q498" s="190" t="s">
        <v>106</v>
      </c>
      <c r="R498" s="331" t="s">
        <v>106</v>
      </c>
      <c r="S498" s="193" t="s">
        <v>106</v>
      </c>
      <c r="T498" s="193" t="s">
        <v>106</v>
      </c>
      <c r="U498" s="193" t="s">
        <v>106</v>
      </c>
      <c r="V498" s="193" t="s">
        <v>106</v>
      </c>
      <c r="W498" s="193" t="s">
        <v>106</v>
      </c>
      <c r="X498" s="193" t="s">
        <v>106</v>
      </c>
      <c r="Y498" s="193" t="s">
        <v>106</v>
      </c>
      <c r="Z498" s="193" t="s">
        <v>106</v>
      </c>
      <c r="AA498" s="193" t="s">
        <v>106</v>
      </c>
      <c r="AB498" s="193" t="s">
        <v>106</v>
      </c>
      <c r="AC498" s="332" t="s">
        <v>106</v>
      </c>
      <c r="AD498" s="180"/>
      <c r="AE498" s="190" t="s">
        <v>106</v>
      </c>
      <c r="AF498" s="191" t="s">
        <v>106</v>
      </c>
      <c r="AG498" s="191" t="s">
        <v>106</v>
      </c>
      <c r="AH498" s="191" t="s">
        <v>106</v>
      </c>
      <c r="AI498" s="191" t="s">
        <v>106</v>
      </c>
      <c r="AJ498" s="191" t="s">
        <v>106</v>
      </c>
      <c r="AK498" s="191" t="s">
        <v>106</v>
      </c>
      <c r="AL498" s="191" t="s">
        <v>106</v>
      </c>
      <c r="AM498" s="191" t="s">
        <v>106</v>
      </c>
      <c r="AN498" s="191" t="s">
        <v>106</v>
      </c>
      <c r="AO498" s="191" t="s">
        <v>106</v>
      </c>
      <c r="AP498" s="191" t="s">
        <v>106</v>
      </c>
      <c r="AQ498" s="192" t="s">
        <v>106</v>
      </c>
      <c r="AR498" s="11"/>
    </row>
    <row r="499" spans="1:44" x14ac:dyDescent="0.25">
      <c r="A499" s="240">
        <v>4</v>
      </c>
      <c r="B499" s="311">
        <v>0.45833299999999999</v>
      </c>
      <c r="C499" s="190" t="s">
        <v>106</v>
      </c>
      <c r="D499" s="331" t="s">
        <v>106</v>
      </c>
      <c r="E499" s="193" t="s">
        <v>106</v>
      </c>
      <c r="F499" s="193" t="s">
        <v>106</v>
      </c>
      <c r="G499" s="193" t="s">
        <v>106</v>
      </c>
      <c r="H499" s="193" t="s">
        <v>106</v>
      </c>
      <c r="I499" s="193" t="s">
        <v>106</v>
      </c>
      <c r="J499" s="193" t="s">
        <v>106</v>
      </c>
      <c r="K499" s="193" t="s">
        <v>106</v>
      </c>
      <c r="L499" s="193" t="s">
        <v>106</v>
      </c>
      <c r="M499" s="193" t="s">
        <v>106</v>
      </c>
      <c r="N499" s="193" t="s">
        <v>106</v>
      </c>
      <c r="O499" s="332" t="s">
        <v>106</v>
      </c>
      <c r="P499" s="180"/>
      <c r="Q499" s="190" t="s">
        <v>106</v>
      </c>
      <c r="R499" s="331" t="s">
        <v>106</v>
      </c>
      <c r="S499" s="193" t="s">
        <v>106</v>
      </c>
      <c r="T499" s="193" t="s">
        <v>106</v>
      </c>
      <c r="U499" s="193" t="s">
        <v>106</v>
      </c>
      <c r="V499" s="193" t="s">
        <v>106</v>
      </c>
      <c r="W499" s="193" t="s">
        <v>106</v>
      </c>
      <c r="X499" s="193" t="s">
        <v>106</v>
      </c>
      <c r="Y499" s="193" t="s">
        <v>106</v>
      </c>
      <c r="Z499" s="193" t="s">
        <v>106</v>
      </c>
      <c r="AA499" s="193" t="s">
        <v>106</v>
      </c>
      <c r="AB499" s="193" t="s">
        <v>106</v>
      </c>
      <c r="AC499" s="332" t="s">
        <v>106</v>
      </c>
      <c r="AD499" s="180"/>
      <c r="AE499" s="190" t="s">
        <v>106</v>
      </c>
      <c r="AF499" s="191" t="s">
        <v>106</v>
      </c>
      <c r="AG499" s="191" t="s">
        <v>106</v>
      </c>
      <c r="AH499" s="191" t="s">
        <v>106</v>
      </c>
      <c r="AI499" s="191" t="s">
        <v>106</v>
      </c>
      <c r="AJ499" s="191" t="s">
        <v>106</v>
      </c>
      <c r="AK499" s="191" t="s">
        <v>106</v>
      </c>
      <c r="AL499" s="191" t="s">
        <v>106</v>
      </c>
      <c r="AM499" s="191" t="s">
        <v>106</v>
      </c>
      <c r="AN499" s="191" t="s">
        <v>106</v>
      </c>
      <c r="AO499" s="191" t="s">
        <v>106</v>
      </c>
      <c r="AP499" s="191" t="s">
        <v>106</v>
      </c>
      <c r="AQ499" s="192" t="s">
        <v>106</v>
      </c>
      <c r="AR499" s="11"/>
    </row>
    <row r="500" spans="1:44" x14ac:dyDescent="0.25">
      <c r="A500" s="240">
        <v>4</v>
      </c>
      <c r="B500" s="311">
        <v>0.46875</v>
      </c>
      <c r="C500" s="190" t="s">
        <v>106</v>
      </c>
      <c r="D500" s="331" t="s">
        <v>106</v>
      </c>
      <c r="E500" s="193" t="s">
        <v>106</v>
      </c>
      <c r="F500" s="193" t="s">
        <v>106</v>
      </c>
      <c r="G500" s="193" t="s">
        <v>106</v>
      </c>
      <c r="H500" s="193" t="s">
        <v>106</v>
      </c>
      <c r="I500" s="193" t="s">
        <v>106</v>
      </c>
      <c r="J500" s="193" t="s">
        <v>106</v>
      </c>
      <c r="K500" s="193" t="s">
        <v>106</v>
      </c>
      <c r="L500" s="193" t="s">
        <v>106</v>
      </c>
      <c r="M500" s="193" t="s">
        <v>106</v>
      </c>
      <c r="N500" s="193" t="s">
        <v>106</v>
      </c>
      <c r="O500" s="332" t="s">
        <v>106</v>
      </c>
      <c r="P500" s="180"/>
      <c r="Q500" s="190" t="s">
        <v>106</v>
      </c>
      <c r="R500" s="331" t="s">
        <v>106</v>
      </c>
      <c r="S500" s="193" t="s">
        <v>106</v>
      </c>
      <c r="T500" s="193" t="s">
        <v>106</v>
      </c>
      <c r="U500" s="193" t="s">
        <v>106</v>
      </c>
      <c r="V500" s="193" t="s">
        <v>106</v>
      </c>
      <c r="W500" s="193" t="s">
        <v>106</v>
      </c>
      <c r="X500" s="193" t="s">
        <v>106</v>
      </c>
      <c r="Y500" s="193" t="s">
        <v>106</v>
      </c>
      <c r="Z500" s="193" t="s">
        <v>106</v>
      </c>
      <c r="AA500" s="193" t="s">
        <v>106</v>
      </c>
      <c r="AB500" s="193" t="s">
        <v>106</v>
      </c>
      <c r="AC500" s="332" t="s">
        <v>106</v>
      </c>
      <c r="AD500" s="180"/>
      <c r="AE500" s="190" t="s">
        <v>106</v>
      </c>
      <c r="AF500" s="191" t="s">
        <v>106</v>
      </c>
      <c r="AG500" s="191" t="s">
        <v>106</v>
      </c>
      <c r="AH500" s="191" t="s">
        <v>106</v>
      </c>
      <c r="AI500" s="191" t="s">
        <v>106</v>
      </c>
      <c r="AJ500" s="191" t="s">
        <v>106</v>
      </c>
      <c r="AK500" s="191" t="s">
        <v>106</v>
      </c>
      <c r="AL500" s="191" t="s">
        <v>106</v>
      </c>
      <c r="AM500" s="191" t="s">
        <v>106</v>
      </c>
      <c r="AN500" s="191" t="s">
        <v>106</v>
      </c>
      <c r="AO500" s="191" t="s">
        <v>106</v>
      </c>
      <c r="AP500" s="191" t="s">
        <v>106</v>
      </c>
      <c r="AQ500" s="192" t="s">
        <v>106</v>
      </c>
      <c r="AR500" s="11"/>
    </row>
    <row r="501" spans="1:44" x14ac:dyDescent="0.25">
      <c r="A501" s="240">
        <v>4</v>
      </c>
      <c r="B501" s="311">
        <v>0.47916700000000001</v>
      </c>
      <c r="C501" s="190" t="s">
        <v>106</v>
      </c>
      <c r="D501" s="331" t="s">
        <v>106</v>
      </c>
      <c r="E501" s="193" t="s">
        <v>106</v>
      </c>
      <c r="F501" s="193" t="s">
        <v>106</v>
      </c>
      <c r="G501" s="193" t="s">
        <v>106</v>
      </c>
      <c r="H501" s="193" t="s">
        <v>106</v>
      </c>
      <c r="I501" s="193" t="s">
        <v>106</v>
      </c>
      <c r="J501" s="193" t="s">
        <v>106</v>
      </c>
      <c r="K501" s="193" t="s">
        <v>106</v>
      </c>
      <c r="L501" s="193" t="s">
        <v>106</v>
      </c>
      <c r="M501" s="193" t="s">
        <v>106</v>
      </c>
      <c r="N501" s="193" t="s">
        <v>106</v>
      </c>
      <c r="O501" s="332" t="s">
        <v>106</v>
      </c>
      <c r="P501" s="180"/>
      <c r="Q501" s="190" t="s">
        <v>106</v>
      </c>
      <c r="R501" s="331" t="s">
        <v>106</v>
      </c>
      <c r="S501" s="193" t="s">
        <v>106</v>
      </c>
      <c r="T501" s="193" t="s">
        <v>106</v>
      </c>
      <c r="U501" s="193" t="s">
        <v>106</v>
      </c>
      <c r="V501" s="193" t="s">
        <v>106</v>
      </c>
      <c r="W501" s="193" t="s">
        <v>106</v>
      </c>
      <c r="X501" s="193" t="s">
        <v>106</v>
      </c>
      <c r="Y501" s="193" t="s">
        <v>106</v>
      </c>
      <c r="Z501" s="193" t="s">
        <v>106</v>
      </c>
      <c r="AA501" s="193" t="s">
        <v>106</v>
      </c>
      <c r="AB501" s="193" t="s">
        <v>106</v>
      </c>
      <c r="AC501" s="332" t="s">
        <v>106</v>
      </c>
      <c r="AD501" s="180"/>
      <c r="AE501" s="190" t="s">
        <v>106</v>
      </c>
      <c r="AF501" s="191" t="s">
        <v>106</v>
      </c>
      <c r="AG501" s="191" t="s">
        <v>106</v>
      </c>
      <c r="AH501" s="191" t="s">
        <v>106</v>
      </c>
      <c r="AI501" s="191" t="s">
        <v>106</v>
      </c>
      <c r="AJ501" s="191" t="s">
        <v>106</v>
      </c>
      <c r="AK501" s="191" t="s">
        <v>106</v>
      </c>
      <c r="AL501" s="191" t="s">
        <v>106</v>
      </c>
      <c r="AM501" s="191" t="s">
        <v>106</v>
      </c>
      <c r="AN501" s="191" t="s">
        <v>106</v>
      </c>
      <c r="AO501" s="191" t="s">
        <v>106</v>
      </c>
      <c r="AP501" s="191" t="s">
        <v>106</v>
      </c>
      <c r="AQ501" s="192" t="s">
        <v>106</v>
      </c>
      <c r="AR501" s="11"/>
    </row>
    <row r="502" spans="1:44" x14ac:dyDescent="0.25">
      <c r="A502" s="240">
        <v>4</v>
      </c>
      <c r="B502" s="311">
        <v>0.48958299999999999</v>
      </c>
      <c r="C502" s="190" t="s">
        <v>106</v>
      </c>
      <c r="D502" s="331" t="s">
        <v>106</v>
      </c>
      <c r="E502" s="193" t="s">
        <v>106</v>
      </c>
      <c r="F502" s="193" t="s">
        <v>106</v>
      </c>
      <c r="G502" s="193" t="s">
        <v>106</v>
      </c>
      <c r="H502" s="193" t="s">
        <v>106</v>
      </c>
      <c r="I502" s="193" t="s">
        <v>106</v>
      </c>
      <c r="J502" s="193" t="s">
        <v>106</v>
      </c>
      <c r="K502" s="193" t="s">
        <v>106</v>
      </c>
      <c r="L502" s="193" t="s">
        <v>106</v>
      </c>
      <c r="M502" s="193" t="s">
        <v>106</v>
      </c>
      <c r="N502" s="193" t="s">
        <v>106</v>
      </c>
      <c r="O502" s="332" t="s">
        <v>106</v>
      </c>
      <c r="P502" s="134"/>
      <c r="Q502" s="190" t="s">
        <v>106</v>
      </c>
      <c r="R502" s="331" t="s">
        <v>106</v>
      </c>
      <c r="S502" s="193" t="s">
        <v>106</v>
      </c>
      <c r="T502" s="193" t="s">
        <v>106</v>
      </c>
      <c r="U502" s="193" t="s">
        <v>106</v>
      </c>
      <c r="V502" s="193" t="s">
        <v>106</v>
      </c>
      <c r="W502" s="193" t="s">
        <v>106</v>
      </c>
      <c r="X502" s="193" t="s">
        <v>106</v>
      </c>
      <c r="Y502" s="193" t="s">
        <v>106</v>
      </c>
      <c r="Z502" s="193" t="s">
        <v>106</v>
      </c>
      <c r="AA502" s="193" t="s">
        <v>106</v>
      </c>
      <c r="AB502" s="193" t="s">
        <v>106</v>
      </c>
      <c r="AC502" s="332" t="s">
        <v>106</v>
      </c>
      <c r="AD502" s="134"/>
      <c r="AE502" s="190" t="s">
        <v>106</v>
      </c>
      <c r="AF502" s="191" t="s">
        <v>106</v>
      </c>
      <c r="AG502" s="191" t="s">
        <v>106</v>
      </c>
      <c r="AH502" s="191" t="s">
        <v>106</v>
      </c>
      <c r="AI502" s="191" t="s">
        <v>106</v>
      </c>
      <c r="AJ502" s="191" t="s">
        <v>106</v>
      </c>
      <c r="AK502" s="191" t="s">
        <v>106</v>
      </c>
      <c r="AL502" s="191" t="s">
        <v>106</v>
      </c>
      <c r="AM502" s="191" t="s">
        <v>106</v>
      </c>
      <c r="AN502" s="191" t="s">
        <v>106</v>
      </c>
      <c r="AO502" s="191" t="s">
        <v>106</v>
      </c>
      <c r="AP502" s="191" t="s">
        <v>106</v>
      </c>
      <c r="AQ502" s="192" t="s">
        <v>106</v>
      </c>
      <c r="AR502" s="11"/>
    </row>
    <row r="503" spans="1:44" x14ac:dyDescent="0.25">
      <c r="A503" s="240">
        <v>4</v>
      </c>
      <c r="B503" s="311">
        <v>0.5</v>
      </c>
      <c r="C503" s="190" t="s">
        <v>106</v>
      </c>
      <c r="D503" s="331" t="s">
        <v>106</v>
      </c>
      <c r="E503" s="193" t="s">
        <v>106</v>
      </c>
      <c r="F503" s="193" t="s">
        <v>106</v>
      </c>
      <c r="G503" s="193" t="s">
        <v>106</v>
      </c>
      <c r="H503" s="193" t="s">
        <v>106</v>
      </c>
      <c r="I503" s="193" t="s">
        <v>106</v>
      </c>
      <c r="J503" s="193" t="s">
        <v>106</v>
      </c>
      <c r="K503" s="193" t="s">
        <v>106</v>
      </c>
      <c r="L503" s="193" t="s">
        <v>106</v>
      </c>
      <c r="M503" s="193" t="s">
        <v>106</v>
      </c>
      <c r="N503" s="193" t="s">
        <v>106</v>
      </c>
      <c r="O503" s="332" t="s">
        <v>106</v>
      </c>
      <c r="P503" s="180"/>
      <c r="Q503" s="190" t="s">
        <v>106</v>
      </c>
      <c r="R503" s="331" t="s">
        <v>106</v>
      </c>
      <c r="S503" s="193" t="s">
        <v>106</v>
      </c>
      <c r="T503" s="193" t="s">
        <v>106</v>
      </c>
      <c r="U503" s="193" t="s">
        <v>106</v>
      </c>
      <c r="V503" s="193" t="s">
        <v>106</v>
      </c>
      <c r="W503" s="193" t="s">
        <v>106</v>
      </c>
      <c r="X503" s="193" t="s">
        <v>106</v>
      </c>
      <c r="Y503" s="193" t="s">
        <v>106</v>
      </c>
      <c r="Z503" s="193" t="s">
        <v>106</v>
      </c>
      <c r="AA503" s="193" t="s">
        <v>106</v>
      </c>
      <c r="AB503" s="193" t="s">
        <v>106</v>
      </c>
      <c r="AC503" s="332" t="s">
        <v>106</v>
      </c>
      <c r="AD503" s="180"/>
      <c r="AE503" s="190" t="s">
        <v>106</v>
      </c>
      <c r="AF503" s="193" t="s">
        <v>106</v>
      </c>
      <c r="AG503" s="191" t="s">
        <v>106</v>
      </c>
      <c r="AH503" s="191" t="s">
        <v>106</v>
      </c>
      <c r="AI503" s="191" t="s">
        <v>106</v>
      </c>
      <c r="AJ503" s="191" t="s">
        <v>106</v>
      </c>
      <c r="AK503" s="191" t="s">
        <v>106</v>
      </c>
      <c r="AL503" s="191" t="s">
        <v>106</v>
      </c>
      <c r="AM503" s="191" t="s">
        <v>106</v>
      </c>
      <c r="AN503" s="191" t="s">
        <v>106</v>
      </c>
      <c r="AO503" s="191" t="s">
        <v>106</v>
      </c>
      <c r="AP503" s="191" t="s">
        <v>106</v>
      </c>
      <c r="AQ503" s="192" t="s">
        <v>106</v>
      </c>
      <c r="AR503" s="11"/>
    </row>
    <row r="504" spans="1:44" x14ac:dyDescent="0.25">
      <c r="A504" s="240">
        <v>4</v>
      </c>
      <c r="B504" s="311">
        <v>0.51041700000000001</v>
      </c>
      <c r="C504" s="190" t="s">
        <v>106</v>
      </c>
      <c r="D504" s="331" t="s">
        <v>106</v>
      </c>
      <c r="E504" s="193" t="s">
        <v>106</v>
      </c>
      <c r="F504" s="193" t="s">
        <v>106</v>
      </c>
      <c r="G504" s="193" t="s">
        <v>106</v>
      </c>
      <c r="H504" s="193" t="s">
        <v>106</v>
      </c>
      <c r="I504" s="193" t="s">
        <v>106</v>
      </c>
      <c r="J504" s="193" t="s">
        <v>106</v>
      </c>
      <c r="K504" s="193" t="s">
        <v>106</v>
      </c>
      <c r="L504" s="193" t="s">
        <v>106</v>
      </c>
      <c r="M504" s="193" t="s">
        <v>106</v>
      </c>
      <c r="N504" s="193" t="s">
        <v>106</v>
      </c>
      <c r="O504" s="332" t="s">
        <v>106</v>
      </c>
      <c r="P504" s="180"/>
      <c r="Q504" s="190" t="s">
        <v>106</v>
      </c>
      <c r="R504" s="331" t="s">
        <v>106</v>
      </c>
      <c r="S504" s="193" t="s">
        <v>106</v>
      </c>
      <c r="T504" s="193" t="s">
        <v>106</v>
      </c>
      <c r="U504" s="193" t="s">
        <v>106</v>
      </c>
      <c r="V504" s="193" t="s">
        <v>106</v>
      </c>
      <c r="W504" s="193" t="s">
        <v>106</v>
      </c>
      <c r="X504" s="193" t="s">
        <v>106</v>
      </c>
      <c r="Y504" s="193" t="s">
        <v>106</v>
      </c>
      <c r="Z504" s="193" t="s">
        <v>106</v>
      </c>
      <c r="AA504" s="193" t="s">
        <v>106</v>
      </c>
      <c r="AB504" s="193" t="s">
        <v>106</v>
      </c>
      <c r="AC504" s="332" t="s">
        <v>106</v>
      </c>
      <c r="AD504" s="180"/>
      <c r="AE504" s="190" t="s">
        <v>106</v>
      </c>
      <c r="AF504" s="191" t="s">
        <v>106</v>
      </c>
      <c r="AG504" s="191" t="s">
        <v>106</v>
      </c>
      <c r="AH504" s="191" t="s">
        <v>106</v>
      </c>
      <c r="AI504" s="191" t="s">
        <v>106</v>
      </c>
      <c r="AJ504" s="191" t="s">
        <v>106</v>
      </c>
      <c r="AK504" s="191" t="s">
        <v>106</v>
      </c>
      <c r="AL504" s="191" t="s">
        <v>106</v>
      </c>
      <c r="AM504" s="191" t="s">
        <v>106</v>
      </c>
      <c r="AN504" s="191" t="s">
        <v>106</v>
      </c>
      <c r="AO504" s="191" t="s">
        <v>106</v>
      </c>
      <c r="AP504" s="191" t="s">
        <v>106</v>
      </c>
      <c r="AQ504" s="192" t="s">
        <v>106</v>
      </c>
      <c r="AR504" s="11"/>
    </row>
    <row r="505" spans="1:44" x14ac:dyDescent="0.25">
      <c r="A505" s="240">
        <v>4</v>
      </c>
      <c r="B505" s="311">
        <v>0.52083299999999999</v>
      </c>
      <c r="C505" s="190" t="s">
        <v>106</v>
      </c>
      <c r="D505" s="331" t="s">
        <v>106</v>
      </c>
      <c r="E505" s="193" t="s">
        <v>106</v>
      </c>
      <c r="F505" s="193" t="s">
        <v>106</v>
      </c>
      <c r="G505" s="193" t="s">
        <v>106</v>
      </c>
      <c r="H505" s="193" t="s">
        <v>106</v>
      </c>
      <c r="I505" s="193" t="s">
        <v>106</v>
      </c>
      <c r="J505" s="193" t="s">
        <v>106</v>
      </c>
      <c r="K505" s="193" t="s">
        <v>106</v>
      </c>
      <c r="L505" s="193" t="s">
        <v>106</v>
      </c>
      <c r="M505" s="193" t="s">
        <v>106</v>
      </c>
      <c r="N505" s="193" t="s">
        <v>106</v>
      </c>
      <c r="O505" s="332" t="s">
        <v>106</v>
      </c>
      <c r="P505" s="180"/>
      <c r="Q505" s="190" t="s">
        <v>106</v>
      </c>
      <c r="R505" s="331" t="s">
        <v>106</v>
      </c>
      <c r="S505" s="193" t="s">
        <v>106</v>
      </c>
      <c r="T505" s="193" t="s">
        <v>106</v>
      </c>
      <c r="U505" s="193" t="s">
        <v>106</v>
      </c>
      <c r="V505" s="193" t="s">
        <v>106</v>
      </c>
      <c r="W505" s="193" t="s">
        <v>106</v>
      </c>
      <c r="X505" s="193" t="s">
        <v>106</v>
      </c>
      <c r="Y505" s="193" t="s">
        <v>106</v>
      </c>
      <c r="Z505" s="193" t="s">
        <v>106</v>
      </c>
      <c r="AA505" s="193" t="s">
        <v>106</v>
      </c>
      <c r="AB505" s="193" t="s">
        <v>106</v>
      </c>
      <c r="AC505" s="332" t="s">
        <v>106</v>
      </c>
      <c r="AD505" s="180"/>
      <c r="AE505" s="190" t="s">
        <v>106</v>
      </c>
      <c r="AF505" s="191" t="s">
        <v>106</v>
      </c>
      <c r="AG505" s="191" t="s">
        <v>106</v>
      </c>
      <c r="AH505" s="191" t="s">
        <v>106</v>
      </c>
      <c r="AI505" s="191" t="s">
        <v>106</v>
      </c>
      <c r="AJ505" s="191" t="s">
        <v>106</v>
      </c>
      <c r="AK505" s="191" t="s">
        <v>106</v>
      </c>
      <c r="AL505" s="191" t="s">
        <v>106</v>
      </c>
      <c r="AM505" s="191" t="s">
        <v>106</v>
      </c>
      <c r="AN505" s="191" t="s">
        <v>106</v>
      </c>
      <c r="AO505" s="191" t="s">
        <v>106</v>
      </c>
      <c r="AP505" s="191" t="s">
        <v>106</v>
      </c>
      <c r="AQ505" s="192" t="s">
        <v>106</v>
      </c>
      <c r="AR505" s="11"/>
    </row>
    <row r="506" spans="1:44" x14ac:dyDescent="0.25">
      <c r="A506" s="240">
        <v>4</v>
      </c>
      <c r="B506" s="311">
        <v>0.53125</v>
      </c>
      <c r="C506" s="190" t="s">
        <v>106</v>
      </c>
      <c r="D506" s="331" t="s">
        <v>106</v>
      </c>
      <c r="E506" s="193" t="s">
        <v>106</v>
      </c>
      <c r="F506" s="193" t="s">
        <v>106</v>
      </c>
      <c r="G506" s="193" t="s">
        <v>106</v>
      </c>
      <c r="H506" s="193" t="s">
        <v>106</v>
      </c>
      <c r="I506" s="193" t="s">
        <v>106</v>
      </c>
      <c r="J506" s="193" t="s">
        <v>106</v>
      </c>
      <c r="K506" s="193" t="s">
        <v>106</v>
      </c>
      <c r="L506" s="193" t="s">
        <v>106</v>
      </c>
      <c r="M506" s="193" t="s">
        <v>106</v>
      </c>
      <c r="N506" s="193" t="s">
        <v>106</v>
      </c>
      <c r="O506" s="332" t="s">
        <v>106</v>
      </c>
      <c r="P506" s="180"/>
      <c r="Q506" s="190" t="s">
        <v>106</v>
      </c>
      <c r="R506" s="331" t="s">
        <v>106</v>
      </c>
      <c r="S506" s="193" t="s">
        <v>106</v>
      </c>
      <c r="T506" s="193" t="s">
        <v>106</v>
      </c>
      <c r="U506" s="193" t="s">
        <v>106</v>
      </c>
      <c r="V506" s="193" t="s">
        <v>106</v>
      </c>
      <c r="W506" s="193" t="s">
        <v>106</v>
      </c>
      <c r="X506" s="193" t="s">
        <v>106</v>
      </c>
      <c r="Y506" s="193" t="s">
        <v>106</v>
      </c>
      <c r="Z506" s="193" t="s">
        <v>106</v>
      </c>
      <c r="AA506" s="193" t="s">
        <v>106</v>
      </c>
      <c r="AB506" s="193" t="s">
        <v>106</v>
      </c>
      <c r="AC506" s="332" t="s">
        <v>106</v>
      </c>
      <c r="AD506" s="180"/>
      <c r="AE506" s="190" t="s">
        <v>106</v>
      </c>
      <c r="AF506" s="191" t="s">
        <v>106</v>
      </c>
      <c r="AG506" s="191" t="s">
        <v>106</v>
      </c>
      <c r="AH506" s="191" t="s">
        <v>106</v>
      </c>
      <c r="AI506" s="191" t="s">
        <v>106</v>
      </c>
      <c r="AJ506" s="191" t="s">
        <v>106</v>
      </c>
      <c r="AK506" s="191" t="s">
        <v>106</v>
      </c>
      <c r="AL506" s="191" t="s">
        <v>106</v>
      </c>
      <c r="AM506" s="191" t="s">
        <v>106</v>
      </c>
      <c r="AN506" s="191" t="s">
        <v>106</v>
      </c>
      <c r="AO506" s="191" t="s">
        <v>106</v>
      </c>
      <c r="AP506" s="191" t="s">
        <v>106</v>
      </c>
      <c r="AQ506" s="192" t="s">
        <v>106</v>
      </c>
      <c r="AR506" s="11"/>
    </row>
    <row r="507" spans="1:44" x14ac:dyDescent="0.25">
      <c r="A507" s="240">
        <v>4</v>
      </c>
      <c r="B507" s="311">
        <v>0.54166700000000001</v>
      </c>
      <c r="C507" s="190" t="s">
        <v>106</v>
      </c>
      <c r="D507" s="331" t="s">
        <v>106</v>
      </c>
      <c r="E507" s="193" t="s">
        <v>106</v>
      </c>
      <c r="F507" s="193" t="s">
        <v>106</v>
      </c>
      <c r="G507" s="193" t="s">
        <v>106</v>
      </c>
      <c r="H507" s="193" t="s">
        <v>106</v>
      </c>
      <c r="I507" s="193" t="s">
        <v>106</v>
      </c>
      <c r="J507" s="193" t="s">
        <v>106</v>
      </c>
      <c r="K507" s="193" t="s">
        <v>106</v>
      </c>
      <c r="L507" s="193" t="s">
        <v>106</v>
      </c>
      <c r="M507" s="193" t="s">
        <v>106</v>
      </c>
      <c r="N507" s="193" t="s">
        <v>106</v>
      </c>
      <c r="O507" s="332" t="s">
        <v>106</v>
      </c>
      <c r="P507" s="180"/>
      <c r="Q507" s="190" t="s">
        <v>106</v>
      </c>
      <c r="R507" s="331" t="s">
        <v>106</v>
      </c>
      <c r="S507" s="193" t="s">
        <v>106</v>
      </c>
      <c r="T507" s="193" t="s">
        <v>106</v>
      </c>
      <c r="U507" s="193" t="s">
        <v>106</v>
      </c>
      <c r="V507" s="193" t="s">
        <v>106</v>
      </c>
      <c r="W507" s="193" t="s">
        <v>106</v>
      </c>
      <c r="X507" s="193" t="s">
        <v>106</v>
      </c>
      <c r="Y507" s="193" t="s">
        <v>106</v>
      </c>
      <c r="Z507" s="193" t="s">
        <v>106</v>
      </c>
      <c r="AA507" s="193" t="s">
        <v>106</v>
      </c>
      <c r="AB507" s="193" t="s">
        <v>106</v>
      </c>
      <c r="AC507" s="332" t="s">
        <v>106</v>
      </c>
      <c r="AD507" s="180"/>
      <c r="AE507" s="190" t="s">
        <v>106</v>
      </c>
      <c r="AF507" s="191" t="s">
        <v>106</v>
      </c>
      <c r="AG507" s="191" t="s">
        <v>106</v>
      </c>
      <c r="AH507" s="191" t="s">
        <v>106</v>
      </c>
      <c r="AI507" s="191" t="s">
        <v>106</v>
      </c>
      <c r="AJ507" s="191" t="s">
        <v>106</v>
      </c>
      <c r="AK507" s="191" t="s">
        <v>106</v>
      </c>
      <c r="AL507" s="191" t="s">
        <v>106</v>
      </c>
      <c r="AM507" s="191" t="s">
        <v>106</v>
      </c>
      <c r="AN507" s="191" t="s">
        <v>106</v>
      </c>
      <c r="AO507" s="191" t="s">
        <v>106</v>
      </c>
      <c r="AP507" s="191" t="s">
        <v>106</v>
      </c>
      <c r="AQ507" s="192" t="s">
        <v>106</v>
      </c>
      <c r="AR507" s="11"/>
    </row>
    <row r="508" spans="1:44" x14ac:dyDescent="0.25">
      <c r="A508" s="240">
        <v>4</v>
      </c>
      <c r="B508" s="311">
        <v>0.55208299999999999</v>
      </c>
      <c r="C508" s="190" t="s">
        <v>106</v>
      </c>
      <c r="D508" s="331" t="s">
        <v>106</v>
      </c>
      <c r="E508" s="193" t="s">
        <v>106</v>
      </c>
      <c r="F508" s="193" t="s">
        <v>106</v>
      </c>
      <c r="G508" s="193" t="s">
        <v>106</v>
      </c>
      <c r="H508" s="193" t="s">
        <v>106</v>
      </c>
      <c r="I508" s="193" t="s">
        <v>106</v>
      </c>
      <c r="J508" s="193" t="s">
        <v>106</v>
      </c>
      <c r="K508" s="193" t="s">
        <v>106</v>
      </c>
      <c r="L508" s="193" t="s">
        <v>106</v>
      </c>
      <c r="M508" s="193" t="s">
        <v>106</v>
      </c>
      <c r="N508" s="193" t="s">
        <v>106</v>
      </c>
      <c r="O508" s="332" t="s">
        <v>106</v>
      </c>
      <c r="P508" s="180"/>
      <c r="Q508" s="190" t="s">
        <v>106</v>
      </c>
      <c r="R508" s="331" t="s">
        <v>106</v>
      </c>
      <c r="S508" s="193" t="s">
        <v>106</v>
      </c>
      <c r="T508" s="193" t="s">
        <v>106</v>
      </c>
      <c r="U508" s="193" t="s">
        <v>106</v>
      </c>
      <c r="V508" s="193" t="s">
        <v>106</v>
      </c>
      <c r="W508" s="193" t="s">
        <v>106</v>
      </c>
      <c r="X508" s="193" t="s">
        <v>106</v>
      </c>
      <c r="Y508" s="193" t="s">
        <v>106</v>
      </c>
      <c r="Z508" s="193" t="s">
        <v>106</v>
      </c>
      <c r="AA508" s="193" t="s">
        <v>106</v>
      </c>
      <c r="AB508" s="193" t="s">
        <v>106</v>
      </c>
      <c r="AC508" s="332" t="s">
        <v>106</v>
      </c>
      <c r="AD508" s="180"/>
      <c r="AE508" s="190" t="s">
        <v>106</v>
      </c>
      <c r="AF508" s="191" t="s">
        <v>106</v>
      </c>
      <c r="AG508" s="191" t="s">
        <v>106</v>
      </c>
      <c r="AH508" s="191" t="s">
        <v>106</v>
      </c>
      <c r="AI508" s="191" t="s">
        <v>106</v>
      </c>
      <c r="AJ508" s="191" t="s">
        <v>106</v>
      </c>
      <c r="AK508" s="191" t="s">
        <v>106</v>
      </c>
      <c r="AL508" s="191" t="s">
        <v>106</v>
      </c>
      <c r="AM508" s="191" t="s">
        <v>106</v>
      </c>
      <c r="AN508" s="191" t="s">
        <v>106</v>
      </c>
      <c r="AO508" s="191" t="s">
        <v>106</v>
      </c>
      <c r="AP508" s="191" t="s">
        <v>106</v>
      </c>
      <c r="AQ508" s="192" t="s">
        <v>106</v>
      </c>
      <c r="AR508" s="11"/>
    </row>
    <row r="509" spans="1:44" x14ac:dyDescent="0.25">
      <c r="A509" s="240">
        <v>4</v>
      </c>
      <c r="B509" s="311">
        <v>0.5625</v>
      </c>
      <c r="C509" s="190" t="s">
        <v>106</v>
      </c>
      <c r="D509" s="331" t="s">
        <v>106</v>
      </c>
      <c r="E509" s="193" t="s">
        <v>106</v>
      </c>
      <c r="F509" s="193" t="s">
        <v>106</v>
      </c>
      <c r="G509" s="193" t="s">
        <v>106</v>
      </c>
      <c r="H509" s="193" t="s">
        <v>106</v>
      </c>
      <c r="I509" s="193" t="s">
        <v>106</v>
      </c>
      <c r="J509" s="193" t="s">
        <v>106</v>
      </c>
      <c r="K509" s="193" t="s">
        <v>106</v>
      </c>
      <c r="L509" s="193" t="s">
        <v>106</v>
      </c>
      <c r="M509" s="193" t="s">
        <v>106</v>
      </c>
      <c r="N509" s="193" t="s">
        <v>106</v>
      </c>
      <c r="O509" s="332" t="s">
        <v>106</v>
      </c>
      <c r="P509" s="180"/>
      <c r="Q509" s="190" t="s">
        <v>106</v>
      </c>
      <c r="R509" s="331" t="s">
        <v>106</v>
      </c>
      <c r="S509" s="193" t="s">
        <v>106</v>
      </c>
      <c r="T509" s="193" t="s">
        <v>106</v>
      </c>
      <c r="U509" s="193" t="s">
        <v>106</v>
      </c>
      <c r="V509" s="193" t="s">
        <v>106</v>
      </c>
      <c r="W509" s="193" t="s">
        <v>106</v>
      </c>
      <c r="X509" s="193" t="s">
        <v>106</v>
      </c>
      <c r="Y509" s="193" t="s">
        <v>106</v>
      </c>
      <c r="Z509" s="193" t="s">
        <v>106</v>
      </c>
      <c r="AA509" s="193" t="s">
        <v>106</v>
      </c>
      <c r="AB509" s="193" t="s">
        <v>106</v>
      </c>
      <c r="AC509" s="332" t="s">
        <v>106</v>
      </c>
      <c r="AD509" s="180"/>
      <c r="AE509" s="190" t="s">
        <v>106</v>
      </c>
      <c r="AF509" s="191" t="s">
        <v>106</v>
      </c>
      <c r="AG509" s="191" t="s">
        <v>106</v>
      </c>
      <c r="AH509" s="191" t="s">
        <v>106</v>
      </c>
      <c r="AI509" s="191" t="s">
        <v>106</v>
      </c>
      <c r="AJ509" s="191" t="s">
        <v>106</v>
      </c>
      <c r="AK509" s="191" t="s">
        <v>106</v>
      </c>
      <c r="AL509" s="191" t="s">
        <v>106</v>
      </c>
      <c r="AM509" s="191" t="s">
        <v>106</v>
      </c>
      <c r="AN509" s="191" t="s">
        <v>106</v>
      </c>
      <c r="AO509" s="191" t="s">
        <v>106</v>
      </c>
      <c r="AP509" s="191" t="s">
        <v>106</v>
      </c>
      <c r="AQ509" s="192" t="s">
        <v>106</v>
      </c>
      <c r="AR509" s="11"/>
    </row>
    <row r="510" spans="1:44" x14ac:dyDescent="0.25">
      <c r="A510" s="240">
        <v>4</v>
      </c>
      <c r="B510" s="311">
        <v>0.57291700000000001</v>
      </c>
      <c r="C510" s="190" t="s">
        <v>106</v>
      </c>
      <c r="D510" s="331" t="s">
        <v>106</v>
      </c>
      <c r="E510" s="193" t="s">
        <v>106</v>
      </c>
      <c r="F510" s="193" t="s">
        <v>106</v>
      </c>
      <c r="G510" s="193" t="s">
        <v>106</v>
      </c>
      <c r="H510" s="193" t="s">
        <v>106</v>
      </c>
      <c r="I510" s="193" t="s">
        <v>106</v>
      </c>
      <c r="J510" s="193" t="s">
        <v>106</v>
      </c>
      <c r="K510" s="193" t="s">
        <v>106</v>
      </c>
      <c r="L510" s="193" t="s">
        <v>106</v>
      </c>
      <c r="M510" s="193" t="s">
        <v>106</v>
      </c>
      <c r="N510" s="193" t="s">
        <v>106</v>
      </c>
      <c r="O510" s="332" t="s">
        <v>106</v>
      </c>
      <c r="P510" s="180"/>
      <c r="Q510" s="190" t="s">
        <v>106</v>
      </c>
      <c r="R510" s="331" t="s">
        <v>106</v>
      </c>
      <c r="S510" s="193" t="s">
        <v>106</v>
      </c>
      <c r="T510" s="193" t="s">
        <v>106</v>
      </c>
      <c r="U510" s="193" t="s">
        <v>106</v>
      </c>
      <c r="V510" s="193" t="s">
        <v>106</v>
      </c>
      <c r="W510" s="193" t="s">
        <v>106</v>
      </c>
      <c r="X510" s="193" t="s">
        <v>106</v>
      </c>
      <c r="Y510" s="193" t="s">
        <v>106</v>
      </c>
      <c r="Z510" s="193" t="s">
        <v>106</v>
      </c>
      <c r="AA510" s="193" t="s">
        <v>106</v>
      </c>
      <c r="AB510" s="193" t="s">
        <v>106</v>
      </c>
      <c r="AC510" s="332" t="s">
        <v>106</v>
      </c>
      <c r="AD510" s="180"/>
      <c r="AE510" s="190" t="s">
        <v>106</v>
      </c>
      <c r="AF510" s="191" t="s">
        <v>106</v>
      </c>
      <c r="AG510" s="191" t="s">
        <v>106</v>
      </c>
      <c r="AH510" s="191" t="s">
        <v>106</v>
      </c>
      <c r="AI510" s="191" t="s">
        <v>106</v>
      </c>
      <c r="AJ510" s="191" t="s">
        <v>106</v>
      </c>
      <c r="AK510" s="191" t="s">
        <v>106</v>
      </c>
      <c r="AL510" s="191" t="s">
        <v>106</v>
      </c>
      <c r="AM510" s="191" t="s">
        <v>106</v>
      </c>
      <c r="AN510" s="191" t="s">
        <v>106</v>
      </c>
      <c r="AO510" s="191" t="s">
        <v>106</v>
      </c>
      <c r="AP510" s="191" t="s">
        <v>106</v>
      </c>
      <c r="AQ510" s="192" t="s">
        <v>106</v>
      </c>
      <c r="AR510" s="11"/>
    </row>
    <row r="511" spans="1:44" x14ac:dyDescent="0.25">
      <c r="A511" s="240">
        <v>4</v>
      </c>
      <c r="B511" s="311">
        <v>0.58333299999999999</v>
      </c>
      <c r="C511" s="190" t="s">
        <v>106</v>
      </c>
      <c r="D511" s="331" t="s">
        <v>106</v>
      </c>
      <c r="E511" s="193" t="s">
        <v>106</v>
      </c>
      <c r="F511" s="193" t="s">
        <v>106</v>
      </c>
      <c r="G511" s="193" t="s">
        <v>106</v>
      </c>
      <c r="H511" s="193" t="s">
        <v>106</v>
      </c>
      <c r="I511" s="193" t="s">
        <v>106</v>
      </c>
      <c r="J511" s="193" t="s">
        <v>106</v>
      </c>
      <c r="K511" s="193" t="s">
        <v>106</v>
      </c>
      <c r="L511" s="193" t="s">
        <v>106</v>
      </c>
      <c r="M511" s="193" t="s">
        <v>106</v>
      </c>
      <c r="N511" s="193" t="s">
        <v>106</v>
      </c>
      <c r="O511" s="332" t="s">
        <v>106</v>
      </c>
      <c r="P511" s="180"/>
      <c r="Q511" s="190" t="s">
        <v>106</v>
      </c>
      <c r="R511" s="331" t="s">
        <v>106</v>
      </c>
      <c r="S511" s="193" t="s">
        <v>106</v>
      </c>
      <c r="T511" s="193" t="s">
        <v>106</v>
      </c>
      <c r="U511" s="193" t="s">
        <v>106</v>
      </c>
      <c r="V511" s="193" t="s">
        <v>106</v>
      </c>
      <c r="W511" s="193" t="s">
        <v>106</v>
      </c>
      <c r="X511" s="193" t="s">
        <v>106</v>
      </c>
      <c r="Y511" s="193" t="s">
        <v>106</v>
      </c>
      <c r="Z511" s="193" t="s">
        <v>106</v>
      </c>
      <c r="AA511" s="193" t="s">
        <v>106</v>
      </c>
      <c r="AB511" s="193" t="s">
        <v>106</v>
      </c>
      <c r="AC511" s="332" t="s">
        <v>106</v>
      </c>
      <c r="AD511" s="180"/>
      <c r="AE511" s="190" t="s">
        <v>106</v>
      </c>
      <c r="AF511" s="191" t="s">
        <v>106</v>
      </c>
      <c r="AG511" s="191" t="s">
        <v>106</v>
      </c>
      <c r="AH511" s="191" t="s">
        <v>106</v>
      </c>
      <c r="AI511" s="191" t="s">
        <v>106</v>
      </c>
      <c r="AJ511" s="191" t="s">
        <v>106</v>
      </c>
      <c r="AK511" s="191" t="s">
        <v>106</v>
      </c>
      <c r="AL511" s="191" t="s">
        <v>106</v>
      </c>
      <c r="AM511" s="191" t="s">
        <v>106</v>
      </c>
      <c r="AN511" s="191" t="s">
        <v>106</v>
      </c>
      <c r="AO511" s="191" t="s">
        <v>106</v>
      </c>
      <c r="AP511" s="191" t="s">
        <v>106</v>
      </c>
      <c r="AQ511" s="192" t="s">
        <v>106</v>
      </c>
      <c r="AR511" s="11"/>
    </row>
    <row r="512" spans="1:44" x14ac:dyDescent="0.25">
      <c r="A512" s="240">
        <v>4</v>
      </c>
      <c r="B512" s="311">
        <v>0.59375</v>
      </c>
      <c r="C512" s="190" t="s">
        <v>106</v>
      </c>
      <c r="D512" s="331" t="s">
        <v>106</v>
      </c>
      <c r="E512" s="193" t="s">
        <v>106</v>
      </c>
      <c r="F512" s="193" t="s">
        <v>106</v>
      </c>
      <c r="G512" s="193" t="s">
        <v>106</v>
      </c>
      <c r="H512" s="193" t="s">
        <v>106</v>
      </c>
      <c r="I512" s="193" t="s">
        <v>106</v>
      </c>
      <c r="J512" s="193" t="s">
        <v>106</v>
      </c>
      <c r="K512" s="193" t="s">
        <v>106</v>
      </c>
      <c r="L512" s="193" t="s">
        <v>106</v>
      </c>
      <c r="M512" s="193" t="s">
        <v>106</v>
      </c>
      <c r="N512" s="193" t="s">
        <v>106</v>
      </c>
      <c r="O512" s="332" t="s">
        <v>106</v>
      </c>
      <c r="P512" s="180"/>
      <c r="Q512" s="190" t="s">
        <v>106</v>
      </c>
      <c r="R512" s="331" t="s">
        <v>106</v>
      </c>
      <c r="S512" s="193" t="s">
        <v>106</v>
      </c>
      <c r="T512" s="193" t="s">
        <v>106</v>
      </c>
      <c r="U512" s="193" t="s">
        <v>106</v>
      </c>
      <c r="V512" s="193" t="s">
        <v>106</v>
      </c>
      <c r="W512" s="193" t="s">
        <v>106</v>
      </c>
      <c r="X512" s="193" t="s">
        <v>106</v>
      </c>
      <c r="Y512" s="193" t="s">
        <v>106</v>
      </c>
      <c r="Z512" s="193" t="s">
        <v>106</v>
      </c>
      <c r="AA512" s="193" t="s">
        <v>106</v>
      </c>
      <c r="AB512" s="193" t="s">
        <v>106</v>
      </c>
      <c r="AC512" s="332" t="s">
        <v>106</v>
      </c>
      <c r="AD512" s="180"/>
      <c r="AE512" s="190" t="s">
        <v>106</v>
      </c>
      <c r="AF512" s="191" t="s">
        <v>106</v>
      </c>
      <c r="AG512" s="191" t="s">
        <v>106</v>
      </c>
      <c r="AH512" s="191" t="s">
        <v>106</v>
      </c>
      <c r="AI512" s="191" t="s">
        <v>106</v>
      </c>
      <c r="AJ512" s="191" t="s">
        <v>106</v>
      </c>
      <c r="AK512" s="191" t="s">
        <v>106</v>
      </c>
      <c r="AL512" s="191" t="s">
        <v>106</v>
      </c>
      <c r="AM512" s="191" t="s">
        <v>106</v>
      </c>
      <c r="AN512" s="191" t="s">
        <v>106</v>
      </c>
      <c r="AO512" s="191" t="s">
        <v>106</v>
      </c>
      <c r="AP512" s="191" t="s">
        <v>106</v>
      </c>
      <c r="AQ512" s="192" t="s">
        <v>106</v>
      </c>
      <c r="AR512" s="11"/>
    </row>
    <row r="513" spans="1:44" x14ac:dyDescent="0.25">
      <c r="A513" s="240">
        <v>4</v>
      </c>
      <c r="B513" s="311">
        <v>0.60416700000000001</v>
      </c>
      <c r="C513" s="190" t="s">
        <v>106</v>
      </c>
      <c r="D513" s="331" t="s">
        <v>106</v>
      </c>
      <c r="E513" s="193" t="s">
        <v>106</v>
      </c>
      <c r="F513" s="193" t="s">
        <v>106</v>
      </c>
      <c r="G513" s="193" t="s">
        <v>106</v>
      </c>
      <c r="H513" s="193" t="s">
        <v>106</v>
      </c>
      <c r="I513" s="193" t="s">
        <v>106</v>
      </c>
      <c r="J513" s="193" t="s">
        <v>106</v>
      </c>
      <c r="K513" s="193" t="s">
        <v>106</v>
      </c>
      <c r="L513" s="193" t="s">
        <v>106</v>
      </c>
      <c r="M513" s="193" t="s">
        <v>106</v>
      </c>
      <c r="N513" s="193" t="s">
        <v>106</v>
      </c>
      <c r="O513" s="332" t="s">
        <v>106</v>
      </c>
      <c r="P513" s="180"/>
      <c r="Q513" s="190" t="s">
        <v>106</v>
      </c>
      <c r="R513" s="331" t="s">
        <v>106</v>
      </c>
      <c r="S513" s="193" t="s">
        <v>106</v>
      </c>
      <c r="T513" s="193" t="s">
        <v>106</v>
      </c>
      <c r="U513" s="193" t="s">
        <v>106</v>
      </c>
      <c r="V513" s="193" t="s">
        <v>106</v>
      </c>
      <c r="W513" s="193" t="s">
        <v>106</v>
      </c>
      <c r="X513" s="193" t="s">
        <v>106</v>
      </c>
      <c r="Y513" s="193" t="s">
        <v>106</v>
      </c>
      <c r="Z513" s="193" t="s">
        <v>106</v>
      </c>
      <c r="AA513" s="193" t="s">
        <v>106</v>
      </c>
      <c r="AB513" s="193" t="s">
        <v>106</v>
      </c>
      <c r="AC513" s="332" t="s">
        <v>106</v>
      </c>
      <c r="AD513" s="180"/>
      <c r="AE513" s="190" t="s">
        <v>106</v>
      </c>
      <c r="AF513" s="191" t="s">
        <v>106</v>
      </c>
      <c r="AG513" s="191" t="s">
        <v>106</v>
      </c>
      <c r="AH513" s="191" t="s">
        <v>106</v>
      </c>
      <c r="AI513" s="191" t="s">
        <v>106</v>
      </c>
      <c r="AJ513" s="191" t="s">
        <v>106</v>
      </c>
      <c r="AK513" s="191" t="s">
        <v>106</v>
      </c>
      <c r="AL513" s="191" t="s">
        <v>106</v>
      </c>
      <c r="AM513" s="191" t="s">
        <v>106</v>
      </c>
      <c r="AN513" s="191" t="s">
        <v>106</v>
      </c>
      <c r="AO513" s="191" t="s">
        <v>106</v>
      </c>
      <c r="AP513" s="191" t="s">
        <v>106</v>
      </c>
      <c r="AQ513" s="192" t="s">
        <v>106</v>
      </c>
      <c r="AR513" s="11"/>
    </row>
    <row r="514" spans="1:44" x14ac:dyDescent="0.25">
      <c r="A514" s="240">
        <v>4</v>
      </c>
      <c r="B514" s="311">
        <v>0.61458299999999999</v>
      </c>
      <c r="C514" s="190" t="s">
        <v>106</v>
      </c>
      <c r="D514" s="331" t="s">
        <v>106</v>
      </c>
      <c r="E514" s="193" t="s">
        <v>106</v>
      </c>
      <c r="F514" s="193" t="s">
        <v>106</v>
      </c>
      <c r="G514" s="193" t="s">
        <v>106</v>
      </c>
      <c r="H514" s="193" t="s">
        <v>106</v>
      </c>
      <c r="I514" s="193" t="s">
        <v>106</v>
      </c>
      <c r="J514" s="193" t="s">
        <v>106</v>
      </c>
      <c r="K514" s="193" t="s">
        <v>106</v>
      </c>
      <c r="L514" s="193" t="s">
        <v>106</v>
      </c>
      <c r="M514" s="193" t="s">
        <v>106</v>
      </c>
      <c r="N514" s="193" t="s">
        <v>106</v>
      </c>
      <c r="O514" s="332" t="s">
        <v>106</v>
      </c>
      <c r="P514" s="180"/>
      <c r="Q514" s="190" t="s">
        <v>106</v>
      </c>
      <c r="R514" s="331" t="s">
        <v>106</v>
      </c>
      <c r="S514" s="193" t="s">
        <v>106</v>
      </c>
      <c r="T514" s="193" t="s">
        <v>106</v>
      </c>
      <c r="U514" s="193" t="s">
        <v>106</v>
      </c>
      <c r="V514" s="193" t="s">
        <v>106</v>
      </c>
      <c r="W514" s="193" t="s">
        <v>106</v>
      </c>
      <c r="X514" s="193" t="s">
        <v>106</v>
      </c>
      <c r="Y514" s="193" t="s">
        <v>106</v>
      </c>
      <c r="Z514" s="193" t="s">
        <v>106</v>
      </c>
      <c r="AA514" s="193" t="s">
        <v>106</v>
      </c>
      <c r="AB514" s="193" t="s">
        <v>106</v>
      </c>
      <c r="AC514" s="332" t="s">
        <v>106</v>
      </c>
      <c r="AD514" s="180"/>
      <c r="AE514" s="190" t="s">
        <v>106</v>
      </c>
      <c r="AF514" s="191" t="s">
        <v>106</v>
      </c>
      <c r="AG514" s="191" t="s">
        <v>106</v>
      </c>
      <c r="AH514" s="191" t="s">
        <v>106</v>
      </c>
      <c r="AI514" s="191" t="s">
        <v>106</v>
      </c>
      <c r="AJ514" s="191" t="s">
        <v>106</v>
      </c>
      <c r="AK514" s="191" t="s">
        <v>106</v>
      </c>
      <c r="AL514" s="191" t="s">
        <v>106</v>
      </c>
      <c r="AM514" s="191" t="s">
        <v>106</v>
      </c>
      <c r="AN514" s="191" t="s">
        <v>106</v>
      </c>
      <c r="AO514" s="191" t="s">
        <v>106</v>
      </c>
      <c r="AP514" s="191" t="s">
        <v>106</v>
      </c>
      <c r="AQ514" s="192" t="s">
        <v>106</v>
      </c>
      <c r="AR514" s="11"/>
    </row>
    <row r="515" spans="1:44" x14ac:dyDescent="0.25">
      <c r="A515" s="240">
        <v>4</v>
      </c>
      <c r="B515" s="311">
        <v>0.625</v>
      </c>
      <c r="C515" s="190" t="s">
        <v>106</v>
      </c>
      <c r="D515" s="331" t="s">
        <v>106</v>
      </c>
      <c r="E515" s="193" t="s">
        <v>106</v>
      </c>
      <c r="F515" s="193" t="s">
        <v>106</v>
      </c>
      <c r="G515" s="193" t="s">
        <v>106</v>
      </c>
      <c r="H515" s="193" t="s">
        <v>106</v>
      </c>
      <c r="I515" s="193" t="s">
        <v>106</v>
      </c>
      <c r="J515" s="193" t="s">
        <v>106</v>
      </c>
      <c r="K515" s="193" t="s">
        <v>106</v>
      </c>
      <c r="L515" s="193" t="s">
        <v>106</v>
      </c>
      <c r="M515" s="193" t="s">
        <v>106</v>
      </c>
      <c r="N515" s="193" t="s">
        <v>106</v>
      </c>
      <c r="O515" s="332" t="s">
        <v>106</v>
      </c>
      <c r="P515" s="180"/>
      <c r="Q515" s="190" t="s">
        <v>106</v>
      </c>
      <c r="R515" s="331" t="s">
        <v>106</v>
      </c>
      <c r="S515" s="193" t="s">
        <v>106</v>
      </c>
      <c r="T515" s="193" t="s">
        <v>106</v>
      </c>
      <c r="U515" s="193" t="s">
        <v>106</v>
      </c>
      <c r="V515" s="193" t="s">
        <v>106</v>
      </c>
      <c r="W515" s="193" t="s">
        <v>106</v>
      </c>
      <c r="X515" s="193" t="s">
        <v>106</v>
      </c>
      <c r="Y515" s="193" t="s">
        <v>106</v>
      </c>
      <c r="Z515" s="193" t="s">
        <v>106</v>
      </c>
      <c r="AA515" s="193" t="s">
        <v>106</v>
      </c>
      <c r="AB515" s="193" t="s">
        <v>106</v>
      </c>
      <c r="AC515" s="332" t="s">
        <v>106</v>
      </c>
      <c r="AD515" s="180"/>
      <c r="AE515" s="190" t="s">
        <v>106</v>
      </c>
      <c r="AF515" s="191" t="s">
        <v>106</v>
      </c>
      <c r="AG515" s="191" t="s">
        <v>106</v>
      </c>
      <c r="AH515" s="191" t="s">
        <v>106</v>
      </c>
      <c r="AI515" s="191" t="s">
        <v>106</v>
      </c>
      <c r="AJ515" s="191" t="s">
        <v>106</v>
      </c>
      <c r="AK515" s="191" t="s">
        <v>106</v>
      </c>
      <c r="AL515" s="191" t="s">
        <v>106</v>
      </c>
      <c r="AM515" s="191" t="s">
        <v>106</v>
      </c>
      <c r="AN515" s="191" t="s">
        <v>106</v>
      </c>
      <c r="AO515" s="191" t="s">
        <v>106</v>
      </c>
      <c r="AP515" s="191" t="s">
        <v>106</v>
      </c>
      <c r="AQ515" s="192" t="s">
        <v>106</v>
      </c>
      <c r="AR515" s="11"/>
    </row>
    <row r="516" spans="1:44" x14ac:dyDescent="0.25">
      <c r="A516" s="240">
        <v>4</v>
      </c>
      <c r="B516" s="311">
        <v>0.63541700000000001</v>
      </c>
      <c r="C516" s="190" t="s">
        <v>106</v>
      </c>
      <c r="D516" s="331" t="s">
        <v>106</v>
      </c>
      <c r="E516" s="193" t="s">
        <v>106</v>
      </c>
      <c r="F516" s="193" t="s">
        <v>106</v>
      </c>
      <c r="G516" s="193" t="s">
        <v>106</v>
      </c>
      <c r="H516" s="193" t="s">
        <v>106</v>
      </c>
      <c r="I516" s="193" t="s">
        <v>106</v>
      </c>
      <c r="J516" s="193" t="s">
        <v>106</v>
      </c>
      <c r="K516" s="193" t="s">
        <v>106</v>
      </c>
      <c r="L516" s="193" t="s">
        <v>106</v>
      </c>
      <c r="M516" s="193" t="s">
        <v>106</v>
      </c>
      <c r="N516" s="193" t="s">
        <v>106</v>
      </c>
      <c r="O516" s="332" t="s">
        <v>106</v>
      </c>
      <c r="P516" s="180"/>
      <c r="Q516" s="190" t="s">
        <v>106</v>
      </c>
      <c r="R516" s="331" t="s">
        <v>106</v>
      </c>
      <c r="S516" s="193" t="s">
        <v>106</v>
      </c>
      <c r="T516" s="193" t="s">
        <v>106</v>
      </c>
      <c r="U516" s="193" t="s">
        <v>106</v>
      </c>
      <c r="V516" s="193" t="s">
        <v>106</v>
      </c>
      <c r="W516" s="193" t="s">
        <v>106</v>
      </c>
      <c r="X516" s="193" t="s">
        <v>106</v>
      </c>
      <c r="Y516" s="193" t="s">
        <v>106</v>
      </c>
      <c r="Z516" s="193" t="s">
        <v>106</v>
      </c>
      <c r="AA516" s="193" t="s">
        <v>106</v>
      </c>
      <c r="AB516" s="193" t="s">
        <v>106</v>
      </c>
      <c r="AC516" s="332" t="s">
        <v>106</v>
      </c>
      <c r="AD516" s="180"/>
      <c r="AE516" s="190" t="s">
        <v>106</v>
      </c>
      <c r="AF516" s="191" t="s">
        <v>106</v>
      </c>
      <c r="AG516" s="191" t="s">
        <v>106</v>
      </c>
      <c r="AH516" s="191" t="s">
        <v>106</v>
      </c>
      <c r="AI516" s="191" t="s">
        <v>106</v>
      </c>
      <c r="AJ516" s="191" t="s">
        <v>106</v>
      </c>
      <c r="AK516" s="191" t="s">
        <v>106</v>
      </c>
      <c r="AL516" s="191" t="s">
        <v>106</v>
      </c>
      <c r="AM516" s="191" t="s">
        <v>106</v>
      </c>
      <c r="AN516" s="191" t="s">
        <v>106</v>
      </c>
      <c r="AO516" s="191" t="s">
        <v>106</v>
      </c>
      <c r="AP516" s="191" t="s">
        <v>106</v>
      </c>
      <c r="AQ516" s="192" t="s">
        <v>106</v>
      </c>
      <c r="AR516" s="11"/>
    </row>
    <row r="517" spans="1:44" x14ac:dyDescent="0.25">
      <c r="A517" s="240">
        <v>4</v>
      </c>
      <c r="B517" s="311">
        <v>0.64583299999999999</v>
      </c>
      <c r="C517" s="190" t="s">
        <v>106</v>
      </c>
      <c r="D517" s="331" t="s">
        <v>106</v>
      </c>
      <c r="E517" s="193" t="s">
        <v>106</v>
      </c>
      <c r="F517" s="193" t="s">
        <v>106</v>
      </c>
      <c r="G517" s="193" t="s">
        <v>106</v>
      </c>
      <c r="H517" s="193" t="s">
        <v>106</v>
      </c>
      <c r="I517" s="193" t="s">
        <v>106</v>
      </c>
      <c r="J517" s="193" t="s">
        <v>106</v>
      </c>
      <c r="K517" s="193" t="s">
        <v>106</v>
      </c>
      <c r="L517" s="193" t="s">
        <v>106</v>
      </c>
      <c r="M517" s="193" t="s">
        <v>106</v>
      </c>
      <c r="N517" s="193" t="s">
        <v>106</v>
      </c>
      <c r="O517" s="332" t="s">
        <v>106</v>
      </c>
      <c r="P517" s="180"/>
      <c r="Q517" s="190" t="s">
        <v>106</v>
      </c>
      <c r="R517" s="331" t="s">
        <v>106</v>
      </c>
      <c r="S517" s="193" t="s">
        <v>106</v>
      </c>
      <c r="T517" s="193" t="s">
        <v>106</v>
      </c>
      <c r="U517" s="193" t="s">
        <v>106</v>
      </c>
      <c r="V517" s="193" t="s">
        <v>106</v>
      </c>
      <c r="W517" s="193" t="s">
        <v>106</v>
      </c>
      <c r="X517" s="193" t="s">
        <v>106</v>
      </c>
      <c r="Y517" s="193" t="s">
        <v>106</v>
      </c>
      <c r="Z517" s="193" t="s">
        <v>106</v>
      </c>
      <c r="AA517" s="193" t="s">
        <v>106</v>
      </c>
      <c r="AB517" s="193" t="s">
        <v>106</v>
      </c>
      <c r="AC517" s="332" t="s">
        <v>106</v>
      </c>
      <c r="AD517" s="180"/>
      <c r="AE517" s="190" t="s">
        <v>106</v>
      </c>
      <c r="AF517" s="191" t="s">
        <v>106</v>
      </c>
      <c r="AG517" s="191" t="s">
        <v>106</v>
      </c>
      <c r="AH517" s="191" t="s">
        <v>106</v>
      </c>
      <c r="AI517" s="191" t="s">
        <v>106</v>
      </c>
      <c r="AJ517" s="191" t="s">
        <v>106</v>
      </c>
      <c r="AK517" s="191" t="s">
        <v>106</v>
      </c>
      <c r="AL517" s="191" t="s">
        <v>106</v>
      </c>
      <c r="AM517" s="191" t="s">
        <v>106</v>
      </c>
      <c r="AN517" s="191" t="s">
        <v>106</v>
      </c>
      <c r="AO517" s="191" t="s">
        <v>106</v>
      </c>
      <c r="AP517" s="191" t="s">
        <v>106</v>
      </c>
      <c r="AQ517" s="192" t="s">
        <v>106</v>
      </c>
      <c r="AR517" s="11"/>
    </row>
    <row r="518" spans="1:44" x14ac:dyDescent="0.25">
      <c r="A518" s="240">
        <v>4</v>
      </c>
      <c r="B518" s="311">
        <v>0.65625</v>
      </c>
      <c r="C518" s="190" t="s">
        <v>106</v>
      </c>
      <c r="D518" s="331" t="s">
        <v>106</v>
      </c>
      <c r="E518" s="193" t="s">
        <v>106</v>
      </c>
      <c r="F518" s="193" t="s">
        <v>106</v>
      </c>
      <c r="G518" s="193" t="s">
        <v>106</v>
      </c>
      <c r="H518" s="193" t="s">
        <v>106</v>
      </c>
      <c r="I518" s="193" t="s">
        <v>106</v>
      </c>
      <c r="J518" s="193" t="s">
        <v>106</v>
      </c>
      <c r="K518" s="193" t="s">
        <v>106</v>
      </c>
      <c r="L518" s="193" t="s">
        <v>106</v>
      </c>
      <c r="M518" s="193" t="s">
        <v>106</v>
      </c>
      <c r="N518" s="193" t="s">
        <v>106</v>
      </c>
      <c r="O518" s="332" t="s">
        <v>106</v>
      </c>
      <c r="P518" s="180"/>
      <c r="Q518" s="190" t="s">
        <v>106</v>
      </c>
      <c r="R518" s="331" t="s">
        <v>106</v>
      </c>
      <c r="S518" s="193" t="s">
        <v>106</v>
      </c>
      <c r="T518" s="193" t="s">
        <v>106</v>
      </c>
      <c r="U518" s="193" t="s">
        <v>106</v>
      </c>
      <c r="V518" s="193" t="s">
        <v>106</v>
      </c>
      <c r="W518" s="193" t="s">
        <v>106</v>
      </c>
      <c r="X518" s="193" t="s">
        <v>106</v>
      </c>
      <c r="Y518" s="193" t="s">
        <v>106</v>
      </c>
      <c r="Z518" s="193" t="s">
        <v>106</v>
      </c>
      <c r="AA518" s="193" t="s">
        <v>106</v>
      </c>
      <c r="AB518" s="193" t="s">
        <v>106</v>
      </c>
      <c r="AC518" s="332" t="s">
        <v>106</v>
      </c>
      <c r="AD518" s="180"/>
      <c r="AE518" s="190" t="s">
        <v>106</v>
      </c>
      <c r="AF518" s="191" t="s">
        <v>106</v>
      </c>
      <c r="AG518" s="191" t="s">
        <v>106</v>
      </c>
      <c r="AH518" s="191" t="s">
        <v>106</v>
      </c>
      <c r="AI518" s="191" t="s">
        <v>106</v>
      </c>
      <c r="AJ518" s="191" t="s">
        <v>106</v>
      </c>
      <c r="AK518" s="191" t="s">
        <v>106</v>
      </c>
      <c r="AL518" s="191" t="s">
        <v>106</v>
      </c>
      <c r="AM518" s="191" t="s">
        <v>106</v>
      </c>
      <c r="AN518" s="191" t="s">
        <v>106</v>
      </c>
      <c r="AO518" s="191" t="s">
        <v>106</v>
      </c>
      <c r="AP518" s="191" t="s">
        <v>106</v>
      </c>
      <c r="AQ518" s="192" t="s">
        <v>106</v>
      </c>
      <c r="AR518" s="11"/>
    </row>
    <row r="519" spans="1:44" x14ac:dyDescent="0.25">
      <c r="A519" s="240">
        <v>4</v>
      </c>
      <c r="B519" s="311">
        <v>0.66666700000000001</v>
      </c>
      <c r="C519" s="190" t="s">
        <v>106</v>
      </c>
      <c r="D519" s="331" t="s">
        <v>106</v>
      </c>
      <c r="E519" s="193" t="s">
        <v>106</v>
      </c>
      <c r="F519" s="193" t="s">
        <v>106</v>
      </c>
      <c r="G519" s="193" t="s">
        <v>106</v>
      </c>
      <c r="H519" s="193" t="s">
        <v>106</v>
      </c>
      <c r="I519" s="193" t="s">
        <v>106</v>
      </c>
      <c r="J519" s="193" t="s">
        <v>106</v>
      </c>
      <c r="K519" s="193" t="s">
        <v>106</v>
      </c>
      <c r="L519" s="193" t="s">
        <v>106</v>
      </c>
      <c r="M519" s="193" t="s">
        <v>106</v>
      </c>
      <c r="N519" s="193" t="s">
        <v>106</v>
      </c>
      <c r="O519" s="332" t="s">
        <v>106</v>
      </c>
      <c r="P519" s="180"/>
      <c r="Q519" s="190" t="s">
        <v>106</v>
      </c>
      <c r="R519" s="331" t="s">
        <v>106</v>
      </c>
      <c r="S519" s="193" t="s">
        <v>106</v>
      </c>
      <c r="T519" s="193" t="s">
        <v>106</v>
      </c>
      <c r="U519" s="193" t="s">
        <v>106</v>
      </c>
      <c r="V519" s="193" t="s">
        <v>106</v>
      </c>
      <c r="W519" s="193" t="s">
        <v>106</v>
      </c>
      <c r="X519" s="193" t="s">
        <v>106</v>
      </c>
      <c r="Y519" s="193" t="s">
        <v>106</v>
      </c>
      <c r="Z519" s="193" t="s">
        <v>106</v>
      </c>
      <c r="AA519" s="193" t="s">
        <v>106</v>
      </c>
      <c r="AB519" s="193" t="s">
        <v>106</v>
      </c>
      <c r="AC519" s="332" t="s">
        <v>106</v>
      </c>
      <c r="AD519" s="180"/>
      <c r="AE519" s="190" t="s">
        <v>106</v>
      </c>
      <c r="AF519" s="191" t="s">
        <v>106</v>
      </c>
      <c r="AG519" s="191" t="s">
        <v>106</v>
      </c>
      <c r="AH519" s="191" t="s">
        <v>106</v>
      </c>
      <c r="AI519" s="191" t="s">
        <v>106</v>
      </c>
      <c r="AJ519" s="191" t="s">
        <v>106</v>
      </c>
      <c r="AK519" s="191" t="s">
        <v>106</v>
      </c>
      <c r="AL519" s="191" t="s">
        <v>106</v>
      </c>
      <c r="AM519" s="191" t="s">
        <v>106</v>
      </c>
      <c r="AN519" s="191" t="s">
        <v>106</v>
      </c>
      <c r="AO519" s="191" t="s">
        <v>106</v>
      </c>
      <c r="AP519" s="191" t="s">
        <v>106</v>
      </c>
      <c r="AQ519" s="192" t="s">
        <v>106</v>
      </c>
      <c r="AR519" s="11"/>
    </row>
    <row r="520" spans="1:44" x14ac:dyDescent="0.25">
      <c r="A520" s="240">
        <v>4</v>
      </c>
      <c r="B520" s="311">
        <v>0.67708299999999999</v>
      </c>
      <c r="C520" s="190" t="s">
        <v>106</v>
      </c>
      <c r="D520" s="331" t="s">
        <v>106</v>
      </c>
      <c r="E520" s="193" t="s">
        <v>106</v>
      </c>
      <c r="F520" s="193" t="s">
        <v>106</v>
      </c>
      <c r="G520" s="193" t="s">
        <v>106</v>
      </c>
      <c r="H520" s="193" t="s">
        <v>106</v>
      </c>
      <c r="I520" s="193" t="s">
        <v>106</v>
      </c>
      <c r="J520" s="193" t="s">
        <v>106</v>
      </c>
      <c r="K520" s="193" t="s">
        <v>106</v>
      </c>
      <c r="L520" s="193" t="s">
        <v>106</v>
      </c>
      <c r="M520" s="193" t="s">
        <v>106</v>
      </c>
      <c r="N520" s="193" t="s">
        <v>106</v>
      </c>
      <c r="O520" s="332" t="s">
        <v>106</v>
      </c>
      <c r="P520" s="180"/>
      <c r="Q520" s="190" t="s">
        <v>106</v>
      </c>
      <c r="R520" s="331" t="s">
        <v>106</v>
      </c>
      <c r="S520" s="193" t="s">
        <v>106</v>
      </c>
      <c r="T520" s="193" t="s">
        <v>106</v>
      </c>
      <c r="U520" s="193" t="s">
        <v>106</v>
      </c>
      <c r="V520" s="193" t="s">
        <v>106</v>
      </c>
      <c r="W520" s="193" t="s">
        <v>106</v>
      </c>
      <c r="X520" s="193" t="s">
        <v>106</v>
      </c>
      <c r="Y520" s="193" t="s">
        <v>106</v>
      </c>
      <c r="Z520" s="193" t="s">
        <v>106</v>
      </c>
      <c r="AA520" s="193" t="s">
        <v>106</v>
      </c>
      <c r="AB520" s="193" t="s">
        <v>106</v>
      </c>
      <c r="AC520" s="332" t="s">
        <v>106</v>
      </c>
      <c r="AD520" s="180"/>
      <c r="AE520" s="190" t="s">
        <v>106</v>
      </c>
      <c r="AF520" s="191" t="s">
        <v>106</v>
      </c>
      <c r="AG520" s="191" t="s">
        <v>106</v>
      </c>
      <c r="AH520" s="191" t="s">
        <v>106</v>
      </c>
      <c r="AI520" s="191" t="s">
        <v>106</v>
      </c>
      <c r="AJ520" s="191" t="s">
        <v>106</v>
      </c>
      <c r="AK520" s="191" t="s">
        <v>106</v>
      </c>
      <c r="AL520" s="191" t="s">
        <v>106</v>
      </c>
      <c r="AM520" s="191" t="s">
        <v>106</v>
      </c>
      <c r="AN520" s="191" t="s">
        <v>106</v>
      </c>
      <c r="AO520" s="191" t="s">
        <v>106</v>
      </c>
      <c r="AP520" s="191" t="s">
        <v>106</v>
      </c>
      <c r="AQ520" s="192" t="s">
        <v>106</v>
      </c>
      <c r="AR520" s="11"/>
    </row>
    <row r="521" spans="1:44" x14ac:dyDescent="0.25">
      <c r="A521" s="240">
        <v>4</v>
      </c>
      <c r="B521" s="311">
        <v>0.6875</v>
      </c>
      <c r="C521" s="190" t="s">
        <v>106</v>
      </c>
      <c r="D521" s="331" t="s">
        <v>106</v>
      </c>
      <c r="E521" s="193" t="s">
        <v>106</v>
      </c>
      <c r="F521" s="193" t="s">
        <v>106</v>
      </c>
      <c r="G521" s="193" t="s">
        <v>106</v>
      </c>
      <c r="H521" s="193" t="s">
        <v>106</v>
      </c>
      <c r="I521" s="193" t="s">
        <v>106</v>
      </c>
      <c r="J521" s="193" t="s">
        <v>106</v>
      </c>
      <c r="K521" s="193" t="s">
        <v>106</v>
      </c>
      <c r="L521" s="193" t="s">
        <v>106</v>
      </c>
      <c r="M521" s="193" t="s">
        <v>106</v>
      </c>
      <c r="N521" s="193" t="s">
        <v>106</v>
      </c>
      <c r="O521" s="332" t="s">
        <v>106</v>
      </c>
      <c r="P521" s="180"/>
      <c r="Q521" s="190" t="s">
        <v>106</v>
      </c>
      <c r="R521" s="331" t="s">
        <v>106</v>
      </c>
      <c r="S521" s="193" t="s">
        <v>106</v>
      </c>
      <c r="T521" s="193" t="s">
        <v>106</v>
      </c>
      <c r="U521" s="193" t="s">
        <v>106</v>
      </c>
      <c r="V521" s="193" t="s">
        <v>106</v>
      </c>
      <c r="W521" s="193" t="s">
        <v>106</v>
      </c>
      <c r="X521" s="193" t="s">
        <v>106</v>
      </c>
      <c r="Y521" s="193" t="s">
        <v>106</v>
      </c>
      <c r="Z521" s="193" t="s">
        <v>106</v>
      </c>
      <c r="AA521" s="193" t="s">
        <v>106</v>
      </c>
      <c r="AB521" s="193" t="s">
        <v>106</v>
      </c>
      <c r="AC521" s="332" t="s">
        <v>106</v>
      </c>
      <c r="AD521" s="180"/>
      <c r="AE521" s="190" t="s">
        <v>106</v>
      </c>
      <c r="AF521" s="191" t="s">
        <v>106</v>
      </c>
      <c r="AG521" s="191" t="s">
        <v>106</v>
      </c>
      <c r="AH521" s="191" t="s">
        <v>106</v>
      </c>
      <c r="AI521" s="191" t="s">
        <v>106</v>
      </c>
      <c r="AJ521" s="191" t="s">
        <v>106</v>
      </c>
      <c r="AK521" s="191" t="s">
        <v>106</v>
      </c>
      <c r="AL521" s="191" t="s">
        <v>106</v>
      </c>
      <c r="AM521" s="191" t="s">
        <v>106</v>
      </c>
      <c r="AN521" s="191" t="s">
        <v>106</v>
      </c>
      <c r="AO521" s="191" t="s">
        <v>106</v>
      </c>
      <c r="AP521" s="191" t="s">
        <v>106</v>
      </c>
      <c r="AQ521" s="192" t="s">
        <v>106</v>
      </c>
      <c r="AR521" s="11"/>
    </row>
    <row r="522" spans="1:44" x14ac:dyDescent="0.25">
      <c r="A522" s="240">
        <v>4</v>
      </c>
      <c r="B522" s="311">
        <v>0.69791700000000001</v>
      </c>
      <c r="C522" s="190" t="s">
        <v>106</v>
      </c>
      <c r="D522" s="331" t="s">
        <v>106</v>
      </c>
      <c r="E522" s="193" t="s">
        <v>106</v>
      </c>
      <c r="F522" s="193" t="s">
        <v>106</v>
      </c>
      <c r="G522" s="193" t="s">
        <v>106</v>
      </c>
      <c r="H522" s="193" t="s">
        <v>106</v>
      </c>
      <c r="I522" s="193" t="s">
        <v>106</v>
      </c>
      <c r="J522" s="193" t="s">
        <v>106</v>
      </c>
      <c r="K522" s="193" t="s">
        <v>106</v>
      </c>
      <c r="L522" s="193" t="s">
        <v>106</v>
      </c>
      <c r="M522" s="193" t="s">
        <v>106</v>
      </c>
      <c r="N522" s="193" t="s">
        <v>106</v>
      </c>
      <c r="O522" s="332" t="s">
        <v>106</v>
      </c>
      <c r="P522" s="180"/>
      <c r="Q522" s="190" t="s">
        <v>106</v>
      </c>
      <c r="R522" s="331" t="s">
        <v>106</v>
      </c>
      <c r="S522" s="193" t="s">
        <v>106</v>
      </c>
      <c r="T522" s="193" t="s">
        <v>106</v>
      </c>
      <c r="U522" s="193" t="s">
        <v>106</v>
      </c>
      <c r="V522" s="193" t="s">
        <v>106</v>
      </c>
      <c r="W522" s="193" t="s">
        <v>106</v>
      </c>
      <c r="X522" s="193" t="s">
        <v>106</v>
      </c>
      <c r="Y522" s="193" t="s">
        <v>106</v>
      </c>
      <c r="Z522" s="193" t="s">
        <v>106</v>
      </c>
      <c r="AA522" s="193" t="s">
        <v>106</v>
      </c>
      <c r="AB522" s="193" t="s">
        <v>106</v>
      </c>
      <c r="AC522" s="332" t="s">
        <v>106</v>
      </c>
      <c r="AD522" s="180"/>
      <c r="AE522" s="190" t="s">
        <v>106</v>
      </c>
      <c r="AF522" s="191" t="s">
        <v>106</v>
      </c>
      <c r="AG522" s="191" t="s">
        <v>106</v>
      </c>
      <c r="AH522" s="191" t="s">
        <v>106</v>
      </c>
      <c r="AI522" s="191" t="s">
        <v>106</v>
      </c>
      <c r="AJ522" s="191" t="s">
        <v>106</v>
      </c>
      <c r="AK522" s="191" t="s">
        <v>106</v>
      </c>
      <c r="AL522" s="191" t="s">
        <v>106</v>
      </c>
      <c r="AM522" s="191" t="s">
        <v>106</v>
      </c>
      <c r="AN522" s="191" t="s">
        <v>106</v>
      </c>
      <c r="AO522" s="191" t="s">
        <v>106</v>
      </c>
      <c r="AP522" s="191" t="s">
        <v>106</v>
      </c>
      <c r="AQ522" s="192" t="s">
        <v>106</v>
      </c>
      <c r="AR522" s="11"/>
    </row>
    <row r="523" spans="1:44" x14ac:dyDescent="0.25">
      <c r="A523" s="240">
        <v>4</v>
      </c>
      <c r="B523" s="311">
        <v>0.70833299999999999</v>
      </c>
      <c r="C523" s="190" t="s">
        <v>106</v>
      </c>
      <c r="D523" s="331" t="s">
        <v>106</v>
      </c>
      <c r="E523" s="193" t="s">
        <v>106</v>
      </c>
      <c r="F523" s="193" t="s">
        <v>106</v>
      </c>
      <c r="G523" s="193" t="s">
        <v>106</v>
      </c>
      <c r="H523" s="193" t="s">
        <v>106</v>
      </c>
      <c r="I523" s="193" t="s">
        <v>106</v>
      </c>
      <c r="J523" s="193" t="s">
        <v>106</v>
      </c>
      <c r="K523" s="193" t="s">
        <v>106</v>
      </c>
      <c r="L523" s="193" t="s">
        <v>106</v>
      </c>
      <c r="M523" s="193" t="s">
        <v>106</v>
      </c>
      <c r="N523" s="193" t="s">
        <v>106</v>
      </c>
      <c r="O523" s="332" t="s">
        <v>106</v>
      </c>
      <c r="P523" s="180"/>
      <c r="Q523" s="190" t="s">
        <v>106</v>
      </c>
      <c r="R523" s="331" t="s">
        <v>106</v>
      </c>
      <c r="S523" s="193" t="s">
        <v>106</v>
      </c>
      <c r="T523" s="193" t="s">
        <v>106</v>
      </c>
      <c r="U523" s="193" t="s">
        <v>106</v>
      </c>
      <c r="V523" s="193" t="s">
        <v>106</v>
      </c>
      <c r="W523" s="193" t="s">
        <v>106</v>
      </c>
      <c r="X523" s="193" t="s">
        <v>106</v>
      </c>
      <c r="Y523" s="193" t="s">
        <v>106</v>
      </c>
      <c r="Z523" s="193" t="s">
        <v>106</v>
      </c>
      <c r="AA523" s="193" t="s">
        <v>106</v>
      </c>
      <c r="AB523" s="193" t="s">
        <v>106</v>
      </c>
      <c r="AC523" s="332" t="s">
        <v>106</v>
      </c>
      <c r="AD523" s="180"/>
      <c r="AE523" s="190" t="s">
        <v>106</v>
      </c>
      <c r="AF523" s="191" t="s">
        <v>106</v>
      </c>
      <c r="AG523" s="191" t="s">
        <v>106</v>
      </c>
      <c r="AH523" s="191" t="s">
        <v>106</v>
      </c>
      <c r="AI523" s="191" t="s">
        <v>106</v>
      </c>
      <c r="AJ523" s="191" t="s">
        <v>106</v>
      </c>
      <c r="AK523" s="191" t="s">
        <v>106</v>
      </c>
      <c r="AL523" s="191" t="s">
        <v>106</v>
      </c>
      <c r="AM523" s="191" t="s">
        <v>106</v>
      </c>
      <c r="AN523" s="191" t="s">
        <v>106</v>
      </c>
      <c r="AO523" s="191" t="s">
        <v>106</v>
      </c>
      <c r="AP523" s="191" t="s">
        <v>106</v>
      </c>
      <c r="AQ523" s="192" t="s">
        <v>106</v>
      </c>
      <c r="AR523" s="11"/>
    </row>
    <row r="524" spans="1:44" x14ac:dyDescent="0.25">
      <c r="A524" s="240">
        <v>4</v>
      </c>
      <c r="B524" s="311">
        <v>0.71875</v>
      </c>
      <c r="C524" s="190" t="s">
        <v>106</v>
      </c>
      <c r="D524" s="331" t="s">
        <v>106</v>
      </c>
      <c r="E524" s="193" t="s">
        <v>106</v>
      </c>
      <c r="F524" s="193" t="s">
        <v>106</v>
      </c>
      <c r="G524" s="193" t="s">
        <v>106</v>
      </c>
      <c r="H524" s="193" t="s">
        <v>106</v>
      </c>
      <c r="I524" s="193" t="s">
        <v>106</v>
      </c>
      <c r="J524" s="193" t="s">
        <v>106</v>
      </c>
      <c r="K524" s="193" t="s">
        <v>106</v>
      </c>
      <c r="L524" s="193" t="s">
        <v>106</v>
      </c>
      <c r="M524" s="193" t="s">
        <v>106</v>
      </c>
      <c r="N524" s="193" t="s">
        <v>106</v>
      </c>
      <c r="O524" s="332" t="s">
        <v>106</v>
      </c>
      <c r="P524" s="180"/>
      <c r="Q524" s="190" t="s">
        <v>106</v>
      </c>
      <c r="R524" s="331" t="s">
        <v>106</v>
      </c>
      <c r="S524" s="193" t="s">
        <v>106</v>
      </c>
      <c r="T524" s="193" t="s">
        <v>106</v>
      </c>
      <c r="U524" s="193" t="s">
        <v>106</v>
      </c>
      <c r="V524" s="193" t="s">
        <v>106</v>
      </c>
      <c r="W524" s="193" t="s">
        <v>106</v>
      </c>
      <c r="X524" s="193" t="s">
        <v>106</v>
      </c>
      <c r="Y524" s="193" t="s">
        <v>106</v>
      </c>
      <c r="Z524" s="193" t="s">
        <v>106</v>
      </c>
      <c r="AA524" s="193" t="s">
        <v>106</v>
      </c>
      <c r="AB524" s="193" t="s">
        <v>106</v>
      </c>
      <c r="AC524" s="332" t="s">
        <v>106</v>
      </c>
      <c r="AD524" s="180"/>
      <c r="AE524" s="190" t="s">
        <v>106</v>
      </c>
      <c r="AF524" s="191" t="s">
        <v>106</v>
      </c>
      <c r="AG524" s="191" t="s">
        <v>106</v>
      </c>
      <c r="AH524" s="191" t="s">
        <v>106</v>
      </c>
      <c r="AI524" s="191" t="s">
        <v>106</v>
      </c>
      <c r="AJ524" s="191" t="s">
        <v>106</v>
      </c>
      <c r="AK524" s="191" t="s">
        <v>106</v>
      </c>
      <c r="AL524" s="191" t="s">
        <v>106</v>
      </c>
      <c r="AM524" s="191" t="s">
        <v>106</v>
      </c>
      <c r="AN524" s="191" t="s">
        <v>106</v>
      </c>
      <c r="AO524" s="191" t="s">
        <v>106</v>
      </c>
      <c r="AP524" s="191" t="s">
        <v>106</v>
      </c>
      <c r="AQ524" s="192" t="s">
        <v>106</v>
      </c>
      <c r="AR524" s="11"/>
    </row>
    <row r="525" spans="1:44" x14ac:dyDescent="0.25">
      <c r="A525" s="240">
        <v>4</v>
      </c>
      <c r="B525" s="311">
        <v>0.72916700000000001</v>
      </c>
      <c r="C525" s="190" t="s">
        <v>106</v>
      </c>
      <c r="D525" s="331" t="s">
        <v>106</v>
      </c>
      <c r="E525" s="193" t="s">
        <v>106</v>
      </c>
      <c r="F525" s="193" t="s">
        <v>106</v>
      </c>
      <c r="G525" s="193" t="s">
        <v>106</v>
      </c>
      <c r="H525" s="193" t="s">
        <v>106</v>
      </c>
      <c r="I525" s="193" t="s">
        <v>106</v>
      </c>
      <c r="J525" s="193" t="s">
        <v>106</v>
      </c>
      <c r="K525" s="193" t="s">
        <v>106</v>
      </c>
      <c r="L525" s="193" t="s">
        <v>106</v>
      </c>
      <c r="M525" s="193" t="s">
        <v>106</v>
      </c>
      <c r="N525" s="193" t="s">
        <v>106</v>
      </c>
      <c r="O525" s="332" t="s">
        <v>106</v>
      </c>
      <c r="P525" s="180"/>
      <c r="Q525" s="190" t="s">
        <v>106</v>
      </c>
      <c r="R525" s="331" t="s">
        <v>106</v>
      </c>
      <c r="S525" s="193" t="s">
        <v>106</v>
      </c>
      <c r="T525" s="193" t="s">
        <v>106</v>
      </c>
      <c r="U525" s="193" t="s">
        <v>106</v>
      </c>
      <c r="V525" s="193" t="s">
        <v>106</v>
      </c>
      <c r="W525" s="193" t="s">
        <v>106</v>
      </c>
      <c r="X525" s="193" t="s">
        <v>106</v>
      </c>
      <c r="Y525" s="193" t="s">
        <v>106</v>
      </c>
      <c r="Z525" s="193" t="s">
        <v>106</v>
      </c>
      <c r="AA525" s="193" t="s">
        <v>106</v>
      </c>
      <c r="AB525" s="193" t="s">
        <v>106</v>
      </c>
      <c r="AC525" s="332" t="s">
        <v>106</v>
      </c>
      <c r="AD525" s="180"/>
      <c r="AE525" s="190" t="s">
        <v>106</v>
      </c>
      <c r="AF525" s="191" t="s">
        <v>106</v>
      </c>
      <c r="AG525" s="191" t="s">
        <v>106</v>
      </c>
      <c r="AH525" s="191" t="s">
        <v>106</v>
      </c>
      <c r="AI525" s="191" t="s">
        <v>106</v>
      </c>
      <c r="AJ525" s="191" t="s">
        <v>106</v>
      </c>
      <c r="AK525" s="191" t="s">
        <v>106</v>
      </c>
      <c r="AL525" s="191" t="s">
        <v>106</v>
      </c>
      <c r="AM525" s="191" t="s">
        <v>106</v>
      </c>
      <c r="AN525" s="191" t="s">
        <v>106</v>
      </c>
      <c r="AO525" s="191" t="s">
        <v>106</v>
      </c>
      <c r="AP525" s="191" t="s">
        <v>106</v>
      </c>
      <c r="AQ525" s="192" t="s">
        <v>106</v>
      </c>
      <c r="AR525" s="11"/>
    </row>
    <row r="526" spans="1:44" x14ac:dyDescent="0.25">
      <c r="A526" s="240">
        <v>4</v>
      </c>
      <c r="B526" s="311">
        <v>0.73958299999999999</v>
      </c>
      <c r="C526" s="190" t="s">
        <v>106</v>
      </c>
      <c r="D526" s="331" t="s">
        <v>106</v>
      </c>
      <c r="E526" s="193" t="s">
        <v>106</v>
      </c>
      <c r="F526" s="193" t="s">
        <v>106</v>
      </c>
      <c r="G526" s="193" t="s">
        <v>106</v>
      </c>
      <c r="H526" s="193" t="s">
        <v>106</v>
      </c>
      <c r="I526" s="193" t="s">
        <v>106</v>
      </c>
      <c r="J526" s="193" t="s">
        <v>106</v>
      </c>
      <c r="K526" s="193" t="s">
        <v>106</v>
      </c>
      <c r="L526" s="193" t="s">
        <v>106</v>
      </c>
      <c r="M526" s="193" t="s">
        <v>106</v>
      </c>
      <c r="N526" s="193" t="s">
        <v>106</v>
      </c>
      <c r="O526" s="332" t="s">
        <v>106</v>
      </c>
      <c r="P526" s="134"/>
      <c r="Q526" s="190" t="s">
        <v>106</v>
      </c>
      <c r="R526" s="331" t="s">
        <v>106</v>
      </c>
      <c r="S526" s="193" t="s">
        <v>106</v>
      </c>
      <c r="T526" s="193" t="s">
        <v>106</v>
      </c>
      <c r="U526" s="193" t="s">
        <v>106</v>
      </c>
      <c r="V526" s="193" t="s">
        <v>106</v>
      </c>
      <c r="W526" s="193" t="s">
        <v>106</v>
      </c>
      <c r="X526" s="193" t="s">
        <v>106</v>
      </c>
      <c r="Y526" s="193" t="s">
        <v>106</v>
      </c>
      <c r="Z526" s="193" t="s">
        <v>106</v>
      </c>
      <c r="AA526" s="193" t="s">
        <v>106</v>
      </c>
      <c r="AB526" s="193" t="s">
        <v>106</v>
      </c>
      <c r="AC526" s="332" t="s">
        <v>106</v>
      </c>
      <c r="AD526" s="134"/>
      <c r="AE526" s="190" t="s">
        <v>106</v>
      </c>
      <c r="AF526" s="191" t="s">
        <v>106</v>
      </c>
      <c r="AG526" s="191" t="s">
        <v>106</v>
      </c>
      <c r="AH526" s="191" t="s">
        <v>106</v>
      </c>
      <c r="AI526" s="191" t="s">
        <v>106</v>
      </c>
      <c r="AJ526" s="191" t="s">
        <v>106</v>
      </c>
      <c r="AK526" s="191" t="s">
        <v>106</v>
      </c>
      <c r="AL526" s="191" t="s">
        <v>106</v>
      </c>
      <c r="AM526" s="191" t="s">
        <v>106</v>
      </c>
      <c r="AN526" s="191" t="s">
        <v>106</v>
      </c>
      <c r="AO526" s="191" t="s">
        <v>106</v>
      </c>
      <c r="AP526" s="191" t="s">
        <v>106</v>
      </c>
      <c r="AQ526" s="192" t="s">
        <v>106</v>
      </c>
      <c r="AR526" s="11"/>
    </row>
    <row r="527" spans="1:44" x14ac:dyDescent="0.25">
      <c r="A527" s="240">
        <v>4</v>
      </c>
      <c r="B527" s="311">
        <v>0.75</v>
      </c>
      <c r="C527" s="190" t="s">
        <v>106</v>
      </c>
      <c r="D527" s="331" t="s">
        <v>106</v>
      </c>
      <c r="E527" s="193" t="s">
        <v>106</v>
      </c>
      <c r="F527" s="193" t="s">
        <v>106</v>
      </c>
      <c r="G527" s="193" t="s">
        <v>106</v>
      </c>
      <c r="H527" s="193" t="s">
        <v>106</v>
      </c>
      <c r="I527" s="193" t="s">
        <v>106</v>
      </c>
      <c r="J527" s="193" t="s">
        <v>106</v>
      </c>
      <c r="K527" s="193" t="s">
        <v>106</v>
      </c>
      <c r="L527" s="193" t="s">
        <v>106</v>
      </c>
      <c r="M527" s="193" t="s">
        <v>106</v>
      </c>
      <c r="N527" s="193" t="s">
        <v>106</v>
      </c>
      <c r="O527" s="332" t="s">
        <v>106</v>
      </c>
      <c r="P527" s="180"/>
      <c r="Q527" s="190" t="s">
        <v>106</v>
      </c>
      <c r="R527" s="331" t="s">
        <v>106</v>
      </c>
      <c r="S527" s="193" t="s">
        <v>106</v>
      </c>
      <c r="T527" s="193" t="s">
        <v>106</v>
      </c>
      <c r="U527" s="193" t="s">
        <v>106</v>
      </c>
      <c r="V527" s="193" t="s">
        <v>106</v>
      </c>
      <c r="W527" s="193" t="s">
        <v>106</v>
      </c>
      <c r="X527" s="193" t="s">
        <v>106</v>
      </c>
      <c r="Y527" s="193" t="s">
        <v>106</v>
      </c>
      <c r="Z527" s="193" t="s">
        <v>106</v>
      </c>
      <c r="AA527" s="193" t="s">
        <v>106</v>
      </c>
      <c r="AB527" s="193" t="s">
        <v>106</v>
      </c>
      <c r="AC527" s="332" t="s">
        <v>106</v>
      </c>
      <c r="AD527" s="180"/>
      <c r="AE527" s="190" t="s">
        <v>106</v>
      </c>
      <c r="AF527" s="193" t="s">
        <v>106</v>
      </c>
      <c r="AG527" s="191" t="s">
        <v>106</v>
      </c>
      <c r="AH527" s="191" t="s">
        <v>106</v>
      </c>
      <c r="AI527" s="191" t="s">
        <v>106</v>
      </c>
      <c r="AJ527" s="191" t="s">
        <v>106</v>
      </c>
      <c r="AK527" s="191" t="s">
        <v>106</v>
      </c>
      <c r="AL527" s="191" t="s">
        <v>106</v>
      </c>
      <c r="AM527" s="191" t="s">
        <v>106</v>
      </c>
      <c r="AN527" s="191" t="s">
        <v>106</v>
      </c>
      <c r="AO527" s="191" t="s">
        <v>106</v>
      </c>
      <c r="AP527" s="191" t="s">
        <v>106</v>
      </c>
      <c r="AQ527" s="192" t="s">
        <v>106</v>
      </c>
      <c r="AR527" s="11"/>
    </row>
    <row r="528" spans="1:44" x14ac:dyDescent="0.25">
      <c r="A528" s="240">
        <v>4</v>
      </c>
      <c r="B528" s="311">
        <v>0.76041700000000001</v>
      </c>
      <c r="C528" s="190" t="s">
        <v>106</v>
      </c>
      <c r="D528" s="331" t="s">
        <v>106</v>
      </c>
      <c r="E528" s="193" t="s">
        <v>106</v>
      </c>
      <c r="F528" s="193" t="s">
        <v>106</v>
      </c>
      <c r="G528" s="193" t="s">
        <v>106</v>
      </c>
      <c r="H528" s="193" t="s">
        <v>106</v>
      </c>
      <c r="I528" s="193" t="s">
        <v>106</v>
      </c>
      <c r="J528" s="193" t="s">
        <v>106</v>
      </c>
      <c r="K528" s="193" t="s">
        <v>106</v>
      </c>
      <c r="L528" s="193" t="s">
        <v>106</v>
      </c>
      <c r="M528" s="193" t="s">
        <v>106</v>
      </c>
      <c r="N528" s="193" t="s">
        <v>106</v>
      </c>
      <c r="O528" s="332" t="s">
        <v>106</v>
      </c>
      <c r="P528" s="180"/>
      <c r="Q528" s="190" t="s">
        <v>106</v>
      </c>
      <c r="R528" s="331" t="s">
        <v>106</v>
      </c>
      <c r="S528" s="193" t="s">
        <v>106</v>
      </c>
      <c r="T528" s="193" t="s">
        <v>106</v>
      </c>
      <c r="U528" s="193" t="s">
        <v>106</v>
      </c>
      <c r="V528" s="193" t="s">
        <v>106</v>
      </c>
      <c r="W528" s="193" t="s">
        <v>106</v>
      </c>
      <c r="X528" s="193" t="s">
        <v>106</v>
      </c>
      <c r="Y528" s="193" t="s">
        <v>106</v>
      </c>
      <c r="Z528" s="193" t="s">
        <v>106</v>
      </c>
      <c r="AA528" s="193" t="s">
        <v>106</v>
      </c>
      <c r="AB528" s="193" t="s">
        <v>106</v>
      </c>
      <c r="AC528" s="332" t="s">
        <v>106</v>
      </c>
      <c r="AD528" s="180"/>
      <c r="AE528" s="190" t="s">
        <v>106</v>
      </c>
      <c r="AF528" s="191" t="s">
        <v>106</v>
      </c>
      <c r="AG528" s="191" t="s">
        <v>106</v>
      </c>
      <c r="AH528" s="191" t="s">
        <v>106</v>
      </c>
      <c r="AI528" s="191" t="s">
        <v>106</v>
      </c>
      <c r="AJ528" s="191" t="s">
        <v>106</v>
      </c>
      <c r="AK528" s="191" t="s">
        <v>106</v>
      </c>
      <c r="AL528" s="191" t="s">
        <v>106</v>
      </c>
      <c r="AM528" s="191" t="s">
        <v>106</v>
      </c>
      <c r="AN528" s="191" t="s">
        <v>106</v>
      </c>
      <c r="AO528" s="191" t="s">
        <v>106</v>
      </c>
      <c r="AP528" s="191" t="s">
        <v>106</v>
      </c>
      <c r="AQ528" s="192" t="s">
        <v>106</v>
      </c>
      <c r="AR528" s="11"/>
    </row>
    <row r="529" spans="1:44" x14ac:dyDescent="0.25">
      <c r="A529" s="240">
        <v>4</v>
      </c>
      <c r="B529" s="311">
        <v>0.77083299999999999</v>
      </c>
      <c r="C529" s="190" t="s">
        <v>106</v>
      </c>
      <c r="D529" s="331" t="s">
        <v>106</v>
      </c>
      <c r="E529" s="193" t="s">
        <v>106</v>
      </c>
      <c r="F529" s="193" t="s">
        <v>106</v>
      </c>
      <c r="G529" s="193" t="s">
        <v>106</v>
      </c>
      <c r="H529" s="193" t="s">
        <v>106</v>
      </c>
      <c r="I529" s="193" t="s">
        <v>106</v>
      </c>
      <c r="J529" s="193" t="s">
        <v>106</v>
      </c>
      <c r="K529" s="193" t="s">
        <v>106</v>
      </c>
      <c r="L529" s="193" t="s">
        <v>106</v>
      </c>
      <c r="M529" s="193" t="s">
        <v>106</v>
      </c>
      <c r="N529" s="193" t="s">
        <v>106</v>
      </c>
      <c r="O529" s="332" t="s">
        <v>106</v>
      </c>
      <c r="P529" s="180"/>
      <c r="Q529" s="190" t="s">
        <v>106</v>
      </c>
      <c r="R529" s="331" t="s">
        <v>106</v>
      </c>
      <c r="S529" s="193" t="s">
        <v>106</v>
      </c>
      <c r="T529" s="193" t="s">
        <v>106</v>
      </c>
      <c r="U529" s="193" t="s">
        <v>106</v>
      </c>
      <c r="V529" s="193" t="s">
        <v>106</v>
      </c>
      <c r="W529" s="193" t="s">
        <v>106</v>
      </c>
      <c r="X529" s="193" t="s">
        <v>106</v>
      </c>
      <c r="Y529" s="193" t="s">
        <v>106</v>
      </c>
      <c r="Z529" s="193" t="s">
        <v>106</v>
      </c>
      <c r="AA529" s="193" t="s">
        <v>106</v>
      </c>
      <c r="AB529" s="193" t="s">
        <v>106</v>
      </c>
      <c r="AC529" s="332" t="s">
        <v>106</v>
      </c>
      <c r="AD529" s="180"/>
      <c r="AE529" s="190" t="s">
        <v>106</v>
      </c>
      <c r="AF529" s="191" t="s">
        <v>106</v>
      </c>
      <c r="AG529" s="191" t="s">
        <v>106</v>
      </c>
      <c r="AH529" s="191" t="s">
        <v>106</v>
      </c>
      <c r="AI529" s="191" t="s">
        <v>106</v>
      </c>
      <c r="AJ529" s="191" t="s">
        <v>106</v>
      </c>
      <c r="AK529" s="191" t="s">
        <v>106</v>
      </c>
      <c r="AL529" s="191" t="s">
        <v>106</v>
      </c>
      <c r="AM529" s="191" t="s">
        <v>106</v>
      </c>
      <c r="AN529" s="191" t="s">
        <v>106</v>
      </c>
      <c r="AO529" s="191" t="s">
        <v>106</v>
      </c>
      <c r="AP529" s="191" t="s">
        <v>106</v>
      </c>
      <c r="AQ529" s="192" t="s">
        <v>106</v>
      </c>
      <c r="AR529" s="11"/>
    </row>
    <row r="530" spans="1:44" x14ac:dyDescent="0.25">
      <c r="A530" s="240">
        <v>4</v>
      </c>
      <c r="B530" s="311">
        <v>0.78125</v>
      </c>
      <c r="C530" s="190" t="s">
        <v>106</v>
      </c>
      <c r="D530" s="331" t="s">
        <v>106</v>
      </c>
      <c r="E530" s="193" t="s">
        <v>106</v>
      </c>
      <c r="F530" s="193" t="s">
        <v>106</v>
      </c>
      <c r="G530" s="193" t="s">
        <v>106</v>
      </c>
      <c r="H530" s="193" t="s">
        <v>106</v>
      </c>
      <c r="I530" s="193" t="s">
        <v>106</v>
      </c>
      <c r="J530" s="193" t="s">
        <v>106</v>
      </c>
      <c r="K530" s="193" t="s">
        <v>106</v>
      </c>
      <c r="L530" s="193" t="s">
        <v>106</v>
      </c>
      <c r="M530" s="193" t="s">
        <v>106</v>
      </c>
      <c r="N530" s="193" t="s">
        <v>106</v>
      </c>
      <c r="O530" s="332" t="s">
        <v>106</v>
      </c>
      <c r="P530" s="180"/>
      <c r="Q530" s="190" t="s">
        <v>106</v>
      </c>
      <c r="R530" s="331" t="s">
        <v>106</v>
      </c>
      <c r="S530" s="193" t="s">
        <v>106</v>
      </c>
      <c r="T530" s="193" t="s">
        <v>106</v>
      </c>
      <c r="U530" s="193" t="s">
        <v>106</v>
      </c>
      <c r="V530" s="193" t="s">
        <v>106</v>
      </c>
      <c r="W530" s="193" t="s">
        <v>106</v>
      </c>
      <c r="X530" s="193" t="s">
        <v>106</v>
      </c>
      <c r="Y530" s="193" t="s">
        <v>106</v>
      </c>
      <c r="Z530" s="193" t="s">
        <v>106</v>
      </c>
      <c r="AA530" s="193" t="s">
        <v>106</v>
      </c>
      <c r="AB530" s="193" t="s">
        <v>106</v>
      </c>
      <c r="AC530" s="332" t="s">
        <v>106</v>
      </c>
      <c r="AD530" s="180"/>
      <c r="AE530" s="190" t="s">
        <v>106</v>
      </c>
      <c r="AF530" s="191" t="s">
        <v>106</v>
      </c>
      <c r="AG530" s="191" t="s">
        <v>106</v>
      </c>
      <c r="AH530" s="191" t="s">
        <v>106</v>
      </c>
      <c r="AI530" s="191" t="s">
        <v>106</v>
      </c>
      <c r="AJ530" s="191" t="s">
        <v>106</v>
      </c>
      <c r="AK530" s="191" t="s">
        <v>106</v>
      </c>
      <c r="AL530" s="191" t="s">
        <v>106</v>
      </c>
      <c r="AM530" s="191" t="s">
        <v>106</v>
      </c>
      <c r="AN530" s="191" t="s">
        <v>106</v>
      </c>
      <c r="AO530" s="191" t="s">
        <v>106</v>
      </c>
      <c r="AP530" s="191" t="s">
        <v>106</v>
      </c>
      <c r="AQ530" s="192" t="s">
        <v>106</v>
      </c>
      <c r="AR530" s="11"/>
    </row>
    <row r="531" spans="1:44" x14ac:dyDescent="0.25">
      <c r="A531" s="240">
        <v>4</v>
      </c>
      <c r="B531" s="311">
        <v>0.79166700000000001</v>
      </c>
      <c r="C531" s="190" t="s">
        <v>106</v>
      </c>
      <c r="D531" s="331" t="s">
        <v>106</v>
      </c>
      <c r="E531" s="193" t="s">
        <v>106</v>
      </c>
      <c r="F531" s="193" t="s">
        <v>106</v>
      </c>
      <c r="G531" s="193" t="s">
        <v>106</v>
      </c>
      <c r="H531" s="193" t="s">
        <v>106</v>
      </c>
      <c r="I531" s="193" t="s">
        <v>106</v>
      </c>
      <c r="J531" s="193" t="s">
        <v>106</v>
      </c>
      <c r="K531" s="193" t="s">
        <v>106</v>
      </c>
      <c r="L531" s="193" t="s">
        <v>106</v>
      </c>
      <c r="M531" s="193" t="s">
        <v>106</v>
      </c>
      <c r="N531" s="193" t="s">
        <v>106</v>
      </c>
      <c r="O531" s="332" t="s">
        <v>106</v>
      </c>
      <c r="P531" s="180"/>
      <c r="Q531" s="190" t="s">
        <v>106</v>
      </c>
      <c r="R531" s="331" t="s">
        <v>106</v>
      </c>
      <c r="S531" s="193" t="s">
        <v>106</v>
      </c>
      <c r="T531" s="193" t="s">
        <v>106</v>
      </c>
      <c r="U531" s="193" t="s">
        <v>106</v>
      </c>
      <c r="V531" s="193" t="s">
        <v>106</v>
      </c>
      <c r="W531" s="193" t="s">
        <v>106</v>
      </c>
      <c r="X531" s="193" t="s">
        <v>106</v>
      </c>
      <c r="Y531" s="193" t="s">
        <v>106</v>
      </c>
      <c r="Z531" s="193" t="s">
        <v>106</v>
      </c>
      <c r="AA531" s="193" t="s">
        <v>106</v>
      </c>
      <c r="AB531" s="193" t="s">
        <v>106</v>
      </c>
      <c r="AC531" s="332" t="s">
        <v>106</v>
      </c>
      <c r="AD531" s="180"/>
      <c r="AE531" s="190" t="s">
        <v>106</v>
      </c>
      <c r="AF531" s="191" t="s">
        <v>106</v>
      </c>
      <c r="AG531" s="191" t="s">
        <v>106</v>
      </c>
      <c r="AH531" s="191" t="s">
        <v>106</v>
      </c>
      <c r="AI531" s="191" t="s">
        <v>106</v>
      </c>
      <c r="AJ531" s="191" t="s">
        <v>106</v>
      </c>
      <c r="AK531" s="191" t="s">
        <v>106</v>
      </c>
      <c r="AL531" s="191" t="s">
        <v>106</v>
      </c>
      <c r="AM531" s="191" t="s">
        <v>106</v>
      </c>
      <c r="AN531" s="191" t="s">
        <v>106</v>
      </c>
      <c r="AO531" s="191" t="s">
        <v>106</v>
      </c>
      <c r="AP531" s="191" t="s">
        <v>106</v>
      </c>
      <c r="AQ531" s="192" t="s">
        <v>106</v>
      </c>
      <c r="AR531" s="11"/>
    </row>
    <row r="532" spans="1:44" x14ac:dyDescent="0.25">
      <c r="A532" s="240">
        <v>4</v>
      </c>
      <c r="B532" s="311">
        <v>0.80208299999999999</v>
      </c>
      <c r="C532" s="190" t="s">
        <v>106</v>
      </c>
      <c r="D532" s="331" t="s">
        <v>106</v>
      </c>
      <c r="E532" s="193" t="s">
        <v>106</v>
      </c>
      <c r="F532" s="193" t="s">
        <v>106</v>
      </c>
      <c r="G532" s="193" t="s">
        <v>106</v>
      </c>
      <c r="H532" s="193" t="s">
        <v>106</v>
      </c>
      <c r="I532" s="193" t="s">
        <v>106</v>
      </c>
      <c r="J532" s="193" t="s">
        <v>106</v>
      </c>
      <c r="K532" s="193" t="s">
        <v>106</v>
      </c>
      <c r="L532" s="193" t="s">
        <v>106</v>
      </c>
      <c r="M532" s="193" t="s">
        <v>106</v>
      </c>
      <c r="N532" s="193" t="s">
        <v>106</v>
      </c>
      <c r="O532" s="332" t="s">
        <v>106</v>
      </c>
      <c r="P532" s="180"/>
      <c r="Q532" s="190" t="s">
        <v>106</v>
      </c>
      <c r="R532" s="331" t="s">
        <v>106</v>
      </c>
      <c r="S532" s="193" t="s">
        <v>106</v>
      </c>
      <c r="T532" s="193" t="s">
        <v>106</v>
      </c>
      <c r="U532" s="193" t="s">
        <v>106</v>
      </c>
      <c r="V532" s="193" t="s">
        <v>106</v>
      </c>
      <c r="W532" s="193" t="s">
        <v>106</v>
      </c>
      <c r="X532" s="193" t="s">
        <v>106</v>
      </c>
      <c r="Y532" s="193" t="s">
        <v>106</v>
      </c>
      <c r="Z532" s="193" t="s">
        <v>106</v>
      </c>
      <c r="AA532" s="193" t="s">
        <v>106</v>
      </c>
      <c r="AB532" s="193" t="s">
        <v>106</v>
      </c>
      <c r="AC532" s="332" t="s">
        <v>106</v>
      </c>
      <c r="AD532" s="180"/>
      <c r="AE532" s="190" t="s">
        <v>106</v>
      </c>
      <c r="AF532" s="191" t="s">
        <v>106</v>
      </c>
      <c r="AG532" s="191" t="s">
        <v>106</v>
      </c>
      <c r="AH532" s="191" t="s">
        <v>106</v>
      </c>
      <c r="AI532" s="191" t="s">
        <v>106</v>
      </c>
      <c r="AJ532" s="191" t="s">
        <v>106</v>
      </c>
      <c r="AK532" s="191" t="s">
        <v>106</v>
      </c>
      <c r="AL532" s="191" t="s">
        <v>106</v>
      </c>
      <c r="AM532" s="191" t="s">
        <v>106</v>
      </c>
      <c r="AN532" s="191" t="s">
        <v>106</v>
      </c>
      <c r="AO532" s="191" t="s">
        <v>106</v>
      </c>
      <c r="AP532" s="191" t="s">
        <v>106</v>
      </c>
      <c r="AQ532" s="192" t="s">
        <v>106</v>
      </c>
      <c r="AR532" s="11"/>
    </row>
    <row r="533" spans="1:44" x14ac:dyDescent="0.25">
      <c r="A533" s="240">
        <v>4</v>
      </c>
      <c r="B533" s="311">
        <v>0.8125</v>
      </c>
      <c r="C533" s="190" t="s">
        <v>106</v>
      </c>
      <c r="D533" s="331" t="s">
        <v>106</v>
      </c>
      <c r="E533" s="193" t="s">
        <v>106</v>
      </c>
      <c r="F533" s="193" t="s">
        <v>106</v>
      </c>
      <c r="G533" s="193" t="s">
        <v>106</v>
      </c>
      <c r="H533" s="193" t="s">
        <v>106</v>
      </c>
      <c r="I533" s="193" t="s">
        <v>106</v>
      </c>
      <c r="J533" s="193" t="s">
        <v>106</v>
      </c>
      <c r="K533" s="193" t="s">
        <v>106</v>
      </c>
      <c r="L533" s="193" t="s">
        <v>106</v>
      </c>
      <c r="M533" s="193" t="s">
        <v>106</v>
      </c>
      <c r="N533" s="193" t="s">
        <v>106</v>
      </c>
      <c r="O533" s="332" t="s">
        <v>106</v>
      </c>
      <c r="P533" s="180"/>
      <c r="Q533" s="190" t="s">
        <v>106</v>
      </c>
      <c r="R533" s="331" t="s">
        <v>106</v>
      </c>
      <c r="S533" s="193" t="s">
        <v>106</v>
      </c>
      <c r="T533" s="193" t="s">
        <v>106</v>
      </c>
      <c r="U533" s="193" t="s">
        <v>106</v>
      </c>
      <c r="V533" s="193" t="s">
        <v>106</v>
      </c>
      <c r="W533" s="193" t="s">
        <v>106</v>
      </c>
      <c r="X533" s="193" t="s">
        <v>106</v>
      </c>
      <c r="Y533" s="193" t="s">
        <v>106</v>
      </c>
      <c r="Z533" s="193" t="s">
        <v>106</v>
      </c>
      <c r="AA533" s="193" t="s">
        <v>106</v>
      </c>
      <c r="AB533" s="193" t="s">
        <v>106</v>
      </c>
      <c r="AC533" s="332" t="s">
        <v>106</v>
      </c>
      <c r="AD533" s="180"/>
      <c r="AE533" s="190" t="s">
        <v>106</v>
      </c>
      <c r="AF533" s="191" t="s">
        <v>106</v>
      </c>
      <c r="AG533" s="191" t="s">
        <v>106</v>
      </c>
      <c r="AH533" s="191" t="s">
        <v>106</v>
      </c>
      <c r="AI533" s="191" t="s">
        <v>106</v>
      </c>
      <c r="AJ533" s="191" t="s">
        <v>106</v>
      </c>
      <c r="AK533" s="191" t="s">
        <v>106</v>
      </c>
      <c r="AL533" s="191" t="s">
        <v>106</v>
      </c>
      <c r="AM533" s="191" t="s">
        <v>106</v>
      </c>
      <c r="AN533" s="191" t="s">
        <v>106</v>
      </c>
      <c r="AO533" s="191" t="s">
        <v>106</v>
      </c>
      <c r="AP533" s="191" t="s">
        <v>106</v>
      </c>
      <c r="AQ533" s="192" t="s">
        <v>106</v>
      </c>
      <c r="AR533" s="11"/>
    </row>
    <row r="534" spans="1:44" x14ac:dyDescent="0.25">
      <c r="A534" s="240">
        <v>4</v>
      </c>
      <c r="B534" s="311">
        <v>0.82291700000000001</v>
      </c>
      <c r="C534" s="190" t="s">
        <v>106</v>
      </c>
      <c r="D534" s="331" t="s">
        <v>106</v>
      </c>
      <c r="E534" s="193" t="s">
        <v>106</v>
      </c>
      <c r="F534" s="193" t="s">
        <v>106</v>
      </c>
      <c r="G534" s="193" t="s">
        <v>106</v>
      </c>
      <c r="H534" s="193" t="s">
        <v>106</v>
      </c>
      <c r="I534" s="193" t="s">
        <v>106</v>
      </c>
      <c r="J534" s="193" t="s">
        <v>106</v>
      </c>
      <c r="K534" s="193" t="s">
        <v>106</v>
      </c>
      <c r="L534" s="193" t="s">
        <v>106</v>
      </c>
      <c r="M534" s="193" t="s">
        <v>106</v>
      </c>
      <c r="N534" s="193" t="s">
        <v>106</v>
      </c>
      <c r="O534" s="332" t="s">
        <v>106</v>
      </c>
      <c r="P534" s="180"/>
      <c r="Q534" s="190" t="s">
        <v>106</v>
      </c>
      <c r="R534" s="331" t="s">
        <v>106</v>
      </c>
      <c r="S534" s="193" t="s">
        <v>106</v>
      </c>
      <c r="T534" s="193" t="s">
        <v>106</v>
      </c>
      <c r="U534" s="193" t="s">
        <v>106</v>
      </c>
      <c r="V534" s="193" t="s">
        <v>106</v>
      </c>
      <c r="W534" s="193" t="s">
        <v>106</v>
      </c>
      <c r="X534" s="193" t="s">
        <v>106</v>
      </c>
      <c r="Y534" s="193" t="s">
        <v>106</v>
      </c>
      <c r="Z534" s="193" t="s">
        <v>106</v>
      </c>
      <c r="AA534" s="193" t="s">
        <v>106</v>
      </c>
      <c r="AB534" s="193" t="s">
        <v>106</v>
      </c>
      <c r="AC534" s="332" t="s">
        <v>106</v>
      </c>
      <c r="AD534" s="180"/>
      <c r="AE534" s="190" t="s">
        <v>106</v>
      </c>
      <c r="AF534" s="191" t="s">
        <v>106</v>
      </c>
      <c r="AG534" s="191" t="s">
        <v>106</v>
      </c>
      <c r="AH534" s="191" t="s">
        <v>106</v>
      </c>
      <c r="AI534" s="191" t="s">
        <v>106</v>
      </c>
      <c r="AJ534" s="191" t="s">
        <v>106</v>
      </c>
      <c r="AK534" s="191" t="s">
        <v>106</v>
      </c>
      <c r="AL534" s="191" t="s">
        <v>106</v>
      </c>
      <c r="AM534" s="191" t="s">
        <v>106</v>
      </c>
      <c r="AN534" s="191" t="s">
        <v>106</v>
      </c>
      <c r="AO534" s="191" t="s">
        <v>106</v>
      </c>
      <c r="AP534" s="191" t="s">
        <v>106</v>
      </c>
      <c r="AQ534" s="192" t="s">
        <v>106</v>
      </c>
      <c r="AR534" s="11"/>
    </row>
    <row r="535" spans="1:44" x14ac:dyDescent="0.25">
      <c r="A535" s="240">
        <v>4</v>
      </c>
      <c r="B535" s="311">
        <v>0.83333299999999999</v>
      </c>
      <c r="C535" s="190" t="s">
        <v>106</v>
      </c>
      <c r="D535" s="331" t="s">
        <v>106</v>
      </c>
      <c r="E535" s="193" t="s">
        <v>106</v>
      </c>
      <c r="F535" s="193" t="s">
        <v>106</v>
      </c>
      <c r="G535" s="193" t="s">
        <v>106</v>
      </c>
      <c r="H535" s="193" t="s">
        <v>106</v>
      </c>
      <c r="I535" s="193" t="s">
        <v>106</v>
      </c>
      <c r="J535" s="193" t="s">
        <v>106</v>
      </c>
      <c r="K535" s="193" t="s">
        <v>106</v>
      </c>
      <c r="L535" s="193" t="s">
        <v>106</v>
      </c>
      <c r="M535" s="193" t="s">
        <v>106</v>
      </c>
      <c r="N535" s="193" t="s">
        <v>106</v>
      </c>
      <c r="O535" s="332" t="s">
        <v>106</v>
      </c>
      <c r="P535" s="180"/>
      <c r="Q535" s="190" t="s">
        <v>106</v>
      </c>
      <c r="R535" s="331" t="s">
        <v>106</v>
      </c>
      <c r="S535" s="193" t="s">
        <v>106</v>
      </c>
      <c r="T535" s="193" t="s">
        <v>106</v>
      </c>
      <c r="U535" s="193" t="s">
        <v>106</v>
      </c>
      <c r="V535" s="193" t="s">
        <v>106</v>
      </c>
      <c r="W535" s="193" t="s">
        <v>106</v>
      </c>
      <c r="X535" s="193" t="s">
        <v>106</v>
      </c>
      <c r="Y535" s="193" t="s">
        <v>106</v>
      </c>
      <c r="Z535" s="193" t="s">
        <v>106</v>
      </c>
      <c r="AA535" s="193" t="s">
        <v>106</v>
      </c>
      <c r="AB535" s="193" t="s">
        <v>106</v>
      </c>
      <c r="AC535" s="332" t="s">
        <v>106</v>
      </c>
      <c r="AD535" s="180"/>
      <c r="AE535" s="190" t="s">
        <v>106</v>
      </c>
      <c r="AF535" s="191" t="s">
        <v>106</v>
      </c>
      <c r="AG535" s="191" t="s">
        <v>106</v>
      </c>
      <c r="AH535" s="191" t="s">
        <v>106</v>
      </c>
      <c r="AI535" s="191" t="s">
        <v>106</v>
      </c>
      <c r="AJ535" s="191" t="s">
        <v>106</v>
      </c>
      <c r="AK535" s="191" t="s">
        <v>106</v>
      </c>
      <c r="AL535" s="191" t="s">
        <v>106</v>
      </c>
      <c r="AM535" s="191" t="s">
        <v>106</v>
      </c>
      <c r="AN535" s="191" t="s">
        <v>106</v>
      </c>
      <c r="AO535" s="191" t="s">
        <v>106</v>
      </c>
      <c r="AP535" s="191" t="s">
        <v>106</v>
      </c>
      <c r="AQ535" s="192" t="s">
        <v>106</v>
      </c>
      <c r="AR535" s="11"/>
    </row>
    <row r="536" spans="1:44" x14ac:dyDescent="0.25">
      <c r="A536" s="240">
        <v>4</v>
      </c>
      <c r="B536" s="311">
        <v>0.84375</v>
      </c>
      <c r="C536" s="190" t="s">
        <v>106</v>
      </c>
      <c r="D536" s="331" t="s">
        <v>106</v>
      </c>
      <c r="E536" s="193" t="s">
        <v>106</v>
      </c>
      <c r="F536" s="193" t="s">
        <v>106</v>
      </c>
      <c r="G536" s="193" t="s">
        <v>106</v>
      </c>
      <c r="H536" s="193" t="s">
        <v>106</v>
      </c>
      <c r="I536" s="193" t="s">
        <v>106</v>
      </c>
      <c r="J536" s="193" t="s">
        <v>106</v>
      </c>
      <c r="K536" s="193" t="s">
        <v>106</v>
      </c>
      <c r="L536" s="193" t="s">
        <v>106</v>
      </c>
      <c r="M536" s="193" t="s">
        <v>106</v>
      </c>
      <c r="N536" s="193" t="s">
        <v>106</v>
      </c>
      <c r="O536" s="332" t="s">
        <v>106</v>
      </c>
      <c r="P536" s="180"/>
      <c r="Q536" s="190" t="s">
        <v>106</v>
      </c>
      <c r="R536" s="331" t="s">
        <v>106</v>
      </c>
      <c r="S536" s="193" t="s">
        <v>106</v>
      </c>
      <c r="T536" s="193" t="s">
        <v>106</v>
      </c>
      <c r="U536" s="193" t="s">
        <v>106</v>
      </c>
      <c r="V536" s="193" t="s">
        <v>106</v>
      </c>
      <c r="W536" s="193" t="s">
        <v>106</v>
      </c>
      <c r="X536" s="193" t="s">
        <v>106</v>
      </c>
      <c r="Y536" s="193" t="s">
        <v>106</v>
      </c>
      <c r="Z536" s="193" t="s">
        <v>106</v>
      </c>
      <c r="AA536" s="193" t="s">
        <v>106</v>
      </c>
      <c r="AB536" s="193" t="s">
        <v>106</v>
      </c>
      <c r="AC536" s="332" t="s">
        <v>106</v>
      </c>
      <c r="AD536" s="180"/>
      <c r="AE536" s="190" t="s">
        <v>106</v>
      </c>
      <c r="AF536" s="191" t="s">
        <v>106</v>
      </c>
      <c r="AG536" s="191" t="s">
        <v>106</v>
      </c>
      <c r="AH536" s="191" t="s">
        <v>106</v>
      </c>
      <c r="AI536" s="191" t="s">
        <v>106</v>
      </c>
      <c r="AJ536" s="191" t="s">
        <v>106</v>
      </c>
      <c r="AK536" s="191" t="s">
        <v>106</v>
      </c>
      <c r="AL536" s="191" t="s">
        <v>106</v>
      </c>
      <c r="AM536" s="191" t="s">
        <v>106</v>
      </c>
      <c r="AN536" s="191" t="s">
        <v>106</v>
      </c>
      <c r="AO536" s="191" t="s">
        <v>106</v>
      </c>
      <c r="AP536" s="191" t="s">
        <v>106</v>
      </c>
      <c r="AQ536" s="192" t="s">
        <v>106</v>
      </c>
      <c r="AR536" s="11"/>
    </row>
    <row r="537" spans="1:44" x14ac:dyDescent="0.25">
      <c r="A537" s="240">
        <v>4</v>
      </c>
      <c r="B537" s="311">
        <v>0.85416700000000001</v>
      </c>
      <c r="C537" s="190" t="s">
        <v>106</v>
      </c>
      <c r="D537" s="331" t="s">
        <v>106</v>
      </c>
      <c r="E537" s="193" t="s">
        <v>106</v>
      </c>
      <c r="F537" s="193" t="s">
        <v>106</v>
      </c>
      <c r="G537" s="193" t="s">
        <v>106</v>
      </c>
      <c r="H537" s="193" t="s">
        <v>106</v>
      </c>
      <c r="I537" s="193" t="s">
        <v>106</v>
      </c>
      <c r="J537" s="193" t="s">
        <v>106</v>
      </c>
      <c r="K537" s="193" t="s">
        <v>106</v>
      </c>
      <c r="L537" s="193" t="s">
        <v>106</v>
      </c>
      <c r="M537" s="193" t="s">
        <v>106</v>
      </c>
      <c r="N537" s="193" t="s">
        <v>106</v>
      </c>
      <c r="O537" s="332" t="s">
        <v>106</v>
      </c>
      <c r="P537" s="180"/>
      <c r="Q537" s="190" t="s">
        <v>106</v>
      </c>
      <c r="R537" s="331" t="s">
        <v>106</v>
      </c>
      <c r="S537" s="193" t="s">
        <v>106</v>
      </c>
      <c r="T537" s="193" t="s">
        <v>106</v>
      </c>
      <c r="U537" s="193" t="s">
        <v>106</v>
      </c>
      <c r="V537" s="193" t="s">
        <v>106</v>
      </c>
      <c r="W537" s="193" t="s">
        <v>106</v>
      </c>
      <c r="X537" s="193" t="s">
        <v>106</v>
      </c>
      <c r="Y537" s="193" t="s">
        <v>106</v>
      </c>
      <c r="Z537" s="193" t="s">
        <v>106</v>
      </c>
      <c r="AA537" s="193" t="s">
        <v>106</v>
      </c>
      <c r="AB537" s="193" t="s">
        <v>106</v>
      </c>
      <c r="AC537" s="332" t="s">
        <v>106</v>
      </c>
      <c r="AD537" s="180"/>
      <c r="AE537" s="190" t="s">
        <v>106</v>
      </c>
      <c r="AF537" s="191" t="s">
        <v>106</v>
      </c>
      <c r="AG537" s="191" t="s">
        <v>106</v>
      </c>
      <c r="AH537" s="191" t="s">
        <v>106</v>
      </c>
      <c r="AI537" s="191" t="s">
        <v>106</v>
      </c>
      <c r="AJ537" s="191" t="s">
        <v>106</v>
      </c>
      <c r="AK537" s="191" t="s">
        <v>106</v>
      </c>
      <c r="AL537" s="191" t="s">
        <v>106</v>
      </c>
      <c r="AM537" s="191" t="s">
        <v>106</v>
      </c>
      <c r="AN537" s="191" t="s">
        <v>106</v>
      </c>
      <c r="AO537" s="191" t="s">
        <v>106</v>
      </c>
      <c r="AP537" s="191" t="s">
        <v>106</v>
      </c>
      <c r="AQ537" s="192" t="s">
        <v>106</v>
      </c>
      <c r="AR537" s="11"/>
    </row>
    <row r="538" spans="1:44" x14ac:dyDescent="0.25">
      <c r="A538" s="240">
        <v>4</v>
      </c>
      <c r="B538" s="311">
        <v>0.86458299999999999</v>
      </c>
      <c r="C538" s="190" t="s">
        <v>106</v>
      </c>
      <c r="D538" s="331" t="s">
        <v>106</v>
      </c>
      <c r="E538" s="193" t="s">
        <v>106</v>
      </c>
      <c r="F538" s="193" t="s">
        <v>106</v>
      </c>
      <c r="G538" s="193" t="s">
        <v>106</v>
      </c>
      <c r="H538" s="193" t="s">
        <v>106</v>
      </c>
      <c r="I538" s="193" t="s">
        <v>106</v>
      </c>
      <c r="J538" s="193" t="s">
        <v>106</v>
      </c>
      <c r="K538" s="193" t="s">
        <v>106</v>
      </c>
      <c r="L538" s="193" t="s">
        <v>106</v>
      </c>
      <c r="M538" s="193" t="s">
        <v>106</v>
      </c>
      <c r="N538" s="193" t="s">
        <v>106</v>
      </c>
      <c r="O538" s="332" t="s">
        <v>106</v>
      </c>
      <c r="P538" s="180"/>
      <c r="Q538" s="190" t="s">
        <v>106</v>
      </c>
      <c r="R538" s="331" t="s">
        <v>106</v>
      </c>
      <c r="S538" s="193" t="s">
        <v>106</v>
      </c>
      <c r="T538" s="193" t="s">
        <v>106</v>
      </c>
      <c r="U538" s="193" t="s">
        <v>106</v>
      </c>
      <c r="V538" s="193" t="s">
        <v>106</v>
      </c>
      <c r="W538" s="193" t="s">
        <v>106</v>
      </c>
      <c r="X538" s="193" t="s">
        <v>106</v>
      </c>
      <c r="Y538" s="193" t="s">
        <v>106</v>
      </c>
      <c r="Z538" s="193" t="s">
        <v>106</v>
      </c>
      <c r="AA538" s="193" t="s">
        <v>106</v>
      </c>
      <c r="AB538" s="193" t="s">
        <v>106</v>
      </c>
      <c r="AC538" s="332" t="s">
        <v>106</v>
      </c>
      <c r="AD538" s="180"/>
      <c r="AE538" s="190" t="s">
        <v>106</v>
      </c>
      <c r="AF538" s="191" t="s">
        <v>106</v>
      </c>
      <c r="AG538" s="191" t="s">
        <v>106</v>
      </c>
      <c r="AH538" s="191" t="s">
        <v>106</v>
      </c>
      <c r="AI538" s="191" t="s">
        <v>106</v>
      </c>
      <c r="AJ538" s="191" t="s">
        <v>106</v>
      </c>
      <c r="AK538" s="191" t="s">
        <v>106</v>
      </c>
      <c r="AL538" s="191" t="s">
        <v>106</v>
      </c>
      <c r="AM538" s="191" t="s">
        <v>106</v>
      </c>
      <c r="AN538" s="191" t="s">
        <v>106</v>
      </c>
      <c r="AO538" s="191" t="s">
        <v>106</v>
      </c>
      <c r="AP538" s="191" t="s">
        <v>106</v>
      </c>
      <c r="AQ538" s="192" t="s">
        <v>106</v>
      </c>
      <c r="AR538" s="11"/>
    </row>
    <row r="539" spans="1:44" x14ac:dyDescent="0.25">
      <c r="A539" s="240">
        <v>4</v>
      </c>
      <c r="B539" s="311">
        <v>0.875</v>
      </c>
      <c r="C539" s="190" t="s">
        <v>106</v>
      </c>
      <c r="D539" s="331" t="s">
        <v>106</v>
      </c>
      <c r="E539" s="193" t="s">
        <v>106</v>
      </c>
      <c r="F539" s="193" t="s">
        <v>106</v>
      </c>
      <c r="G539" s="193" t="s">
        <v>106</v>
      </c>
      <c r="H539" s="193" t="s">
        <v>106</v>
      </c>
      <c r="I539" s="193" t="s">
        <v>106</v>
      </c>
      <c r="J539" s="193" t="s">
        <v>106</v>
      </c>
      <c r="K539" s="193" t="s">
        <v>106</v>
      </c>
      <c r="L539" s="193" t="s">
        <v>106</v>
      </c>
      <c r="M539" s="193" t="s">
        <v>106</v>
      </c>
      <c r="N539" s="193" t="s">
        <v>106</v>
      </c>
      <c r="O539" s="332" t="s">
        <v>106</v>
      </c>
      <c r="P539" s="180"/>
      <c r="Q539" s="190" t="s">
        <v>106</v>
      </c>
      <c r="R539" s="331" t="s">
        <v>106</v>
      </c>
      <c r="S539" s="193" t="s">
        <v>106</v>
      </c>
      <c r="T539" s="193" t="s">
        <v>106</v>
      </c>
      <c r="U539" s="193" t="s">
        <v>106</v>
      </c>
      <c r="V539" s="193" t="s">
        <v>106</v>
      </c>
      <c r="W539" s="193" t="s">
        <v>106</v>
      </c>
      <c r="X539" s="193" t="s">
        <v>106</v>
      </c>
      <c r="Y539" s="193" t="s">
        <v>106</v>
      </c>
      <c r="Z539" s="193" t="s">
        <v>106</v>
      </c>
      <c r="AA539" s="193" t="s">
        <v>106</v>
      </c>
      <c r="AB539" s="193" t="s">
        <v>106</v>
      </c>
      <c r="AC539" s="332" t="s">
        <v>106</v>
      </c>
      <c r="AD539" s="180"/>
      <c r="AE539" s="190" t="s">
        <v>106</v>
      </c>
      <c r="AF539" s="191" t="s">
        <v>106</v>
      </c>
      <c r="AG539" s="191" t="s">
        <v>106</v>
      </c>
      <c r="AH539" s="191" t="s">
        <v>106</v>
      </c>
      <c r="AI539" s="191" t="s">
        <v>106</v>
      </c>
      <c r="AJ539" s="191" t="s">
        <v>106</v>
      </c>
      <c r="AK539" s="191" t="s">
        <v>106</v>
      </c>
      <c r="AL539" s="191" t="s">
        <v>106</v>
      </c>
      <c r="AM539" s="191" t="s">
        <v>106</v>
      </c>
      <c r="AN539" s="191" t="s">
        <v>106</v>
      </c>
      <c r="AO539" s="191" t="s">
        <v>106</v>
      </c>
      <c r="AP539" s="191" t="s">
        <v>106</v>
      </c>
      <c r="AQ539" s="192" t="s">
        <v>106</v>
      </c>
      <c r="AR539" s="11"/>
    </row>
    <row r="540" spans="1:44" x14ac:dyDescent="0.25">
      <c r="A540" s="240">
        <v>4</v>
      </c>
      <c r="B540" s="311">
        <v>0.88541700000000001</v>
      </c>
      <c r="C540" s="190" t="s">
        <v>106</v>
      </c>
      <c r="D540" s="331" t="s">
        <v>106</v>
      </c>
      <c r="E540" s="193" t="s">
        <v>106</v>
      </c>
      <c r="F540" s="193" t="s">
        <v>106</v>
      </c>
      <c r="G540" s="193" t="s">
        <v>106</v>
      </c>
      <c r="H540" s="193" t="s">
        <v>106</v>
      </c>
      <c r="I540" s="193" t="s">
        <v>106</v>
      </c>
      <c r="J540" s="193" t="s">
        <v>106</v>
      </c>
      <c r="K540" s="193" t="s">
        <v>106</v>
      </c>
      <c r="L540" s="193" t="s">
        <v>106</v>
      </c>
      <c r="M540" s="193" t="s">
        <v>106</v>
      </c>
      <c r="N540" s="193" t="s">
        <v>106</v>
      </c>
      <c r="O540" s="332" t="s">
        <v>106</v>
      </c>
      <c r="P540" s="180"/>
      <c r="Q540" s="190" t="s">
        <v>106</v>
      </c>
      <c r="R540" s="331" t="s">
        <v>106</v>
      </c>
      <c r="S540" s="193" t="s">
        <v>106</v>
      </c>
      <c r="T540" s="193" t="s">
        <v>106</v>
      </c>
      <c r="U540" s="193" t="s">
        <v>106</v>
      </c>
      <c r="V540" s="193" t="s">
        <v>106</v>
      </c>
      <c r="W540" s="193" t="s">
        <v>106</v>
      </c>
      <c r="X540" s="193" t="s">
        <v>106</v>
      </c>
      <c r="Y540" s="193" t="s">
        <v>106</v>
      </c>
      <c r="Z540" s="193" t="s">
        <v>106</v>
      </c>
      <c r="AA540" s="193" t="s">
        <v>106</v>
      </c>
      <c r="AB540" s="193" t="s">
        <v>106</v>
      </c>
      <c r="AC540" s="332" t="s">
        <v>106</v>
      </c>
      <c r="AD540" s="180"/>
      <c r="AE540" s="190" t="s">
        <v>106</v>
      </c>
      <c r="AF540" s="191" t="s">
        <v>106</v>
      </c>
      <c r="AG540" s="191" t="s">
        <v>106</v>
      </c>
      <c r="AH540" s="191" t="s">
        <v>106</v>
      </c>
      <c r="AI540" s="191" t="s">
        <v>106</v>
      </c>
      <c r="AJ540" s="191" t="s">
        <v>106</v>
      </c>
      <c r="AK540" s="191" t="s">
        <v>106</v>
      </c>
      <c r="AL540" s="191" t="s">
        <v>106</v>
      </c>
      <c r="AM540" s="191" t="s">
        <v>106</v>
      </c>
      <c r="AN540" s="191" t="s">
        <v>106</v>
      </c>
      <c r="AO540" s="191" t="s">
        <v>106</v>
      </c>
      <c r="AP540" s="191" t="s">
        <v>106</v>
      </c>
      <c r="AQ540" s="192" t="s">
        <v>106</v>
      </c>
      <c r="AR540" s="11"/>
    </row>
    <row r="541" spans="1:44" x14ac:dyDescent="0.25">
      <c r="A541" s="240">
        <v>4</v>
      </c>
      <c r="B541" s="311">
        <v>0.89583299999999999</v>
      </c>
      <c r="C541" s="190" t="s">
        <v>106</v>
      </c>
      <c r="D541" s="331" t="s">
        <v>106</v>
      </c>
      <c r="E541" s="193" t="s">
        <v>106</v>
      </c>
      <c r="F541" s="193" t="s">
        <v>106</v>
      </c>
      <c r="G541" s="193" t="s">
        <v>106</v>
      </c>
      <c r="H541" s="193" t="s">
        <v>106</v>
      </c>
      <c r="I541" s="193" t="s">
        <v>106</v>
      </c>
      <c r="J541" s="193" t="s">
        <v>106</v>
      </c>
      <c r="K541" s="193" t="s">
        <v>106</v>
      </c>
      <c r="L541" s="193" t="s">
        <v>106</v>
      </c>
      <c r="M541" s="193" t="s">
        <v>106</v>
      </c>
      <c r="N541" s="193" t="s">
        <v>106</v>
      </c>
      <c r="O541" s="332" t="s">
        <v>106</v>
      </c>
      <c r="P541" s="180"/>
      <c r="Q541" s="190" t="s">
        <v>106</v>
      </c>
      <c r="R541" s="331" t="s">
        <v>106</v>
      </c>
      <c r="S541" s="193" t="s">
        <v>106</v>
      </c>
      <c r="T541" s="193" t="s">
        <v>106</v>
      </c>
      <c r="U541" s="193" t="s">
        <v>106</v>
      </c>
      <c r="V541" s="193" t="s">
        <v>106</v>
      </c>
      <c r="W541" s="193" t="s">
        <v>106</v>
      </c>
      <c r="X541" s="193" t="s">
        <v>106</v>
      </c>
      <c r="Y541" s="193" t="s">
        <v>106</v>
      </c>
      <c r="Z541" s="193" t="s">
        <v>106</v>
      </c>
      <c r="AA541" s="193" t="s">
        <v>106</v>
      </c>
      <c r="AB541" s="193" t="s">
        <v>106</v>
      </c>
      <c r="AC541" s="332" t="s">
        <v>106</v>
      </c>
      <c r="AD541" s="180"/>
      <c r="AE541" s="190" t="s">
        <v>106</v>
      </c>
      <c r="AF541" s="191" t="s">
        <v>106</v>
      </c>
      <c r="AG541" s="191" t="s">
        <v>106</v>
      </c>
      <c r="AH541" s="191" t="s">
        <v>106</v>
      </c>
      <c r="AI541" s="191" t="s">
        <v>106</v>
      </c>
      <c r="AJ541" s="191" t="s">
        <v>106</v>
      </c>
      <c r="AK541" s="191" t="s">
        <v>106</v>
      </c>
      <c r="AL541" s="191" t="s">
        <v>106</v>
      </c>
      <c r="AM541" s="191" t="s">
        <v>106</v>
      </c>
      <c r="AN541" s="191" t="s">
        <v>106</v>
      </c>
      <c r="AO541" s="191" t="s">
        <v>106</v>
      </c>
      <c r="AP541" s="191" t="s">
        <v>106</v>
      </c>
      <c r="AQ541" s="192" t="s">
        <v>106</v>
      </c>
      <c r="AR541" s="11"/>
    </row>
    <row r="542" spans="1:44" x14ac:dyDescent="0.25">
      <c r="A542" s="240">
        <v>4</v>
      </c>
      <c r="B542" s="311">
        <v>0.90625</v>
      </c>
      <c r="C542" s="190" t="s">
        <v>106</v>
      </c>
      <c r="D542" s="331" t="s">
        <v>106</v>
      </c>
      <c r="E542" s="193" t="s">
        <v>106</v>
      </c>
      <c r="F542" s="193" t="s">
        <v>106</v>
      </c>
      <c r="G542" s="193" t="s">
        <v>106</v>
      </c>
      <c r="H542" s="193" t="s">
        <v>106</v>
      </c>
      <c r="I542" s="193" t="s">
        <v>106</v>
      </c>
      <c r="J542" s="193" t="s">
        <v>106</v>
      </c>
      <c r="K542" s="193" t="s">
        <v>106</v>
      </c>
      <c r="L542" s="193" t="s">
        <v>106</v>
      </c>
      <c r="M542" s="193" t="s">
        <v>106</v>
      </c>
      <c r="N542" s="193" t="s">
        <v>106</v>
      </c>
      <c r="O542" s="332" t="s">
        <v>106</v>
      </c>
      <c r="P542" s="180"/>
      <c r="Q542" s="190" t="s">
        <v>106</v>
      </c>
      <c r="R542" s="331" t="s">
        <v>106</v>
      </c>
      <c r="S542" s="193" t="s">
        <v>106</v>
      </c>
      <c r="T542" s="193" t="s">
        <v>106</v>
      </c>
      <c r="U542" s="193" t="s">
        <v>106</v>
      </c>
      <c r="V542" s="193" t="s">
        <v>106</v>
      </c>
      <c r="W542" s="193" t="s">
        <v>106</v>
      </c>
      <c r="X542" s="193" t="s">
        <v>106</v>
      </c>
      <c r="Y542" s="193" t="s">
        <v>106</v>
      </c>
      <c r="Z542" s="193" t="s">
        <v>106</v>
      </c>
      <c r="AA542" s="193" t="s">
        <v>106</v>
      </c>
      <c r="AB542" s="193" t="s">
        <v>106</v>
      </c>
      <c r="AC542" s="332" t="s">
        <v>106</v>
      </c>
      <c r="AD542" s="180"/>
      <c r="AE542" s="190" t="s">
        <v>106</v>
      </c>
      <c r="AF542" s="191" t="s">
        <v>106</v>
      </c>
      <c r="AG542" s="191" t="s">
        <v>106</v>
      </c>
      <c r="AH542" s="191" t="s">
        <v>106</v>
      </c>
      <c r="AI542" s="191" t="s">
        <v>106</v>
      </c>
      <c r="AJ542" s="191" t="s">
        <v>106</v>
      </c>
      <c r="AK542" s="191" t="s">
        <v>106</v>
      </c>
      <c r="AL542" s="191" t="s">
        <v>106</v>
      </c>
      <c r="AM542" s="191" t="s">
        <v>106</v>
      </c>
      <c r="AN542" s="191" t="s">
        <v>106</v>
      </c>
      <c r="AO542" s="191" t="s">
        <v>106</v>
      </c>
      <c r="AP542" s="191" t="s">
        <v>106</v>
      </c>
      <c r="AQ542" s="192" t="s">
        <v>106</v>
      </c>
      <c r="AR542" s="11"/>
    </row>
    <row r="543" spans="1:44" x14ac:dyDescent="0.25">
      <c r="A543" s="240">
        <v>4</v>
      </c>
      <c r="B543" s="311">
        <v>0.91666700000000001</v>
      </c>
      <c r="C543" s="190" t="s">
        <v>106</v>
      </c>
      <c r="D543" s="331" t="s">
        <v>106</v>
      </c>
      <c r="E543" s="193" t="s">
        <v>106</v>
      </c>
      <c r="F543" s="193" t="s">
        <v>106</v>
      </c>
      <c r="G543" s="193" t="s">
        <v>106</v>
      </c>
      <c r="H543" s="193" t="s">
        <v>106</v>
      </c>
      <c r="I543" s="193" t="s">
        <v>106</v>
      </c>
      <c r="J543" s="193" t="s">
        <v>106</v>
      </c>
      <c r="K543" s="193" t="s">
        <v>106</v>
      </c>
      <c r="L543" s="193" t="s">
        <v>106</v>
      </c>
      <c r="M543" s="193" t="s">
        <v>106</v>
      </c>
      <c r="N543" s="193" t="s">
        <v>106</v>
      </c>
      <c r="O543" s="332" t="s">
        <v>106</v>
      </c>
      <c r="P543" s="180"/>
      <c r="Q543" s="190" t="s">
        <v>106</v>
      </c>
      <c r="R543" s="331" t="s">
        <v>106</v>
      </c>
      <c r="S543" s="193" t="s">
        <v>106</v>
      </c>
      <c r="T543" s="193" t="s">
        <v>106</v>
      </c>
      <c r="U543" s="193" t="s">
        <v>106</v>
      </c>
      <c r="V543" s="193" t="s">
        <v>106</v>
      </c>
      <c r="W543" s="193" t="s">
        <v>106</v>
      </c>
      <c r="X543" s="193" t="s">
        <v>106</v>
      </c>
      <c r="Y543" s="193" t="s">
        <v>106</v>
      </c>
      <c r="Z543" s="193" t="s">
        <v>106</v>
      </c>
      <c r="AA543" s="193" t="s">
        <v>106</v>
      </c>
      <c r="AB543" s="193" t="s">
        <v>106</v>
      </c>
      <c r="AC543" s="332" t="s">
        <v>106</v>
      </c>
      <c r="AD543" s="180"/>
      <c r="AE543" s="190" t="s">
        <v>106</v>
      </c>
      <c r="AF543" s="191" t="s">
        <v>106</v>
      </c>
      <c r="AG543" s="191" t="s">
        <v>106</v>
      </c>
      <c r="AH543" s="191" t="s">
        <v>106</v>
      </c>
      <c r="AI543" s="191" t="s">
        <v>106</v>
      </c>
      <c r="AJ543" s="191" t="s">
        <v>106</v>
      </c>
      <c r="AK543" s="191" t="s">
        <v>106</v>
      </c>
      <c r="AL543" s="191" t="s">
        <v>106</v>
      </c>
      <c r="AM543" s="191" t="s">
        <v>106</v>
      </c>
      <c r="AN543" s="191" t="s">
        <v>106</v>
      </c>
      <c r="AO543" s="191" t="s">
        <v>106</v>
      </c>
      <c r="AP543" s="191" t="s">
        <v>106</v>
      </c>
      <c r="AQ543" s="192" t="s">
        <v>106</v>
      </c>
      <c r="AR543" s="11"/>
    </row>
    <row r="544" spans="1:44" x14ac:dyDescent="0.25">
      <c r="A544" s="240">
        <v>4</v>
      </c>
      <c r="B544" s="311">
        <v>0.92708299999999999</v>
      </c>
      <c r="C544" s="190" t="s">
        <v>106</v>
      </c>
      <c r="D544" s="331" t="s">
        <v>106</v>
      </c>
      <c r="E544" s="193" t="s">
        <v>106</v>
      </c>
      <c r="F544" s="193" t="s">
        <v>106</v>
      </c>
      <c r="G544" s="193" t="s">
        <v>106</v>
      </c>
      <c r="H544" s="193" t="s">
        <v>106</v>
      </c>
      <c r="I544" s="193" t="s">
        <v>106</v>
      </c>
      <c r="J544" s="193" t="s">
        <v>106</v>
      </c>
      <c r="K544" s="193" t="s">
        <v>106</v>
      </c>
      <c r="L544" s="193" t="s">
        <v>106</v>
      </c>
      <c r="M544" s="193" t="s">
        <v>106</v>
      </c>
      <c r="N544" s="193" t="s">
        <v>106</v>
      </c>
      <c r="O544" s="332" t="s">
        <v>106</v>
      </c>
      <c r="P544" s="180"/>
      <c r="Q544" s="190" t="s">
        <v>106</v>
      </c>
      <c r="R544" s="331" t="s">
        <v>106</v>
      </c>
      <c r="S544" s="193" t="s">
        <v>106</v>
      </c>
      <c r="T544" s="193" t="s">
        <v>106</v>
      </c>
      <c r="U544" s="193" t="s">
        <v>106</v>
      </c>
      <c r="V544" s="193" t="s">
        <v>106</v>
      </c>
      <c r="W544" s="193" t="s">
        <v>106</v>
      </c>
      <c r="X544" s="193" t="s">
        <v>106</v>
      </c>
      <c r="Y544" s="193" t="s">
        <v>106</v>
      </c>
      <c r="Z544" s="193" t="s">
        <v>106</v>
      </c>
      <c r="AA544" s="193" t="s">
        <v>106</v>
      </c>
      <c r="AB544" s="193" t="s">
        <v>106</v>
      </c>
      <c r="AC544" s="332" t="s">
        <v>106</v>
      </c>
      <c r="AD544" s="180"/>
      <c r="AE544" s="190" t="s">
        <v>106</v>
      </c>
      <c r="AF544" s="191" t="s">
        <v>106</v>
      </c>
      <c r="AG544" s="191" t="s">
        <v>106</v>
      </c>
      <c r="AH544" s="191" t="s">
        <v>106</v>
      </c>
      <c r="AI544" s="191" t="s">
        <v>106</v>
      </c>
      <c r="AJ544" s="191" t="s">
        <v>106</v>
      </c>
      <c r="AK544" s="191" t="s">
        <v>106</v>
      </c>
      <c r="AL544" s="191" t="s">
        <v>106</v>
      </c>
      <c r="AM544" s="191" t="s">
        <v>106</v>
      </c>
      <c r="AN544" s="191" t="s">
        <v>106</v>
      </c>
      <c r="AO544" s="191" t="s">
        <v>106</v>
      </c>
      <c r="AP544" s="191" t="s">
        <v>106</v>
      </c>
      <c r="AQ544" s="192" t="s">
        <v>106</v>
      </c>
      <c r="AR544" s="11"/>
    </row>
    <row r="545" spans="1:44" x14ac:dyDescent="0.25">
      <c r="A545" s="240">
        <v>4</v>
      </c>
      <c r="B545" s="311">
        <v>0.9375</v>
      </c>
      <c r="C545" s="190" t="s">
        <v>106</v>
      </c>
      <c r="D545" s="331" t="s">
        <v>106</v>
      </c>
      <c r="E545" s="193" t="s">
        <v>106</v>
      </c>
      <c r="F545" s="193" t="s">
        <v>106</v>
      </c>
      <c r="G545" s="193" t="s">
        <v>106</v>
      </c>
      <c r="H545" s="193" t="s">
        <v>106</v>
      </c>
      <c r="I545" s="193" t="s">
        <v>106</v>
      </c>
      <c r="J545" s="193" t="s">
        <v>106</v>
      </c>
      <c r="K545" s="193" t="s">
        <v>106</v>
      </c>
      <c r="L545" s="193" t="s">
        <v>106</v>
      </c>
      <c r="M545" s="193" t="s">
        <v>106</v>
      </c>
      <c r="N545" s="193" t="s">
        <v>106</v>
      </c>
      <c r="O545" s="332" t="s">
        <v>106</v>
      </c>
      <c r="P545" s="180"/>
      <c r="Q545" s="190" t="s">
        <v>106</v>
      </c>
      <c r="R545" s="331" t="s">
        <v>106</v>
      </c>
      <c r="S545" s="193" t="s">
        <v>106</v>
      </c>
      <c r="T545" s="193" t="s">
        <v>106</v>
      </c>
      <c r="U545" s="193" t="s">
        <v>106</v>
      </c>
      <c r="V545" s="193" t="s">
        <v>106</v>
      </c>
      <c r="W545" s="193" t="s">
        <v>106</v>
      </c>
      <c r="X545" s="193" t="s">
        <v>106</v>
      </c>
      <c r="Y545" s="193" t="s">
        <v>106</v>
      </c>
      <c r="Z545" s="193" t="s">
        <v>106</v>
      </c>
      <c r="AA545" s="193" t="s">
        <v>106</v>
      </c>
      <c r="AB545" s="193" t="s">
        <v>106</v>
      </c>
      <c r="AC545" s="332" t="s">
        <v>106</v>
      </c>
      <c r="AD545" s="180"/>
      <c r="AE545" s="190" t="s">
        <v>106</v>
      </c>
      <c r="AF545" s="191" t="s">
        <v>106</v>
      </c>
      <c r="AG545" s="191" t="s">
        <v>106</v>
      </c>
      <c r="AH545" s="191" t="s">
        <v>106</v>
      </c>
      <c r="AI545" s="191" t="s">
        <v>106</v>
      </c>
      <c r="AJ545" s="191" t="s">
        <v>106</v>
      </c>
      <c r="AK545" s="191" t="s">
        <v>106</v>
      </c>
      <c r="AL545" s="191" t="s">
        <v>106</v>
      </c>
      <c r="AM545" s="191" t="s">
        <v>106</v>
      </c>
      <c r="AN545" s="191" t="s">
        <v>106</v>
      </c>
      <c r="AO545" s="191" t="s">
        <v>106</v>
      </c>
      <c r="AP545" s="191" t="s">
        <v>106</v>
      </c>
      <c r="AQ545" s="192" t="s">
        <v>106</v>
      </c>
      <c r="AR545" s="11"/>
    </row>
    <row r="546" spans="1:44" x14ac:dyDescent="0.25">
      <c r="A546" s="240">
        <v>4</v>
      </c>
      <c r="B546" s="311">
        <v>0.94791700000000001</v>
      </c>
      <c r="C546" s="190" t="s">
        <v>106</v>
      </c>
      <c r="D546" s="331" t="s">
        <v>106</v>
      </c>
      <c r="E546" s="193" t="s">
        <v>106</v>
      </c>
      <c r="F546" s="193" t="s">
        <v>106</v>
      </c>
      <c r="G546" s="193" t="s">
        <v>106</v>
      </c>
      <c r="H546" s="193" t="s">
        <v>106</v>
      </c>
      <c r="I546" s="193" t="s">
        <v>106</v>
      </c>
      <c r="J546" s="193" t="s">
        <v>106</v>
      </c>
      <c r="K546" s="193" t="s">
        <v>106</v>
      </c>
      <c r="L546" s="193" t="s">
        <v>106</v>
      </c>
      <c r="M546" s="193" t="s">
        <v>106</v>
      </c>
      <c r="N546" s="193" t="s">
        <v>106</v>
      </c>
      <c r="O546" s="332" t="s">
        <v>106</v>
      </c>
      <c r="P546" s="180"/>
      <c r="Q546" s="190" t="s">
        <v>106</v>
      </c>
      <c r="R546" s="331" t="s">
        <v>106</v>
      </c>
      <c r="S546" s="193" t="s">
        <v>106</v>
      </c>
      <c r="T546" s="193" t="s">
        <v>106</v>
      </c>
      <c r="U546" s="193" t="s">
        <v>106</v>
      </c>
      <c r="V546" s="193" t="s">
        <v>106</v>
      </c>
      <c r="W546" s="193" t="s">
        <v>106</v>
      </c>
      <c r="X546" s="193" t="s">
        <v>106</v>
      </c>
      <c r="Y546" s="193" t="s">
        <v>106</v>
      </c>
      <c r="Z546" s="193" t="s">
        <v>106</v>
      </c>
      <c r="AA546" s="193" t="s">
        <v>106</v>
      </c>
      <c r="AB546" s="193" t="s">
        <v>106</v>
      </c>
      <c r="AC546" s="332" t="s">
        <v>106</v>
      </c>
      <c r="AD546" s="180"/>
      <c r="AE546" s="190" t="s">
        <v>106</v>
      </c>
      <c r="AF546" s="191" t="s">
        <v>106</v>
      </c>
      <c r="AG546" s="191" t="s">
        <v>106</v>
      </c>
      <c r="AH546" s="191" t="s">
        <v>106</v>
      </c>
      <c r="AI546" s="191" t="s">
        <v>106</v>
      </c>
      <c r="AJ546" s="191" t="s">
        <v>106</v>
      </c>
      <c r="AK546" s="191" t="s">
        <v>106</v>
      </c>
      <c r="AL546" s="191" t="s">
        <v>106</v>
      </c>
      <c r="AM546" s="191" t="s">
        <v>106</v>
      </c>
      <c r="AN546" s="191" t="s">
        <v>106</v>
      </c>
      <c r="AO546" s="191" t="s">
        <v>106</v>
      </c>
      <c r="AP546" s="191" t="s">
        <v>106</v>
      </c>
      <c r="AQ546" s="192" t="s">
        <v>106</v>
      </c>
      <c r="AR546" s="11"/>
    </row>
    <row r="547" spans="1:44" x14ac:dyDescent="0.25">
      <c r="A547" s="240">
        <v>4</v>
      </c>
      <c r="B547" s="311">
        <v>0.95833299999999999</v>
      </c>
      <c r="C547" s="190" t="s">
        <v>106</v>
      </c>
      <c r="D547" s="331" t="s">
        <v>106</v>
      </c>
      <c r="E547" s="193" t="s">
        <v>106</v>
      </c>
      <c r="F547" s="193" t="s">
        <v>106</v>
      </c>
      <c r="G547" s="193" t="s">
        <v>106</v>
      </c>
      <c r="H547" s="193" t="s">
        <v>106</v>
      </c>
      <c r="I547" s="193" t="s">
        <v>106</v>
      </c>
      <c r="J547" s="193" t="s">
        <v>106</v>
      </c>
      <c r="K547" s="193" t="s">
        <v>106</v>
      </c>
      <c r="L547" s="193" t="s">
        <v>106</v>
      </c>
      <c r="M547" s="193" t="s">
        <v>106</v>
      </c>
      <c r="N547" s="193" t="s">
        <v>106</v>
      </c>
      <c r="O547" s="332" t="s">
        <v>106</v>
      </c>
      <c r="P547" s="180"/>
      <c r="Q547" s="190" t="s">
        <v>106</v>
      </c>
      <c r="R547" s="331" t="s">
        <v>106</v>
      </c>
      <c r="S547" s="193" t="s">
        <v>106</v>
      </c>
      <c r="T547" s="193" t="s">
        <v>106</v>
      </c>
      <c r="U547" s="193" t="s">
        <v>106</v>
      </c>
      <c r="V547" s="193" t="s">
        <v>106</v>
      </c>
      <c r="W547" s="193" t="s">
        <v>106</v>
      </c>
      <c r="X547" s="193" t="s">
        <v>106</v>
      </c>
      <c r="Y547" s="193" t="s">
        <v>106</v>
      </c>
      <c r="Z547" s="193" t="s">
        <v>106</v>
      </c>
      <c r="AA547" s="193" t="s">
        <v>106</v>
      </c>
      <c r="AB547" s="193" t="s">
        <v>106</v>
      </c>
      <c r="AC547" s="332" t="s">
        <v>106</v>
      </c>
      <c r="AD547" s="180"/>
      <c r="AE547" s="190" t="s">
        <v>106</v>
      </c>
      <c r="AF547" s="191" t="s">
        <v>106</v>
      </c>
      <c r="AG547" s="191" t="s">
        <v>106</v>
      </c>
      <c r="AH547" s="191" t="s">
        <v>106</v>
      </c>
      <c r="AI547" s="191" t="s">
        <v>106</v>
      </c>
      <c r="AJ547" s="191" t="s">
        <v>106</v>
      </c>
      <c r="AK547" s="191" t="s">
        <v>106</v>
      </c>
      <c r="AL547" s="191" t="s">
        <v>106</v>
      </c>
      <c r="AM547" s="191" t="s">
        <v>106</v>
      </c>
      <c r="AN547" s="191" t="s">
        <v>106</v>
      </c>
      <c r="AO547" s="191" t="s">
        <v>106</v>
      </c>
      <c r="AP547" s="191" t="s">
        <v>106</v>
      </c>
      <c r="AQ547" s="192" t="s">
        <v>106</v>
      </c>
      <c r="AR547" s="11"/>
    </row>
    <row r="548" spans="1:44" x14ac:dyDescent="0.25">
      <c r="A548" s="240">
        <v>4</v>
      </c>
      <c r="B548" s="311">
        <v>0.96875</v>
      </c>
      <c r="C548" s="190" t="s">
        <v>106</v>
      </c>
      <c r="D548" s="331" t="s">
        <v>106</v>
      </c>
      <c r="E548" s="193" t="s">
        <v>106</v>
      </c>
      <c r="F548" s="193" t="s">
        <v>106</v>
      </c>
      <c r="G548" s="193" t="s">
        <v>106</v>
      </c>
      <c r="H548" s="193" t="s">
        <v>106</v>
      </c>
      <c r="I548" s="193" t="s">
        <v>106</v>
      </c>
      <c r="J548" s="193" t="s">
        <v>106</v>
      </c>
      <c r="K548" s="193" t="s">
        <v>106</v>
      </c>
      <c r="L548" s="193" t="s">
        <v>106</v>
      </c>
      <c r="M548" s="193" t="s">
        <v>106</v>
      </c>
      <c r="N548" s="193" t="s">
        <v>106</v>
      </c>
      <c r="O548" s="332" t="s">
        <v>106</v>
      </c>
      <c r="P548" s="180"/>
      <c r="Q548" s="190" t="s">
        <v>106</v>
      </c>
      <c r="R548" s="331" t="s">
        <v>106</v>
      </c>
      <c r="S548" s="193" t="s">
        <v>106</v>
      </c>
      <c r="T548" s="193" t="s">
        <v>106</v>
      </c>
      <c r="U548" s="193" t="s">
        <v>106</v>
      </c>
      <c r="V548" s="193" t="s">
        <v>106</v>
      </c>
      <c r="W548" s="193" t="s">
        <v>106</v>
      </c>
      <c r="X548" s="193" t="s">
        <v>106</v>
      </c>
      <c r="Y548" s="193" t="s">
        <v>106</v>
      </c>
      <c r="Z548" s="193" t="s">
        <v>106</v>
      </c>
      <c r="AA548" s="193" t="s">
        <v>106</v>
      </c>
      <c r="AB548" s="193" t="s">
        <v>106</v>
      </c>
      <c r="AC548" s="332" t="s">
        <v>106</v>
      </c>
      <c r="AD548" s="180"/>
      <c r="AE548" s="190" t="s">
        <v>106</v>
      </c>
      <c r="AF548" s="191" t="s">
        <v>106</v>
      </c>
      <c r="AG548" s="191" t="s">
        <v>106</v>
      </c>
      <c r="AH548" s="191" t="s">
        <v>106</v>
      </c>
      <c r="AI548" s="191" t="s">
        <v>106</v>
      </c>
      <c r="AJ548" s="191" t="s">
        <v>106</v>
      </c>
      <c r="AK548" s="191" t="s">
        <v>106</v>
      </c>
      <c r="AL548" s="191" t="s">
        <v>106</v>
      </c>
      <c r="AM548" s="191" t="s">
        <v>106</v>
      </c>
      <c r="AN548" s="191" t="s">
        <v>106</v>
      </c>
      <c r="AO548" s="191" t="s">
        <v>106</v>
      </c>
      <c r="AP548" s="191" t="s">
        <v>106</v>
      </c>
      <c r="AQ548" s="192" t="s">
        <v>106</v>
      </c>
      <c r="AR548" s="11"/>
    </row>
    <row r="549" spans="1:44" x14ac:dyDescent="0.25">
      <c r="A549" s="240">
        <v>4</v>
      </c>
      <c r="B549" s="311">
        <v>0.97916700000000001</v>
      </c>
      <c r="C549" s="190" t="s">
        <v>106</v>
      </c>
      <c r="D549" s="331" t="s">
        <v>106</v>
      </c>
      <c r="E549" s="193" t="s">
        <v>106</v>
      </c>
      <c r="F549" s="193" t="s">
        <v>106</v>
      </c>
      <c r="G549" s="193" t="s">
        <v>106</v>
      </c>
      <c r="H549" s="193" t="s">
        <v>106</v>
      </c>
      <c r="I549" s="193" t="s">
        <v>106</v>
      </c>
      <c r="J549" s="193" t="s">
        <v>106</v>
      </c>
      <c r="K549" s="193" t="s">
        <v>106</v>
      </c>
      <c r="L549" s="193" t="s">
        <v>106</v>
      </c>
      <c r="M549" s="193" t="s">
        <v>106</v>
      </c>
      <c r="N549" s="193" t="s">
        <v>106</v>
      </c>
      <c r="O549" s="332" t="s">
        <v>106</v>
      </c>
      <c r="P549" s="180"/>
      <c r="Q549" s="190" t="s">
        <v>106</v>
      </c>
      <c r="R549" s="331" t="s">
        <v>106</v>
      </c>
      <c r="S549" s="193" t="s">
        <v>106</v>
      </c>
      <c r="T549" s="193" t="s">
        <v>106</v>
      </c>
      <c r="U549" s="193" t="s">
        <v>106</v>
      </c>
      <c r="V549" s="193" t="s">
        <v>106</v>
      </c>
      <c r="W549" s="193" t="s">
        <v>106</v>
      </c>
      <c r="X549" s="193" t="s">
        <v>106</v>
      </c>
      <c r="Y549" s="193" t="s">
        <v>106</v>
      </c>
      <c r="Z549" s="193" t="s">
        <v>106</v>
      </c>
      <c r="AA549" s="193" t="s">
        <v>106</v>
      </c>
      <c r="AB549" s="193" t="s">
        <v>106</v>
      </c>
      <c r="AC549" s="332" t="s">
        <v>106</v>
      </c>
      <c r="AD549" s="180"/>
      <c r="AE549" s="190" t="s">
        <v>106</v>
      </c>
      <c r="AF549" s="191" t="s">
        <v>106</v>
      </c>
      <c r="AG549" s="191" t="s">
        <v>106</v>
      </c>
      <c r="AH549" s="191" t="s">
        <v>106</v>
      </c>
      <c r="AI549" s="191" t="s">
        <v>106</v>
      </c>
      <c r="AJ549" s="191" t="s">
        <v>106</v>
      </c>
      <c r="AK549" s="191" t="s">
        <v>106</v>
      </c>
      <c r="AL549" s="191" t="s">
        <v>106</v>
      </c>
      <c r="AM549" s="191" t="s">
        <v>106</v>
      </c>
      <c r="AN549" s="191" t="s">
        <v>106</v>
      </c>
      <c r="AO549" s="191" t="s">
        <v>106</v>
      </c>
      <c r="AP549" s="191" t="s">
        <v>106</v>
      </c>
      <c r="AQ549" s="192" t="s">
        <v>106</v>
      </c>
      <c r="AR549" s="11"/>
    </row>
    <row r="550" spans="1:44" x14ac:dyDescent="0.25">
      <c r="A550" s="240">
        <v>4</v>
      </c>
      <c r="B550" s="311">
        <v>0.98958299999999999</v>
      </c>
      <c r="C550" s="194" t="s">
        <v>106</v>
      </c>
      <c r="D550" s="333" t="s">
        <v>106</v>
      </c>
      <c r="E550" s="334" t="s">
        <v>106</v>
      </c>
      <c r="F550" s="334" t="s">
        <v>106</v>
      </c>
      <c r="G550" s="334" t="s">
        <v>106</v>
      </c>
      <c r="H550" s="334" t="s">
        <v>106</v>
      </c>
      <c r="I550" s="334" t="s">
        <v>106</v>
      </c>
      <c r="J550" s="334" t="s">
        <v>106</v>
      </c>
      <c r="K550" s="334" t="s">
        <v>106</v>
      </c>
      <c r="L550" s="334" t="s">
        <v>106</v>
      </c>
      <c r="M550" s="334" t="s">
        <v>106</v>
      </c>
      <c r="N550" s="334" t="s">
        <v>106</v>
      </c>
      <c r="O550" s="335" t="s">
        <v>106</v>
      </c>
      <c r="P550" s="180"/>
      <c r="Q550" s="194" t="s">
        <v>106</v>
      </c>
      <c r="R550" s="333" t="s">
        <v>106</v>
      </c>
      <c r="S550" s="334" t="s">
        <v>106</v>
      </c>
      <c r="T550" s="334" t="s">
        <v>106</v>
      </c>
      <c r="U550" s="334" t="s">
        <v>106</v>
      </c>
      <c r="V550" s="334" t="s">
        <v>106</v>
      </c>
      <c r="W550" s="334" t="s">
        <v>106</v>
      </c>
      <c r="X550" s="334" t="s">
        <v>106</v>
      </c>
      <c r="Y550" s="334" t="s">
        <v>106</v>
      </c>
      <c r="Z550" s="334" t="s">
        <v>106</v>
      </c>
      <c r="AA550" s="334" t="s">
        <v>106</v>
      </c>
      <c r="AB550" s="334" t="s">
        <v>106</v>
      </c>
      <c r="AC550" s="335" t="s">
        <v>106</v>
      </c>
      <c r="AD550" s="180"/>
      <c r="AE550" s="194" t="s">
        <v>106</v>
      </c>
      <c r="AF550" s="195" t="s">
        <v>106</v>
      </c>
      <c r="AG550" s="195" t="s">
        <v>106</v>
      </c>
      <c r="AH550" s="195" t="s">
        <v>106</v>
      </c>
      <c r="AI550" s="195" t="s">
        <v>106</v>
      </c>
      <c r="AJ550" s="195" t="s">
        <v>106</v>
      </c>
      <c r="AK550" s="195" t="s">
        <v>106</v>
      </c>
      <c r="AL550" s="195" t="s">
        <v>106</v>
      </c>
      <c r="AM550" s="195" t="s">
        <v>106</v>
      </c>
      <c r="AN550" s="195" t="s">
        <v>106</v>
      </c>
      <c r="AO550" s="195" t="s">
        <v>106</v>
      </c>
      <c r="AP550" s="195" t="s">
        <v>106</v>
      </c>
      <c r="AQ550" s="196" t="s">
        <v>106</v>
      </c>
      <c r="AR550" s="11"/>
    </row>
    <row r="551" spans="1:44" x14ac:dyDescent="0.25">
      <c r="A551" s="240">
        <v>4</v>
      </c>
      <c r="B551" s="422" t="s">
        <v>35</v>
      </c>
      <c r="C551" s="423" t="s">
        <v>108</v>
      </c>
      <c r="D551" s="424" t="s">
        <v>158</v>
      </c>
      <c r="E551" s="424" t="s">
        <v>108</v>
      </c>
      <c r="F551" s="424" t="s">
        <v>158</v>
      </c>
      <c r="G551" s="424" t="s">
        <v>158</v>
      </c>
      <c r="H551" s="424" t="s">
        <v>158</v>
      </c>
      <c r="I551" s="424" t="s">
        <v>158</v>
      </c>
      <c r="J551" s="424" t="s">
        <v>158</v>
      </c>
      <c r="K551" s="424" t="s">
        <v>158</v>
      </c>
      <c r="L551" s="424" t="s">
        <v>158</v>
      </c>
      <c r="M551" s="424" t="s">
        <v>158</v>
      </c>
      <c r="N551" s="424" t="s">
        <v>158</v>
      </c>
      <c r="O551" s="425" t="s">
        <v>158</v>
      </c>
      <c r="P551" s="185"/>
      <c r="Q551" s="426" t="s">
        <v>112</v>
      </c>
      <c r="R551" s="424" t="s">
        <v>158</v>
      </c>
      <c r="S551" s="424" t="s">
        <v>174</v>
      </c>
      <c r="T551" s="424" t="s">
        <v>158</v>
      </c>
      <c r="U551" s="424" t="s">
        <v>146</v>
      </c>
      <c r="V551" s="424" t="s">
        <v>158</v>
      </c>
      <c r="W551" s="424" t="s">
        <v>158</v>
      </c>
      <c r="X551" s="424" t="s">
        <v>158</v>
      </c>
      <c r="Y551" s="424" t="s">
        <v>158</v>
      </c>
      <c r="Z551" s="424" t="s">
        <v>158</v>
      </c>
      <c r="AA551" s="424" t="s">
        <v>158</v>
      </c>
      <c r="AB551" s="424" t="s">
        <v>158</v>
      </c>
      <c r="AC551" s="425" t="s">
        <v>158</v>
      </c>
      <c r="AD551" s="185"/>
      <c r="AE551" s="426" t="s">
        <v>116</v>
      </c>
      <c r="AF551" s="424" t="s">
        <v>158</v>
      </c>
      <c r="AG551" s="424" t="s">
        <v>175</v>
      </c>
      <c r="AH551" s="424" t="s">
        <v>158</v>
      </c>
      <c r="AI551" s="424" t="s">
        <v>146</v>
      </c>
      <c r="AJ551" s="424" t="s">
        <v>158</v>
      </c>
      <c r="AK551" s="424" t="s">
        <v>158</v>
      </c>
      <c r="AL551" s="424" t="s">
        <v>158</v>
      </c>
      <c r="AM551" s="424" t="s">
        <v>158</v>
      </c>
      <c r="AN551" s="424" t="s">
        <v>158</v>
      </c>
      <c r="AO551" s="424" t="s">
        <v>158</v>
      </c>
      <c r="AP551" s="424" t="s">
        <v>158</v>
      </c>
      <c r="AQ551" s="425" t="s">
        <v>158</v>
      </c>
      <c r="AR551" s="11"/>
    </row>
    <row r="552" spans="1:44" x14ac:dyDescent="0.25">
      <c r="A552" s="240">
        <v>4</v>
      </c>
      <c r="B552" s="427" t="s">
        <v>36</v>
      </c>
      <c r="C552" s="428" t="s">
        <v>120</v>
      </c>
      <c r="D552" s="429" t="s">
        <v>160</v>
      </c>
      <c r="E552" s="429" t="s">
        <v>176</v>
      </c>
      <c r="F552" s="429" t="s">
        <v>158</v>
      </c>
      <c r="G552" s="429" t="s">
        <v>177</v>
      </c>
      <c r="H552" s="429" t="s">
        <v>158</v>
      </c>
      <c r="I552" s="429" t="s">
        <v>158</v>
      </c>
      <c r="J552" s="429" t="s">
        <v>158</v>
      </c>
      <c r="K552" s="429" t="s">
        <v>158</v>
      </c>
      <c r="L552" s="429" t="s">
        <v>158</v>
      </c>
      <c r="M552" s="429" t="s">
        <v>158</v>
      </c>
      <c r="N552" s="429" t="s">
        <v>158</v>
      </c>
      <c r="O552" s="430" t="s">
        <v>158</v>
      </c>
      <c r="P552" s="185"/>
      <c r="Q552" s="431" t="s">
        <v>124</v>
      </c>
      <c r="R552" s="429" t="s">
        <v>160</v>
      </c>
      <c r="S552" s="429" t="s">
        <v>178</v>
      </c>
      <c r="T552" s="429" t="s">
        <v>158</v>
      </c>
      <c r="U552" s="429" t="s">
        <v>146</v>
      </c>
      <c r="V552" s="429" t="s">
        <v>158</v>
      </c>
      <c r="W552" s="429" t="s">
        <v>158</v>
      </c>
      <c r="X552" s="429" t="s">
        <v>158</v>
      </c>
      <c r="Y552" s="429" t="s">
        <v>158</v>
      </c>
      <c r="Z552" s="429" t="s">
        <v>158</v>
      </c>
      <c r="AA552" s="429" t="s">
        <v>158</v>
      </c>
      <c r="AB552" s="429" t="s">
        <v>158</v>
      </c>
      <c r="AC552" s="430" t="s">
        <v>158</v>
      </c>
      <c r="AD552" s="185"/>
      <c r="AE552" s="431" t="s">
        <v>128</v>
      </c>
      <c r="AF552" s="429" t="s">
        <v>179</v>
      </c>
      <c r="AG552" s="429" t="s">
        <v>180</v>
      </c>
      <c r="AH552" s="429" t="s">
        <v>158</v>
      </c>
      <c r="AI552" s="429" t="s">
        <v>156</v>
      </c>
      <c r="AJ552" s="429" t="s">
        <v>158</v>
      </c>
      <c r="AK552" s="429" t="s">
        <v>158</v>
      </c>
      <c r="AL552" s="429" t="s">
        <v>158</v>
      </c>
      <c r="AM552" s="429" t="s">
        <v>158</v>
      </c>
      <c r="AN552" s="429" t="s">
        <v>158</v>
      </c>
      <c r="AO552" s="429" t="s">
        <v>158</v>
      </c>
      <c r="AP552" s="429" t="s">
        <v>158</v>
      </c>
      <c r="AQ552" s="430" t="s">
        <v>158</v>
      </c>
      <c r="AR552" s="11"/>
    </row>
    <row r="553" spans="1:44" x14ac:dyDescent="0.25">
      <c r="A553" s="240">
        <v>4</v>
      </c>
      <c r="B553" s="432" t="s">
        <v>37</v>
      </c>
      <c r="C553" s="433" t="s">
        <v>120</v>
      </c>
      <c r="D553" s="434" t="s">
        <v>160</v>
      </c>
      <c r="E553" s="434" t="s">
        <v>176</v>
      </c>
      <c r="F553" s="434" t="s">
        <v>158</v>
      </c>
      <c r="G553" s="434" t="s">
        <v>177</v>
      </c>
      <c r="H553" s="434" t="s">
        <v>158</v>
      </c>
      <c r="I553" s="434" t="s">
        <v>158</v>
      </c>
      <c r="J553" s="434" t="s">
        <v>158</v>
      </c>
      <c r="K553" s="434" t="s">
        <v>158</v>
      </c>
      <c r="L553" s="434" t="s">
        <v>158</v>
      </c>
      <c r="M553" s="434" t="s">
        <v>158</v>
      </c>
      <c r="N553" s="434" t="s">
        <v>158</v>
      </c>
      <c r="O553" s="435" t="s">
        <v>158</v>
      </c>
      <c r="P553" s="185"/>
      <c r="Q553" s="436" t="s">
        <v>124</v>
      </c>
      <c r="R553" s="434" t="s">
        <v>160</v>
      </c>
      <c r="S553" s="434" t="s">
        <v>178</v>
      </c>
      <c r="T553" s="434" t="s">
        <v>158</v>
      </c>
      <c r="U553" s="434" t="s">
        <v>146</v>
      </c>
      <c r="V553" s="434" t="s">
        <v>158</v>
      </c>
      <c r="W553" s="434" t="s">
        <v>158</v>
      </c>
      <c r="X553" s="434" t="s">
        <v>158</v>
      </c>
      <c r="Y553" s="434" t="s">
        <v>158</v>
      </c>
      <c r="Z553" s="434" t="s">
        <v>158</v>
      </c>
      <c r="AA553" s="434" t="s">
        <v>158</v>
      </c>
      <c r="AB553" s="434" t="s">
        <v>158</v>
      </c>
      <c r="AC553" s="435" t="s">
        <v>158</v>
      </c>
      <c r="AD553" s="185"/>
      <c r="AE553" s="436" t="s">
        <v>128</v>
      </c>
      <c r="AF553" s="434" t="s">
        <v>179</v>
      </c>
      <c r="AG553" s="434" t="s">
        <v>180</v>
      </c>
      <c r="AH553" s="434" t="s">
        <v>158</v>
      </c>
      <c r="AI553" s="434" t="s">
        <v>156</v>
      </c>
      <c r="AJ553" s="434" t="s">
        <v>158</v>
      </c>
      <c r="AK553" s="434" t="s">
        <v>158</v>
      </c>
      <c r="AL553" s="434" t="s">
        <v>158</v>
      </c>
      <c r="AM553" s="434" t="s">
        <v>158</v>
      </c>
      <c r="AN553" s="434" t="s">
        <v>158</v>
      </c>
      <c r="AO553" s="434" t="s">
        <v>158</v>
      </c>
      <c r="AP553" s="434" t="s">
        <v>158</v>
      </c>
      <c r="AQ553" s="435" t="s">
        <v>158</v>
      </c>
      <c r="AR553" s="11"/>
    </row>
    <row r="554" spans="1:44" x14ac:dyDescent="0.25">
      <c r="A554" s="240">
        <v>4</v>
      </c>
      <c r="B554" s="437" t="s">
        <v>38</v>
      </c>
      <c r="C554" s="438" t="s">
        <v>137</v>
      </c>
      <c r="D554" s="439" t="s">
        <v>160</v>
      </c>
      <c r="E554" s="439" t="s">
        <v>181</v>
      </c>
      <c r="F554" s="439" t="s">
        <v>158</v>
      </c>
      <c r="G554" s="439" t="s">
        <v>177</v>
      </c>
      <c r="H554" s="439" t="s">
        <v>158</v>
      </c>
      <c r="I554" s="439" t="s">
        <v>158</v>
      </c>
      <c r="J554" s="439" t="s">
        <v>158</v>
      </c>
      <c r="K554" s="439" t="s">
        <v>158</v>
      </c>
      <c r="L554" s="439" t="s">
        <v>158</v>
      </c>
      <c r="M554" s="439" t="s">
        <v>158</v>
      </c>
      <c r="N554" s="439" t="s">
        <v>158</v>
      </c>
      <c r="O554" s="440" t="s">
        <v>158</v>
      </c>
      <c r="P554" s="185"/>
      <c r="Q554" s="441" t="s">
        <v>140</v>
      </c>
      <c r="R554" s="439" t="s">
        <v>160</v>
      </c>
      <c r="S554" s="439" t="s">
        <v>182</v>
      </c>
      <c r="T554" s="439" t="s">
        <v>158</v>
      </c>
      <c r="U554" s="439" t="s">
        <v>146</v>
      </c>
      <c r="V554" s="439" t="s">
        <v>158</v>
      </c>
      <c r="W554" s="439" t="s">
        <v>160</v>
      </c>
      <c r="X554" s="439" t="s">
        <v>158</v>
      </c>
      <c r="Y554" s="439" t="s">
        <v>158</v>
      </c>
      <c r="Z554" s="439" t="s">
        <v>158</v>
      </c>
      <c r="AA554" s="439" t="s">
        <v>158</v>
      </c>
      <c r="AB554" s="439" t="s">
        <v>158</v>
      </c>
      <c r="AC554" s="440" t="s">
        <v>158</v>
      </c>
      <c r="AD554" s="185"/>
      <c r="AE554" s="441" t="s">
        <v>143</v>
      </c>
      <c r="AF554" s="439" t="s">
        <v>179</v>
      </c>
      <c r="AG554" s="439" t="s">
        <v>183</v>
      </c>
      <c r="AH554" s="439" t="s">
        <v>158</v>
      </c>
      <c r="AI554" s="439" t="s">
        <v>156</v>
      </c>
      <c r="AJ554" s="439" t="s">
        <v>158</v>
      </c>
      <c r="AK554" s="439" t="s">
        <v>160</v>
      </c>
      <c r="AL554" s="439" t="s">
        <v>158</v>
      </c>
      <c r="AM554" s="439" t="s">
        <v>158</v>
      </c>
      <c r="AN554" s="439" t="s">
        <v>158</v>
      </c>
      <c r="AO554" s="439" t="s">
        <v>158</v>
      </c>
      <c r="AP554" s="439" t="s">
        <v>158</v>
      </c>
      <c r="AQ554" s="440" t="s">
        <v>158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0</v>
      </c>
      <c r="D557" s="329">
        <v>0</v>
      </c>
      <c r="E557" s="187">
        <v>0</v>
      </c>
      <c r="F557" s="187">
        <v>0</v>
      </c>
      <c r="G557" s="187">
        <v>0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0</v>
      </c>
      <c r="R557" s="329">
        <v>0</v>
      </c>
      <c r="S557" s="187">
        <v>0</v>
      </c>
      <c r="T557" s="187">
        <v>0</v>
      </c>
      <c r="U557" s="187">
        <v>0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0</v>
      </c>
      <c r="AF557" s="187">
        <v>0</v>
      </c>
      <c r="AG557" s="188">
        <v>0</v>
      </c>
      <c r="AH557" s="188">
        <v>0</v>
      </c>
      <c r="AI557" s="188">
        <v>0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0</v>
      </c>
      <c r="D558" s="331">
        <v>0</v>
      </c>
      <c r="E558" s="193">
        <v>0</v>
      </c>
      <c r="F558" s="193">
        <v>0</v>
      </c>
      <c r="G558" s="193">
        <v>0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</v>
      </c>
      <c r="R558" s="331">
        <v>0</v>
      </c>
      <c r="S558" s="193">
        <v>1</v>
      </c>
      <c r="T558" s="193">
        <v>0</v>
      </c>
      <c r="U558" s="193">
        <v>0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1</v>
      </c>
      <c r="AF558" s="191">
        <v>0</v>
      </c>
      <c r="AG558" s="191">
        <v>1</v>
      </c>
      <c r="AH558" s="191">
        <v>0</v>
      </c>
      <c r="AI558" s="191">
        <v>0</v>
      </c>
      <c r="AJ558" s="191">
        <v>0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0</v>
      </c>
      <c r="D559" s="331">
        <v>0</v>
      </c>
      <c r="E559" s="193">
        <v>0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1</v>
      </c>
      <c r="R559" s="331">
        <v>0</v>
      </c>
      <c r="S559" s="193">
        <v>1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1</v>
      </c>
      <c r="AF559" s="191">
        <v>0</v>
      </c>
      <c r="AG559" s="191">
        <v>1</v>
      </c>
      <c r="AH559" s="191">
        <v>0</v>
      </c>
      <c r="AI559" s="191">
        <v>0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0</v>
      </c>
      <c r="D560" s="331">
        <v>0</v>
      </c>
      <c r="E560" s="193">
        <v>0</v>
      </c>
      <c r="F560" s="193">
        <v>0</v>
      </c>
      <c r="G560" s="193">
        <v>0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1</v>
      </c>
      <c r="R560" s="331">
        <v>0</v>
      </c>
      <c r="S560" s="193">
        <v>1</v>
      </c>
      <c r="T560" s="193">
        <v>0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1</v>
      </c>
      <c r="AF560" s="191">
        <v>0</v>
      </c>
      <c r="AG560" s="191">
        <v>1</v>
      </c>
      <c r="AH560" s="191">
        <v>0</v>
      </c>
      <c r="AI560" s="191">
        <v>0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0</v>
      </c>
      <c r="D561" s="331">
        <v>0</v>
      </c>
      <c r="E561" s="193">
        <v>0</v>
      </c>
      <c r="F561" s="193">
        <v>0</v>
      </c>
      <c r="G561" s="193">
        <v>0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0</v>
      </c>
      <c r="R561" s="331">
        <v>0</v>
      </c>
      <c r="S561" s="193">
        <v>0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0</v>
      </c>
      <c r="AF561" s="191">
        <v>0</v>
      </c>
      <c r="AG561" s="191">
        <v>0</v>
      </c>
      <c r="AH561" s="191">
        <v>0</v>
      </c>
      <c r="AI561" s="191">
        <v>0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0</v>
      </c>
      <c r="D562" s="331">
        <v>0</v>
      </c>
      <c r="E562" s="193">
        <v>0</v>
      </c>
      <c r="F562" s="193">
        <v>0</v>
      </c>
      <c r="G562" s="193">
        <v>0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0</v>
      </c>
      <c r="R562" s="331">
        <v>0</v>
      </c>
      <c r="S562" s="193">
        <v>0</v>
      </c>
      <c r="T562" s="193">
        <v>0</v>
      </c>
      <c r="U562" s="193">
        <v>0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0</v>
      </c>
      <c r="AF562" s="191">
        <v>0</v>
      </c>
      <c r="AG562" s="191">
        <v>0</v>
      </c>
      <c r="AH562" s="191">
        <v>0</v>
      </c>
      <c r="AI562" s="191">
        <v>0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0</v>
      </c>
      <c r="D563" s="331">
        <v>0</v>
      </c>
      <c r="E563" s="193">
        <v>0</v>
      </c>
      <c r="F563" s="193">
        <v>0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0</v>
      </c>
      <c r="R563" s="331">
        <v>0</v>
      </c>
      <c r="S563" s="193">
        <v>0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0</v>
      </c>
      <c r="AF563" s="191">
        <v>0</v>
      </c>
      <c r="AG563" s="191">
        <v>0</v>
      </c>
      <c r="AH563" s="191">
        <v>0</v>
      </c>
      <c r="AI563" s="191">
        <v>0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0</v>
      </c>
      <c r="D564" s="331">
        <v>0</v>
      </c>
      <c r="E564" s="193">
        <v>0</v>
      </c>
      <c r="F564" s="193">
        <v>0</v>
      </c>
      <c r="G564" s="193">
        <v>0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2</v>
      </c>
      <c r="R564" s="331">
        <v>0</v>
      </c>
      <c r="S564" s="193">
        <v>2</v>
      </c>
      <c r="T564" s="193">
        <v>0</v>
      </c>
      <c r="U564" s="193">
        <v>0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2</v>
      </c>
      <c r="AF564" s="191">
        <v>0</v>
      </c>
      <c r="AG564" s="191">
        <v>2</v>
      </c>
      <c r="AH564" s="191">
        <v>0</v>
      </c>
      <c r="AI564" s="191">
        <v>0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0</v>
      </c>
      <c r="D565" s="331">
        <v>0</v>
      </c>
      <c r="E565" s="193">
        <v>0</v>
      </c>
      <c r="F565" s="193">
        <v>0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0</v>
      </c>
      <c r="R565" s="331">
        <v>0</v>
      </c>
      <c r="S565" s="193">
        <v>0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0</v>
      </c>
      <c r="AF565" s="191">
        <v>0</v>
      </c>
      <c r="AG565" s="191">
        <v>0</v>
      </c>
      <c r="AH565" s="191">
        <v>0</v>
      </c>
      <c r="AI565" s="191">
        <v>0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0</v>
      </c>
      <c r="D566" s="331">
        <v>0</v>
      </c>
      <c r="E566" s="193">
        <v>0</v>
      </c>
      <c r="F566" s="193">
        <v>0</v>
      </c>
      <c r="G566" s="193">
        <v>0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0</v>
      </c>
      <c r="R566" s="331">
        <v>0</v>
      </c>
      <c r="S566" s="193">
        <v>0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0</v>
      </c>
      <c r="AF566" s="191">
        <v>0</v>
      </c>
      <c r="AG566" s="191">
        <v>0</v>
      </c>
      <c r="AH566" s="191">
        <v>0</v>
      </c>
      <c r="AI566" s="191">
        <v>0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0</v>
      </c>
      <c r="D567" s="331">
        <v>0</v>
      </c>
      <c r="E567" s="193">
        <v>0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0</v>
      </c>
      <c r="R567" s="331">
        <v>0</v>
      </c>
      <c r="S567" s="193">
        <v>0</v>
      </c>
      <c r="T567" s="193">
        <v>0</v>
      </c>
      <c r="U567" s="193">
        <v>0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0</v>
      </c>
      <c r="AF567" s="191">
        <v>0</v>
      </c>
      <c r="AG567" s="191">
        <v>0</v>
      </c>
      <c r="AH567" s="191">
        <v>0</v>
      </c>
      <c r="AI567" s="191">
        <v>0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0</v>
      </c>
      <c r="D568" s="331">
        <v>0</v>
      </c>
      <c r="E568" s="193">
        <v>0</v>
      </c>
      <c r="F568" s="193">
        <v>0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0</v>
      </c>
      <c r="R568" s="331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0</v>
      </c>
      <c r="AF568" s="191">
        <v>0</v>
      </c>
      <c r="AG568" s="191">
        <v>0</v>
      </c>
      <c r="AH568" s="191">
        <v>0</v>
      </c>
      <c r="AI568" s="191">
        <v>0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0</v>
      </c>
      <c r="D569" s="331">
        <v>0</v>
      </c>
      <c r="E569" s="193">
        <v>0</v>
      </c>
      <c r="F569" s="193">
        <v>0</v>
      </c>
      <c r="G569" s="193">
        <v>0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0</v>
      </c>
      <c r="R569" s="331">
        <v>0</v>
      </c>
      <c r="S569" s="193">
        <v>0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0</v>
      </c>
      <c r="AF569" s="191">
        <v>0</v>
      </c>
      <c r="AG569" s="191">
        <v>0</v>
      </c>
      <c r="AH569" s="191">
        <v>0</v>
      </c>
      <c r="AI569" s="191">
        <v>0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0</v>
      </c>
      <c r="D570" s="331">
        <v>0</v>
      </c>
      <c r="E570" s="193">
        <v>0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1</v>
      </c>
      <c r="R570" s="331">
        <v>0</v>
      </c>
      <c r="S570" s="193">
        <v>1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1</v>
      </c>
      <c r="AF570" s="191">
        <v>0</v>
      </c>
      <c r="AG570" s="191">
        <v>1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0</v>
      </c>
      <c r="D571" s="331">
        <v>0</v>
      </c>
      <c r="E571" s="193">
        <v>0</v>
      </c>
      <c r="F571" s="193">
        <v>0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0</v>
      </c>
      <c r="R571" s="331">
        <v>0</v>
      </c>
      <c r="S571" s="193">
        <v>0</v>
      </c>
      <c r="T571" s="193">
        <v>0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0</v>
      </c>
      <c r="AF571" s="191">
        <v>0</v>
      </c>
      <c r="AG571" s="191">
        <v>0</v>
      </c>
      <c r="AH571" s="191">
        <v>0</v>
      </c>
      <c r="AI571" s="191">
        <v>0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1</v>
      </c>
      <c r="D572" s="331">
        <v>0</v>
      </c>
      <c r="E572" s="193">
        <v>1</v>
      </c>
      <c r="F572" s="193">
        <v>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0</v>
      </c>
      <c r="R572" s="331">
        <v>0</v>
      </c>
      <c r="S572" s="193">
        <v>0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1</v>
      </c>
      <c r="AF572" s="191">
        <v>0</v>
      </c>
      <c r="AG572" s="191">
        <v>1</v>
      </c>
      <c r="AH572" s="191">
        <v>0</v>
      </c>
      <c r="AI572" s="191">
        <v>0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0</v>
      </c>
      <c r="D573" s="331">
        <v>0</v>
      </c>
      <c r="E573" s="193">
        <v>0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0</v>
      </c>
      <c r="R573" s="331">
        <v>0</v>
      </c>
      <c r="S573" s="193">
        <v>0</v>
      </c>
      <c r="T573" s="193">
        <v>0</v>
      </c>
      <c r="U573" s="193">
        <v>0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0</v>
      </c>
      <c r="AF573" s="191">
        <v>0</v>
      </c>
      <c r="AG573" s="191">
        <v>0</v>
      </c>
      <c r="AH573" s="191">
        <v>0</v>
      </c>
      <c r="AI573" s="191">
        <v>0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1</v>
      </c>
      <c r="D574" s="331">
        <v>0</v>
      </c>
      <c r="E574" s="193">
        <v>1</v>
      </c>
      <c r="F574" s="193">
        <v>0</v>
      </c>
      <c r="G574" s="193">
        <v>0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0</v>
      </c>
      <c r="R574" s="331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1</v>
      </c>
      <c r="AF574" s="191">
        <v>0</v>
      </c>
      <c r="AG574" s="191">
        <v>1</v>
      </c>
      <c r="AH574" s="191">
        <v>0</v>
      </c>
      <c r="AI574" s="191">
        <v>0</v>
      </c>
      <c r="AJ574" s="191">
        <v>0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0</v>
      </c>
      <c r="D575" s="331">
        <v>0</v>
      </c>
      <c r="E575" s="193">
        <v>0</v>
      </c>
      <c r="F575" s="193">
        <v>0</v>
      </c>
      <c r="G575" s="193">
        <v>0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3</v>
      </c>
      <c r="R575" s="331">
        <v>0</v>
      </c>
      <c r="S575" s="193">
        <v>3</v>
      </c>
      <c r="T575" s="193">
        <v>0</v>
      </c>
      <c r="U575" s="193">
        <v>0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3</v>
      </c>
      <c r="AF575" s="191">
        <v>0</v>
      </c>
      <c r="AG575" s="191">
        <v>3</v>
      </c>
      <c r="AH575" s="191">
        <v>0</v>
      </c>
      <c r="AI575" s="191">
        <v>0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0</v>
      </c>
      <c r="D576" s="331">
        <v>0</v>
      </c>
      <c r="E576" s="193">
        <v>0</v>
      </c>
      <c r="F576" s="193">
        <v>0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0</v>
      </c>
      <c r="R576" s="331">
        <v>0</v>
      </c>
      <c r="S576" s="193">
        <v>0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0</v>
      </c>
      <c r="AF576" s="191">
        <v>0</v>
      </c>
      <c r="AG576" s="191">
        <v>0</v>
      </c>
      <c r="AH576" s="191">
        <v>0</v>
      </c>
      <c r="AI576" s="191">
        <v>0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1</v>
      </c>
      <c r="D577" s="331">
        <v>1</v>
      </c>
      <c r="E577" s="193">
        <v>0</v>
      </c>
      <c r="F577" s="193">
        <v>0</v>
      </c>
      <c r="G577" s="193">
        <v>0</v>
      </c>
      <c r="H577" s="193">
        <v>0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0</v>
      </c>
      <c r="R577" s="331">
        <v>0</v>
      </c>
      <c r="S577" s="193">
        <v>0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1</v>
      </c>
      <c r="AF577" s="191">
        <v>1</v>
      </c>
      <c r="AG577" s="191">
        <v>0</v>
      </c>
      <c r="AH577" s="191">
        <v>0</v>
      </c>
      <c r="AI577" s="191">
        <v>0</v>
      </c>
      <c r="AJ577" s="191">
        <v>0</v>
      </c>
      <c r="AK577" s="191">
        <v>0</v>
      </c>
      <c r="AL577" s="191">
        <v>0</v>
      </c>
      <c r="AM577" s="191">
        <v>0</v>
      </c>
      <c r="AN577" s="191">
        <v>0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1</v>
      </c>
      <c r="D578" s="331">
        <v>0</v>
      </c>
      <c r="E578" s="193">
        <v>1</v>
      </c>
      <c r="F578" s="193">
        <v>0</v>
      </c>
      <c r="G578" s="193">
        <v>0</v>
      </c>
      <c r="H578" s="193">
        <v>0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0</v>
      </c>
      <c r="R578" s="331">
        <v>0</v>
      </c>
      <c r="S578" s="193">
        <v>0</v>
      </c>
      <c r="T578" s="193">
        <v>0</v>
      </c>
      <c r="U578" s="193">
        <v>0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1</v>
      </c>
      <c r="AF578" s="191">
        <v>0</v>
      </c>
      <c r="AG578" s="191">
        <v>1</v>
      </c>
      <c r="AH578" s="191">
        <v>0</v>
      </c>
      <c r="AI578" s="191">
        <v>0</v>
      </c>
      <c r="AJ578" s="191">
        <v>0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2</v>
      </c>
      <c r="D579" s="331">
        <v>0</v>
      </c>
      <c r="E579" s="193">
        <v>2</v>
      </c>
      <c r="F579" s="193">
        <v>0</v>
      </c>
      <c r="G579" s="193">
        <v>0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0</v>
      </c>
      <c r="R579" s="331">
        <v>0</v>
      </c>
      <c r="S579" s="193">
        <v>0</v>
      </c>
      <c r="T579" s="193">
        <v>0</v>
      </c>
      <c r="U579" s="193">
        <v>0</v>
      </c>
      <c r="V579" s="193">
        <v>0</v>
      </c>
      <c r="W579" s="193">
        <v>0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2</v>
      </c>
      <c r="AF579" s="191">
        <v>0</v>
      </c>
      <c r="AG579" s="191">
        <v>2</v>
      </c>
      <c r="AH579" s="191">
        <v>0</v>
      </c>
      <c r="AI579" s="191">
        <v>0</v>
      </c>
      <c r="AJ579" s="191">
        <v>0</v>
      </c>
      <c r="AK579" s="191">
        <v>0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0</v>
      </c>
      <c r="D580" s="331">
        <v>0</v>
      </c>
      <c r="E580" s="193">
        <v>0</v>
      </c>
      <c r="F580" s="193">
        <v>0</v>
      </c>
      <c r="G580" s="193">
        <v>0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2</v>
      </c>
      <c r="R580" s="331">
        <v>1</v>
      </c>
      <c r="S580" s="193">
        <v>1</v>
      </c>
      <c r="T580" s="193">
        <v>0</v>
      </c>
      <c r="U580" s="193">
        <v>0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2</v>
      </c>
      <c r="AF580" s="191">
        <v>1</v>
      </c>
      <c r="AG580" s="191">
        <v>1</v>
      </c>
      <c r="AH580" s="191">
        <v>0</v>
      </c>
      <c r="AI580" s="191">
        <v>0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1</v>
      </c>
      <c r="D581" s="331">
        <v>0</v>
      </c>
      <c r="E581" s="193">
        <v>1</v>
      </c>
      <c r="F581" s="193">
        <v>0</v>
      </c>
      <c r="G581" s="193">
        <v>0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1</v>
      </c>
      <c r="R581" s="331">
        <v>0</v>
      </c>
      <c r="S581" s="193">
        <v>1</v>
      </c>
      <c r="T581" s="193">
        <v>0</v>
      </c>
      <c r="U581" s="193">
        <v>0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2</v>
      </c>
      <c r="AF581" s="193">
        <v>0</v>
      </c>
      <c r="AG581" s="191">
        <v>2</v>
      </c>
      <c r="AH581" s="191">
        <v>0</v>
      </c>
      <c r="AI581" s="191">
        <v>0</v>
      </c>
      <c r="AJ581" s="191">
        <v>0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1</v>
      </c>
      <c r="D582" s="331">
        <v>0</v>
      </c>
      <c r="E582" s="193">
        <v>1</v>
      </c>
      <c r="F582" s="193">
        <v>0</v>
      </c>
      <c r="G582" s="193">
        <v>0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0</v>
      </c>
      <c r="R582" s="331">
        <v>0</v>
      </c>
      <c r="S582" s="193">
        <v>0</v>
      </c>
      <c r="T582" s="193">
        <v>0</v>
      </c>
      <c r="U582" s="193">
        <v>0</v>
      </c>
      <c r="V582" s="193">
        <v>0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1</v>
      </c>
      <c r="AF582" s="191">
        <v>0</v>
      </c>
      <c r="AG582" s="191">
        <v>1</v>
      </c>
      <c r="AH582" s="191">
        <v>0</v>
      </c>
      <c r="AI582" s="191">
        <v>0</v>
      </c>
      <c r="AJ582" s="191">
        <v>0</v>
      </c>
      <c r="AK582" s="191">
        <v>0</v>
      </c>
      <c r="AL582" s="191">
        <v>0</v>
      </c>
      <c r="AM582" s="191">
        <v>0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1</v>
      </c>
      <c r="D583" s="331">
        <v>0</v>
      </c>
      <c r="E583" s="193">
        <v>1</v>
      </c>
      <c r="F583" s="193">
        <v>0</v>
      </c>
      <c r="G583" s="193">
        <v>0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1</v>
      </c>
      <c r="R583" s="331">
        <v>0</v>
      </c>
      <c r="S583" s="193">
        <v>1</v>
      </c>
      <c r="T583" s="193">
        <v>0</v>
      </c>
      <c r="U583" s="193">
        <v>0</v>
      </c>
      <c r="V583" s="193">
        <v>0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2</v>
      </c>
      <c r="AF583" s="191">
        <v>0</v>
      </c>
      <c r="AG583" s="191">
        <v>2</v>
      </c>
      <c r="AH583" s="191">
        <v>0</v>
      </c>
      <c r="AI583" s="191">
        <v>0</v>
      </c>
      <c r="AJ583" s="191">
        <v>0</v>
      </c>
      <c r="AK583" s="191">
        <v>0</v>
      </c>
      <c r="AL583" s="191">
        <v>0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5</v>
      </c>
      <c r="D584" s="331">
        <v>0</v>
      </c>
      <c r="E584" s="193">
        <v>5</v>
      </c>
      <c r="F584" s="193">
        <v>0</v>
      </c>
      <c r="G584" s="193">
        <v>0</v>
      </c>
      <c r="H584" s="193">
        <v>0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5</v>
      </c>
      <c r="R584" s="331">
        <v>0</v>
      </c>
      <c r="S584" s="193">
        <v>4</v>
      </c>
      <c r="T584" s="193">
        <v>0</v>
      </c>
      <c r="U584" s="193">
        <v>1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10</v>
      </c>
      <c r="AF584" s="191">
        <v>0</v>
      </c>
      <c r="AG584" s="191">
        <v>9</v>
      </c>
      <c r="AH584" s="191">
        <v>0</v>
      </c>
      <c r="AI584" s="191">
        <v>1</v>
      </c>
      <c r="AJ584" s="191">
        <v>0</v>
      </c>
      <c r="AK584" s="191">
        <v>0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7</v>
      </c>
      <c r="D585" s="331">
        <v>0</v>
      </c>
      <c r="E585" s="193">
        <v>7</v>
      </c>
      <c r="F585" s="193">
        <v>0</v>
      </c>
      <c r="G585" s="193">
        <v>0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13</v>
      </c>
      <c r="R585" s="331">
        <v>0</v>
      </c>
      <c r="S585" s="193">
        <v>13</v>
      </c>
      <c r="T585" s="193">
        <v>0</v>
      </c>
      <c r="U585" s="193">
        <v>0</v>
      </c>
      <c r="V585" s="193">
        <v>0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332">
        <v>0</v>
      </c>
      <c r="AD585" s="180"/>
      <c r="AE585" s="190">
        <v>20</v>
      </c>
      <c r="AF585" s="191">
        <v>0</v>
      </c>
      <c r="AG585" s="191">
        <v>20</v>
      </c>
      <c r="AH585" s="191">
        <v>0</v>
      </c>
      <c r="AI585" s="191">
        <v>0</v>
      </c>
      <c r="AJ585" s="191">
        <v>0</v>
      </c>
      <c r="AK585" s="191">
        <v>0</v>
      </c>
      <c r="AL585" s="191">
        <v>0</v>
      </c>
      <c r="AM585" s="191">
        <v>0</v>
      </c>
      <c r="AN585" s="191">
        <v>0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3</v>
      </c>
      <c r="D586" s="331">
        <v>0</v>
      </c>
      <c r="E586" s="193">
        <v>3</v>
      </c>
      <c r="F586" s="193">
        <v>0</v>
      </c>
      <c r="G586" s="193">
        <v>0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22</v>
      </c>
      <c r="R586" s="331">
        <v>0</v>
      </c>
      <c r="S586" s="193">
        <v>21</v>
      </c>
      <c r="T586" s="193">
        <v>0</v>
      </c>
      <c r="U586" s="193">
        <v>1</v>
      </c>
      <c r="V586" s="193">
        <v>0</v>
      </c>
      <c r="W586" s="193">
        <v>0</v>
      </c>
      <c r="X586" s="193">
        <v>0</v>
      </c>
      <c r="Y586" s="193">
        <v>0</v>
      </c>
      <c r="Z586" s="193">
        <v>0</v>
      </c>
      <c r="AA586" s="193">
        <v>0</v>
      </c>
      <c r="AB586" s="193">
        <v>0</v>
      </c>
      <c r="AC586" s="332">
        <v>0</v>
      </c>
      <c r="AD586" s="180"/>
      <c r="AE586" s="190">
        <v>25</v>
      </c>
      <c r="AF586" s="191">
        <v>0</v>
      </c>
      <c r="AG586" s="191">
        <v>24</v>
      </c>
      <c r="AH586" s="191">
        <v>0</v>
      </c>
      <c r="AI586" s="191">
        <v>1</v>
      </c>
      <c r="AJ586" s="191">
        <v>0</v>
      </c>
      <c r="AK586" s="191">
        <v>0</v>
      </c>
      <c r="AL586" s="191">
        <v>0</v>
      </c>
      <c r="AM586" s="191">
        <v>0</v>
      </c>
      <c r="AN586" s="191">
        <v>0</v>
      </c>
      <c r="AO586" s="191">
        <v>0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4</v>
      </c>
      <c r="D587" s="331">
        <v>0</v>
      </c>
      <c r="E587" s="193">
        <v>4</v>
      </c>
      <c r="F587" s="193">
        <v>0</v>
      </c>
      <c r="G587" s="193">
        <v>0</v>
      </c>
      <c r="H587" s="193">
        <v>0</v>
      </c>
      <c r="I587" s="193">
        <v>0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332">
        <v>0</v>
      </c>
      <c r="P587" s="180"/>
      <c r="Q587" s="190">
        <v>50</v>
      </c>
      <c r="R587" s="331">
        <v>1</v>
      </c>
      <c r="S587" s="193">
        <v>47</v>
      </c>
      <c r="T587" s="193">
        <v>0</v>
      </c>
      <c r="U587" s="193">
        <v>2</v>
      </c>
      <c r="V587" s="193">
        <v>0</v>
      </c>
      <c r="W587" s="193">
        <v>0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54</v>
      </c>
      <c r="AF587" s="191">
        <v>1</v>
      </c>
      <c r="AG587" s="191">
        <v>51</v>
      </c>
      <c r="AH587" s="191">
        <v>0</v>
      </c>
      <c r="AI587" s="191">
        <v>2</v>
      </c>
      <c r="AJ587" s="191">
        <v>0</v>
      </c>
      <c r="AK587" s="191">
        <v>0</v>
      </c>
      <c r="AL587" s="191">
        <v>0</v>
      </c>
      <c r="AM587" s="191">
        <v>0</v>
      </c>
      <c r="AN587" s="191">
        <v>0</v>
      </c>
      <c r="AO587" s="191">
        <v>0</v>
      </c>
      <c r="AP587" s="191">
        <v>0</v>
      </c>
      <c r="AQ587" s="192">
        <v>0</v>
      </c>
      <c r="AR587" s="11"/>
    </row>
    <row r="588" spans="1:44" x14ac:dyDescent="0.25">
      <c r="A588" s="240">
        <v>5</v>
      </c>
      <c r="B588" s="311">
        <v>0.32291700000000001</v>
      </c>
      <c r="C588" s="190">
        <v>0</v>
      </c>
      <c r="D588" s="331">
        <v>0</v>
      </c>
      <c r="E588" s="193">
        <v>0</v>
      </c>
      <c r="F588" s="193">
        <v>0</v>
      </c>
      <c r="G588" s="193">
        <v>0</v>
      </c>
      <c r="H588" s="193">
        <v>0</v>
      </c>
      <c r="I588" s="193">
        <v>0</v>
      </c>
      <c r="J588" s="193">
        <v>0</v>
      </c>
      <c r="K588" s="193">
        <v>0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101</v>
      </c>
      <c r="R588" s="331">
        <v>1</v>
      </c>
      <c r="S588" s="193">
        <v>92</v>
      </c>
      <c r="T588" s="193">
        <v>0</v>
      </c>
      <c r="U588" s="193">
        <v>8</v>
      </c>
      <c r="V588" s="193">
        <v>0</v>
      </c>
      <c r="W588" s="193">
        <v>0</v>
      </c>
      <c r="X588" s="193">
        <v>0</v>
      </c>
      <c r="Y588" s="193">
        <v>0</v>
      </c>
      <c r="Z588" s="193">
        <v>0</v>
      </c>
      <c r="AA588" s="193">
        <v>0</v>
      </c>
      <c r="AB588" s="193">
        <v>0</v>
      </c>
      <c r="AC588" s="332">
        <v>0</v>
      </c>
      <c r="AD588" s="180"/>
      <c r="AE588" s="190">
        <v>101</v>
      </c>
      <c r="AF588" s="191">
        <v>1</v>
      </c>
      <c r="AG588" s="191">
        <v>92</v>
      </c>
      <c r="AH588" s="191">
        <v>0</v>
      </c>
      <c r="AI588" s="191">
        <v>8</v>
      </c>
      <c r="AJ588" s="191">
        <v>0</v>
      </c>
      <c r="AK588" s="191">
        <v>0</v>
      </c>
      <c r="AL588" s="191">
        <v>0</v>
      </c>
      <c r="AM588" s="191">
        <v>0</v>
      </c>
      <c r="AN588" s="191">
        <v>0</v>
      </c>
      <c r="AO588" s="191">
        <v>0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1</v>
      </c>
      <c r="D589" s="331">
        <v>0</v>
      </c>
      <c r="E589" s="193">
        <v>1</v>
      </c>
      <c r="F589" s="193">
        <v>0</v>
      </c>
      <c r="G589" s="193">
        <v>0</v>
      </c>
      <c r="H589" s="193">
        <v>0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332">
        <v>0</v>
      </c>
      <c r="P589" s="180"/>
      <c r="Q589" s="190">
        <v>96</v>
      </c>
      <c r="R589" s="331">
        <v>0</v>
      </c>
      <c r="S589" s="193">
        <v>91</v>
      </c>
      <c r="T589" s="193">
        <v>0</v>
      </c>
      <c r="U589" s="193">
        <v>5</v>
      </c>
      <c r="V589" s="193">
        <v>0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0</v>
      </c>
      <c r="AD589" s="180"/>
      <c r="AE589" s="190">
        <v>97</v>
      </c>
      <c r="AF589" s="191">
        <v>0</v>
      </c>
      <c r="AG589" s="191">
        <v>92</v>
      </c>
      <c r="AH589" s="191">
        <v>0</v>
      </c>
      <c r="AI589" s="191">
        <v>5</v>
      </c>
      <c r="AJ589" s="191">
        <v>0</v>
      </c>
      <c r="AK589" s="191">
        <v>0</v>
      </c>
      <c r="AL589" s="191">
        <v>0</v>
      </c>
      <c r="AM589" s="191">
        <v>0</v>
      </c>
      <c r="AN589" s="191">
        <v>0</v>
      </c>
      <c r="AO589" s="191">
        <v>0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1</v>
      </c>
      <c r="D590" s="331">
        <v>0</v>
      </c>
      <c r="E590" s="193">
        <v>1</v>
      </c>
      <c r="F590" s="193">
        <v>0</v>
      </c>
      <c r="G590" s="193">
        <v>0</v>
      </c>
      <c r="H590" s="193">
        <v>0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101</v>
      </c>
      <c r="R590" s="331">
        <v>1</v>
      </c>
      <c r="S590" s="193">
        <v>94</v>
      </c>
      <c r="T590" s="193">
        <v>0</v>
      </c>
      <c r="U590" s="193">
        <v>6</v>
      </c>
      <c r="V590" s="193">
        <v>0</v>
      </c>
      <c r="W590" s="193">
        <v>0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102</v>
      </c>
      <c r="AF590" s="191">
        <v>1</v>
      </c>
      <c r="AG590" s="191">
        <v>95</v>
      </c>
      <c r="AH590" s="191">
        <v>0</v>
      </c>
      <c r="AI590" s="191">
        <v>6</v>
      </c>
      <c r="AJ590" s="191">
        <v>0</v>
      </c>
      <c r="AK590" s="191">
        <v>0</v>
      </c>
      <c r="AL590" s="191">
        <v>0</v>
      </c>
      <c r="AM590" s="191">
        <v>0</v>
      </c>
      <c r="AN590" s="191">
        <v>0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3</v>
      </c>
      <c r="D591" s="331">
        <v>0</v>
      </c>
      <c r="E591" s="193">
        <v>3</v>
      </c>
      <c r="F591" s="193">
        <v>0</v>
      </c>
      <c r="G591" s="193">
        <v>0</v>
      </c>
      <c r="H591" s="193">
        <v>0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75</v>
      </c>
      <c r="R591" s="331">
        <v>0</v>
      </c>
      <c r="S591" s="193">
        <v>70</v>
      </c>
      <c r="T591" s="193">
        <v>0</v>
      </c>
      <c r="U591" s="193">
        <v>5</v>
      </c>
      <c r="V591" s="193">
        <v>0</v>
      </c>
      <c r="W591" s="193">
        <v>0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78</v>
      </c>
      <c r="AF591" s="191">
        <v>0</v>
      </c>
      <c r="AG591" s="191">
        <v>73</v>
      </c>
      <c r="AH591" s="191">
        <v>0</v>
      </c>
      <c r="AI591" s="191">
        <v>5</v>
      </c>
      <c r="AJ591" s="191">
        <v>0</v>
      </c>
      <c r="AK591" s="191">
        <v>0</v>
      </c>
      <c r="AL591" s="191">
        <v>0</v>
      </c>
      <c r="AM591" s="191">
        <v>0</v>
      </c>
      <c r="AN591" s="191">
        <v>0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2</v>
      </c>
      <c r="D592" s="331">
        <v>0</v>
      </c>
      <c r="E592" s="193">
        <v>2</v>
      </c>
      <c r="F592" s="193">
        <v>0</v>
      </c>
      <c r="G592" s="193">
        <v>0</v>
      </c>
      <c r="H592" s="193">
        <v>0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39</v>
      </c>
      <c r="R592" s="331">
        <v>0</v>
      </c>
      <c r="S592" s="193">
        <v>34</v>
      </c>
      <c r="T592" s="193">
        <v>0</v>
      </c>
      <c r="U592" s="193">
        <v>5</v>
      </c>
      <c r="V592" s="193">
        <v>0</v>
      </c>
      <c r="W592" s="193">
        <v>0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41</v>
      </c>
      <c r="AF592" s="191">
        <v>0</v>
      </c>
      <c r="AG592" s="191">
        <v>36</v>
      </c>
      <c r="AH592" s="191">
        <v>0</v>
      </c>
      <c r="AI592" s="191">
        <v>5</v>
      </c>
      <c r="AJ592" s="191">
        <v>0</v>
      </c>
      <c r="AK592" s="191">
        <v>0</v>
      </c>
      <c r="AL592" s="191">
        <v>0</v>
      </c>
      <c r="AM592" s="191">
        <v>0</v>
      </c>
      <c r="AN592" s="191">
        <v>0</v>
      </c>
      <c r="AO592" s="191">
        <v>0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6</v>
      </c>
      <c r="D593" s="331">
        <v>0</v>
      </c>
      <c r="E593" s="193">
        <v>6</v>
      </c>
      <c r="F593" s="193">
        <v>0</v>
      </c>
      <c r="G593" s="193">
        <v>0</v>
      </c>
      <c r="H593" s="193">
        <v>0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30</v>
      </c>
      <c r="R593" s="331">
        <v>1</v>
      </c>
      <c r="S593" s="193">
        <v>29</v>
      </c>
      <c r="T593" s="193">
        <v>0</v>
      </c>
      <c r="U593" s="193">
        <v>0</v>
      </c>
      <c r="V593" s="193">
        <v>0</v>
      </c>
      <c r="W593" s="193">
        <v>0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36</v>
      </c>
      <c r="AF593" s="191">
        <v>1</v>
      </c>
      <c r="AG593" s="191">
        <v>35</v>
      </c>
      <c r="AH593" s="191">
        <v>0</v>
      </c>
      <c r="AI593" s="191">
        <v>0</v>
      </c>
      <c r="AJ593" s="191">
        <v>0</v>
      </c>
      <c r="AK593" s="191">
        <v>0</v>
      </c>
      <c r="AL593" s="191">
        <v>0</v>
      </c>
      <c r="AM593" s="191">
        <v>0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9</v>
      </c>
      <c r="D594" s="331">
        <v>0</v>
      </c>
      <c r="E594" s="193">
        <v>9</v>
      </c>
      <c r="F594" s="193">
        <v>0</v>
      </c>
      <c r="G594" s="193">
        <v>0</v>
      </c>
      <c r="H594" s="193">
        <v>0</v>
      </c>
      <c r="I594" s="193">
        <v>0</v>
      </c>
      <c r="J594" s="193">
        <v>0</v>
      </c>
      <c r="K594" s="193">
        <v>0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36</v>
      </c>
      <c r="R594" s="331">
        <v>0</v>
      </c>
      <c r="S594" s="193">
        <v>32</v>
      </c>
      <c r="T594" s="193">
        <v>0</v>
      </c>
      <c r="U594" s="193">
        <v>4</v>
      </c>
      <c r="V594" s="193">
        <v>0</v>
      </c>
      <c r="W594" s="193">
        <v>0</v>
      </c>
      <c r="X594" s="193">
        <v>0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45</v>
      </c>
      <c r="AF594" s="191">
        <v>0</v>
      </c>
      <c r="AG594" s="191">
        <v>41</v>
      </c>
      <c r="AH594" s="191">
        <v>0</v>
      </c>
      <c r="AI594" s="191">
        <v>4</v>
      </c>
      <c r="AJ594" s="191">
        <v>0</v>
      </c>
      <c r="AK594" s="191">
        <v>0</v>
      </c>
      <c r="AL594" s="191">
        <v>0</v>
      </c>
      <c r="AM594" s="191">
        <v>0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0</v>
      </c>
      <c r="D595" s="331">
        <v>0</v>
      </c>
      <c r="E595" s="193">
        <v>0</v>
      </c>
      <c r="F595" s="193">
        <v>0</v>
      </c>
      <c r="G595" s="193">
        <v>0</v>
      </c>
      <c r="H595" s="193">
        <v>0</v>
      </c>
      <c r="I595" s="193">
        <v>0</v>
      </c>
      <c r="J595" s="193">
        <v>0</v>
      </c>
      <c r="K595" s="193">
        <v>0</v>
      </c>
      <c r="L595" s="193">
        <v>0</v>
      </c>
      <c r="M595" s="193">
        <v>0</v>
      </c>
      <c r="N595" s="193">
        <v>0</v>
      </c>
      <c r="O595" s="332">
        <v>0</v>
      </c>
      <c r="P595" s="180"/>
      <c r="Q595" s="190">
        <v>27</v>
      </c>
      <c r="R595" s="331">
        <v>0</v>
      </c>
      <c r="S595" s="193">
        <v>24</v>
      </c>
      <c r="T595" s="193">
        <v>0</v>
      </c>
      <c r="U595" s="193">
        <v>3</v>
      </c>
      <c r="V595" s="193">
        <v>0</v>
      </c>
      <c r="W595" s="193">
        <v>0</v>
      </c>
      <c r="X595" s="193">
        <v>0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27</v>
      </c>
      <c r="AF595" s="191">
        <v>0</v>
      </c>
      <c r="AG595" s="191">
        <v>24</v>
      </c>
      <c r="AH595" s="191">
        <v>0</v>
      </c>
      <c r="AI595" s="191">
        <v>3</v>
      </c>
      <c r="AJ595" s="191">
        <v>0</v>
      </c>
      <c r="AK595" s="191">
        <v>0</v>
      </c>
      <c r="AL595" s="191">
        <v>0</v>
      </c>
      <c r="AM595" s="191">
        <v>0</v>
      </c>
      <c r="AN595" s="191">
        <v>0</v>
      </c>
      <c r="AO595" s="191">
        <v>0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1</v>
      </c>
      <c r="D596" s="331">
        <v>0</v>
      </c>
      <c r="E596" s="193">
        <v>1</v>
      </c>
      <c r="F596" s="193">
        <v>0</v>
      </c>
      <c r="G596" s="193">
        <v>0</v>
      </c>
      <c r="H596" s="193">
        <v>0</v>
      </c>
      <c r="I596" s="193">
        <v>0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332">
        <v>0</v>
      </c>
      <c r="P596" s="180"/>
      <c r="Q596" s="190">
        <v>29</v>
      </c>
      <c r="R596" s="331">
        <v>0</v>
      </c>
      <c r="S596" s="193">
        <v>29</v>
      </c>
      <c r="T596" s="193">
        <v>0</v>
      </c>
      <c r="U596" s="193">
        <v>0</v>
      </c>
      <c r="V596" s="193">
        <v>0</v>
      </c>
      <c r="W596" s="193">
        <v>0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30</v>
      </c>
      <c r="AF596" s="191">
        <v>0</v>
      </c>
      <c r="AG596" s="191">
        <v>30</v>
      </c>
      <c r="AH596" s="191">
        <v>0</v>
      </c>
      <c r="AI596" s="191">
        <v>0</v>
      </c>
      <c r="AJ596" s="191">
        <v>0</v>
      </c>
      <c r="AK596" s="191">
        <v>0</v>
      </c>
      <c r="AL596" s="191">
        <v>0</v>
      </c>
      <c r="AM596" s="191">
        <v>0</v>
      </c>
      <c r="AN596" s="191">
        <v>0</v>
      </c>
      <c r="AO596" s="191">
        <v>0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1</v>
      </c>
      <c r="D597" s="331">
        <v>0</v>
      </c>
      <c r="E597" s="193">
        <v>1</v>
      </c>
      <c r="F597" s="193">
        <v>0</v>
      </c>
      <c r="G597" s="193">
        <v>0</v>
      </c>
      <c r="H597" s="193">
        <v>0</v>
      </c>
      <c r="I597" s="193">
        <v>0</v>
      </c>
      <c r="J597" s="193">
        <v>0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44</v>
      </c>
      <c r="R597" s="331">
        <v>0</v>
      </c>
      <c r="S597" s="193">
        <v>42</v>
      </c>
      <c r="T597" s="193">
        <v>0</v>
      </c>
      <c r="U597" s="193">
        <v>2</v>
      </c>
      <c r="V597" s="193">
        <v>0</v>
      </c>
      <c r="W597" s="193">
        <v>0</v>
      </c>
      <c r="X597" s="193">
        <v>0</v>
      </c>
      <c r="Y597" s="193">
        <v>0</v>
      </c>
      <c r="Z597" s="193">
        <v>0</v>
      </c>
      <c r="AA597" s="193">
        <v>0</v>
      </c>
      <c r="AB597" s="193">
        <v>0</v>
      </c>
      <c r="AC597" s="332">
        <v>0</v>
      </c>
      <c r="AD597" s="180"/>
      <c r="AE597" s="190">
        <v>45</v>
      </c>
      <c r="AF597" s="191">
        <v>0</v>
      </c>
      <c r="AG597" s="191">
        <v>43</v>
      </c>
      <c r="AH597" s="191">
        <v>0</v>
      </c>
      <c r="AI597" s="191">
        <v>2</v>
      </c>
      <c r="AJ597" s="191">
        <v>0</v>
      </c>
      <c r="AK597" s="191">
        <v>0</v>
      </c>
      <c r="AL597" s="191">
        <v>0</v>
      </c>
      <c r="AM597" s="191">
        <v>0</v>
      </c>
      <c r="AN597" s="191">
        <v>0</v>
      </c>
      <c r="AO597" s="191">
        <v>0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7</v>
      </c>
      <c r="D598" s="331">
        <v>0</v>
      </c>
      <c r="E598" s="193">
        <v>6</v>
      </c>
      <c r="F598" s="193">
        <v>0</v>
      </c>
      <c r="G598" s="193">
        <v>1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43</v>
      </c>
      <c r="R598" s="331">
        <v>0</v>
      </c>
      <c r="S598" s="193">
        <v>42</v>
      </c>
      <c r="T598" s="193">
        <v>0</v>
      </c>
      <c r="U598" s="193">
        <v>1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50</v>
      </c>
      <c r="AF598" s="191">
        <v>0</v>
      </c>
      <c r="AG598" s="191">
        <v>48</v>
      </c>
      <c r="AH598" s="191">
        <v>0</v>
      </c>
      <c r="AI598" s="191">
        <v>2</v>
      </c>
      <c r="AJ598" s="191">
        <v>0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8</v>
      </c>
      <c r="D599" s="331">
        <v>0</v>
      </c>
      <c r="E599" s="193">
        <v>8</v>
      </c>
      <c r="F599" s="193">
        <v>0</v>
      </c>
      <c r="G599" s="193">
        <v>0</v>
      </c>
      <c r="H599" s="193">
        <v>0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43</v>
      </c>
      <c r="R599" s="331">
        <v>0</v>
      </c>
      <c r="S599" s="193">
        <v>38</v>
      </c>
      <c r="T599" s="193">
        <v>0</v>
      </c>
      <c r="U599" s="193">
        <v>5</v>
      </c>
      <c r="V599" s="193">
        <v>0</v>
      </c>
      <c r="W599" s="193">
        <v>0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51</v>
      </c>
      <c r="AF599" s="191">
        <v>0</v>
      </c>
      <c r="AG599" s="191">
        <v>46</v>
      </c>
      <c r="AH599" s="191">
        <v>0</v>
      </c>
      <c r="AI599" s="191">
        <v>5</v>
      </c>
      <c r="AJ599" s="191">
        <v>0</v>
      </c>
      <c r="AK599" s="191">
        <v>0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3</v>
      </c>
      <c r="D600" s="331">
        <v>0</v>
      </c>
      <c r="E600" s="193">
        <v>3</v>
      </c>
      <c r="F600" s="193">
        <v>0</v>
      </c>
      <c r="G600" s="193">
        <v>0</v>
      </c>
      <c r="H600" s="193">
        <v>0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48</v>
      </c>
      <c r="R600" s="331">
        <v>0</v>
      </c>
      <c r="S600" s="193">
        <v>42</v>
      </c>
      <c r="T600" s="193">
        <v>0</v>
      </c>
      <c r="U600" s="193">
        <v>5</v>
      </c>
      <c r="V600" s="193">
        <v>0</v>
      </c>
      <c r="W600" s="193">
        <v>1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51</v>
      </c>
      <c r="AF600" s="191">
        <v>0</v>
      </c>
      <c r="AG600" s="191">
        <v>45</v>
      </c>
      <c r="AH600" s="191">
        <v>0</v>
      </c>
      <c r="AI600" s="191">
        <v>5</v>
      </c>
      <c r="AJ600" s="191">
        <v>0</v>
      </c>
      <c r="AK600" s="191">
        <v>1</v>
      </c>
      <c r="AL600" s="191">
        <v>0</v>
      </c>
      <c r="AM600" s="191">
        <v>0</v>
      </c>
      <c r="AN600" s="191">
        <v>0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5</v>
      </c>
      <c r="D601" s="331">
        <v>0</v>
      </c>
      <c r="E601" s="193">
        <v>5</v>
      </c>
      <c r="F601" s="193">
        <v>0</v>
      </c>
      <c r="G601" s="193">
        <v>0</v>
      </c>
      <c r="H601" s="193">
        <v>0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25</v>
      </c>
      <c r="R601" s="331">
        <v>0</v>
      </c>
      <c r="S601" s="193">
        <v>21</v>
      </c>
      <c r="T601" s="193">
        <v>0</v>
      </c>
      <c r="U601" s="193">
        <v>4</v>
      </c>
      <c r="V601" s="193">
        <v>0</v>
      </c>
      <c r="W601" s="193">
        <v>0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30</v>
      </c>
      <c r="AF601" s="191">
        <v>0</v>
      </c>
      <c r="AG601" s="191">
        <v>26</v>
      </c>
      <c r="AH601" s="191">
        <v>0</v>
      </c>
      <c r="AI601" s="191">
        <v>4</v>
      </c>
      <c r="AJ601" s="191">
        <v>0</v>
      </c>
      <c r="AK601" s="191">
        <v>0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5</v>
      </c>
      <c r="D602" s="331">
        <v>0</v>
      </c>
      <c r="E602" s="193">
        <v>3</v>
      </c>
      <c r="F602" s="193">
        <v>0</v>
      </c>
      <c r="G602" s="193">
        <v>2</v>
      </c>
      <c r="H602" s="193">
        <v>0</v>
      </c>
      <c r="I602" s="193">
        <v>0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29</v>
      </c>
      <c r="R602" s="331">
        <v>2</v>
      </c>
      <c r="S602" s="193">
        <v>24</v>
      </c>
      <c r="T602" s="193">
        <v>0</v>
      </c>
      <c r="U602" s="193">
        <v>3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34</v>
      </c>
      <c r="AF602" s="191">
        <v>2</v>
      </c>
      <c r="AG602" s="191">
        <v>27</v>
      </c>
      <c r="AH602" s="191">
        <v>0</v>
      </c>
      <c r="AI602" s="191">
        <v>5</v>
      </c>
      <c r="AJ602" s="191">
        <v>0</v>
      </c>
      <c r="AK602" s="191">
        <v>0</v>
      </c>
      <c r="AL602" s="191">
        <v>0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3</v>
      </c>
      <c r="D603" s="331">
        <v>0</v>
      </c>
      <c r="E603" s="193">
        <v>3</v>
      </c>
      <c r="F603" s="193">
        <v>0</v>
      </c>
      <c r="G603" s="193">
        <v>0</v>
      </c>
      <c r="H603" s="193">
        <v>0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25</v>
      </c>
      <c r="R603" s="331">
        <v>0</v>
      </c>
      <c r="S603" s="193">
        <v>21</v>
      </c>
      <c r="T603" s="193">
        <v>0</v>
      </c>
      <c r="U603" s="193">
        <v>4</v>
      </c>
      <c r="V603" s="193">
        <v>0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332">
        <v>0</v>
      </c>
      <c r="AD603" s="180"/>
      <c r="AE603" s="190">
        <v>28</v>
      </c>
      <c r="AF603" s="191">
        <v>0</v>
      </c>
      <c r="AG603" s="191">
        <v>24</v>
      </c>
      <c r="AH603" s="191">
        <v>0</v>
      </c>
      <c r="AI603" s="191">
        <v>4</v>
      </c>
      <c r="AJ603" s="191">
        <v>0</v>
      </c>
      <c r="AK603" s="191">
        <v>0</v>
      </c>
      <c r="AL603" s="191">
        <v>0</v>
      </c>
      <c r="AM603" s="191">
        <v>0</v>
      </c>
      <c r="AN603" s="191">
        <v>0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3</v>
      </c>
      <c r="D604" s="331">
        <v>0</v>
      </c>
      <c r="E604" s="193">
        <v>3</v>
      </c>
      <c r="F604" s="193">
        <v>0</v>
      </c>
      <c r="G604" s="193">
        <v>0</v>
      </c>
      <c r="H604" s="193">
        <v>0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30</v>
      </c>
      <c r="R604" s="331">
        <v>0</v>
      </c>
      <c r="S604" s="193">
        <v>24</v>
      </c>
      <c r="T604" s="193">
        <v>0</v>
      </c>
      <c r="U604" s="193">
        <v>6</v>
      </c>
      <c r="V604" s="193">
        <v>0</v>
      </c>
      <c r="W604" s="193">
        <v>0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332">
        <v>0</v>
      </c>
      <c r="AD604" s="134"/>
      <c r="AE604" s="190">
        <v>33</v>
      </c>
      <c r="AF604" s="191">
        <v>0</v>
      </c>
      <c r="AG604" s="191">
        <v>27</v>
      </c>
      <c r="AH604" s="191">
        <v>0</v>
      </c>
      <c r="AI604" s="191">
        <v>6</v>
      </c>
      <c r="AJ604" s="191">
        <v>0</v>
      </c>
      <c r="AK604" s="191">
        <v>0</v>
      </c>
      <c r="AL604" s="191">
        <v>0</v>
      </c>
      <c r="AM604" s="191">
        <v>0</v>
      </c>
      <c r="AN604" s="191">
        <v>0</v>
      </c>
      <c r="AO604" s="191">
        <v>0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3</v>
      </c>
      <c r="D605" s="331">
        <v>0</v>
      </c>
      <c r="E605" s="193">
        <v>3</v>
      </c>
      <c r="F605" s="193">
        <v>0</v>
      </c>
      <c r="G605" s="193">
        <v>0</v>
      </c>
      <c r="H605" s="193">
        <v>0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32</v>
      </c>
      <c r="R605" s="331">
        <v>0</v>
      </c>
      <c r="S605" s="193">
        <v>31</v>
      </c>
      <c r="T605" s="193">
        <v>0</v>
      </c>
      <c r="U605" s="193">
        <v>1</v>
      </c>
      <c r="V605" s="193">
        <v>0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35</v>
      </c>
      <c r="AF605" s="193">
        <v>0</v>
      </c>
      <c r="AG605" s="191">
        <v>34</v>
      </c>
      <c r="AH605" s="191">
        <v>0</v>
      </c>
      <c r="AI605" s="191">
        <v>1</v>
      </c>
      <c r="AJ605" s="191">
        <v>0</v>
      </c>
      <c r="AK605" s="191">
        <v>0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2</v>
      </c>
      <c r="D606" s="331">
        <v>0</v>
      </c>
      <c r="E606" s="193">
        <v>2</v>
      </c>
      <c r="F606" s="193">
        <v>0</v>
      </c>
      <c r="G606" s="193">
        <v>0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21</v>
      </c>
      <c r="R606" s="331">
        <v>0</v>
      </c>
      <c r="S606" s="193">
        <v>19</v>
      </c>
      <c r="T606" s="193">
        <v>0</v>
      </c>
      <c r="U606" s="193">
        <v>2</v>
      </c>
      <c r="V606" s="193">
        <v>0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23</v>
      </c>
      <c r="AF606" s="191">
        <v>0</v>
      </c>
      <c r="AG606" s="191">
        <v>21</v>
      </c>
      <c r="AH606" s="191">
        <v>0</v>
      </c>
      <c r="AI606" s="191">
        <v>2</v>
      </c>
      <c r="AJ606" s="191">
        <v>0</v>
      </c>
      <c r="AK606" s="191">
        <v>0</v>
      </c>
      <c r="AL606" s="191">
        <v>0</v>
      </c>
      <c r="AM606" s="191">
        <v>0</v>
      </c>
      <c r="AN606" s="191">
        <v>0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0</v>
      </c>
      <c r="D607" s="331">
        <v>0</v>
      </c>
      <c r="E607" s="193">
        <v>0</v>
      </c>
      <c r="F607" s="193">
        <v>0</v>
      </c>
      <c r="G607" s="193">
        <v>0</v>
      </c>
      <c r="H607" s="193">
        <v>0</v>
      </c>
      <c r="I607" s="193">
        <v>0</v>
      </c>
      <c r="J607" s="193">
        <v>0</v>
      </c>
      <c r="K607" s="193">
        <v>0</v>
      </c>
      <c r="L607" s="193">
        <v>0</v>
      </c>
      <c r="M607" s="193">
        <v>0</v>
      </c>
      <c r="N607" s="193">
        <v>0</v>
      </c>
      <c r="O607" s="332">
        <v>0</v>
      </c>
      <c r="P607" s="180"/>
      <c r="Q607" s="190">
        <v>12</v>
      </c>
      <c r="R607" s="331">
        <v>0</v>
      </c>
      <c r="S607" s="193">
        <v>10</v>
      </c>
      <c r="T607" s="193">
        <v>0</v>
      </c>
      <c r="U607" s="193">
        <v>2</v>
      </c>
      <c r="V607" s="193">
        <v>0</v>
      </c>
      <c r="W607" s="193">
        <v>0</v>
      </c>
      <c r="X607" s="193">
        <v>0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12</v>
      </c>
      <c r="AF607" s="191">
        <v>0</v>
      </c>
      <c r="AG607" s="191">
        <v>10</v>
      </c>
      <c r="AH607" s="191">
        <v>0</v>
      </c>
      <c r="AI607" s="191">
        <v>2</v>
      </c>
      <c r="AJ607" s="191">
        <v>0</v>
      </c>
      <c r="AK607" s="191">
        <v>0</v>
      </c>
      <c r="AL607" s="191">
        <v>0</v>
      </c>
      <c r="AM607" s="191">
        <v>0</v>
      </c>
      <c r="AN607" s="191">
        <v>0</v>
      </c>
      <c r="AO607" s="191">
        <v>0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9</v>
      </c>
      <c r="D608" s="331">
        <v>0</v>
      </c>
      <c r="E608" s="193">
        <v>8</v>
      </c>
      <c r="F608" s="193">
        <v>0</v>
      </c>
      <c r="G608" s="193">
        <v>1</v>
      </c>
      <c r="H608" s="193">
        <v>0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13</v>
      </c>
      <c r="R608" s="331">
        <v>0</v>
      </c>
      <c r="S608" s="193">
        <v>11</v>
      </c>
      <c r="T608" s="193">
        <v>0</v>
      </c>
      <c r="U608" s="193">
        <v>2</v>
      </c>
      <c r="V608" s="193">
        <v>0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22</v>
      </c>
      <c r="AF608" s="191">
        <v>0</v>
      </c>
      <c r="AG608" s="191">
        <v>19</v>
      </c>
      <c r="AH608" s="191">
        <v>0</v>
      </c>
      <c r="AI608" s="191">
        <v>3</v>
      </c>
      <c r="AJ608" s="191">
        <v>0</v>
      </c>
      <c r="AK608" s="191">
        <v>0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4</v>
      </c>
      <c r="D609" s="331">
        <v>1</v>
      </c>
      <c r="E609" s="193">
        <v>3</v>
      </c>
      <c r="F609" s="193">
        <v>0</v>
      </c>
      <c r="G609" s="193">
        <v>0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16</v>
      </c>
      <c r="R609" s="331">
        <v>0</v>
      </c>
      <c r="S609" s="193">
        <v>15</v>
      </c>
      <c r="T609" s="193">
        <v>0</v>
      </c>
      <c r="U609" s="193">
        <v>1</v>
      </c>
      <c r="V609" s="193">
        <v>0</v>
      </c>
      <c r="W609" s="193">
        <v>0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20</v>
      </c>
      <c r="AF609" s="191">
        <v>1</v>
      </c>
      <c r="AG609" s="191">
        <v>18</v>
      </c>
      <c r="AH609" s="191">
        <v>0</v>
      </c>
      <c r="AI609" s="191">
        <v>1</v>
      </c>
      <c r="AJ609" s="191">
        <v>0</v>
      </c>
      <c r="AK609" s="191">
        <v>0</v>
      </c>
      <c r="AL609" s="191">
        <v>0</v>
      </c>
      <c r="AM609" s="191">
        <v>0</v>
      </c>
      <c r="AN609" s="191">
        <v>0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4</v>
      </c>
      <c r="D610" s="331">
        <v>1</v>
      </c>
      <c r="E610" s="193">
        <v>2</v>
      </c>
      <c r="F610" s="193">
        <v>0</v>
      </c>
      <c r="G610" s="193">
        <v>1</v>
      </c>
      <c r="H610" s="193">
        <v>0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13</v>
      </c>
      <c r="R610" s="331">
        <v>1</v>
      </c>
      <c r="S610" s="193">
        <v>11</v>
      </c>
      <c r="T610" s="193">
        <v>0</v>
      </c>
      <c r="U610" s="193">
        <v>1</v>
      </c>
      <c r="V610" s="193">
        <v>0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17</v>
      </c>
      <c r="AF610" s="191">
        <v>2</v>
      </c>
      <c r="AG610" s="191">
        <v>13</v>
      </c>
      <c r="AH610" s="191">
        <v>0</v>
      </c>
      <c r="AI610" s="191">
        <v>2</v>
      </c>
      <c r="AJ610" s="191">
        <v>0</v>
      </c>
      <c r="AK610" s="191">
        <v>0</v>
      </c>
      <c r="AL610" s="191">
        <v>0</v>
      </c>
      <c r="AM610" s="191">
        <v>0</v>
      </c>
      <c r="AN610" s="191">
        <v>0</v>
      </c>
      <c r="AO610" s="191">
        <v>0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6</v>
      </c>
      <c r="D611" s="331">
        <v>0</v>
      </c>
      <c r="E611" s="193">
        <v>6</v>
      </c>
      <c r="F611" s="193">
        <v>0</v>
      </c>
      <c r="G611" s="193">
        <v>0</v>
      </c>
      <c r="H611" s="193">
        <v>0</v>
      </c>
      <c r="I611" s="193">
        <v>0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15</v>
      </c>
      <c r="R611" s="331">
        <v>0</v>
      </c>
      <c r="S611" s="193">
        <v>13</v>
      </c>
      <c r="T611" s="193">
        <v>0</v>
      </c>
      <c r="U611" s="193">
        <v>2</v>
      </c>
      <c r="V611" s="193">
        <v>0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21</v>
      </c>
      <c r="AF611" s="191">
        <v>0</v>
      </c>
      <c r="AG611" s="191">
        <v>19</v>
      </c>
      <c r="AH611" s="191">
        <v>0</v>
      </c>
      <c r="AI611" s="191">
        <v>2</v>
      </c>
      <c r="AJ611" s="191">
        <v>0</v>
      </c>
      <c r="AK611" s="191">
        <v>0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9</v>
      </c>
      <c r="D612" s="331">
        <v>0</v>
      </c>
      <c r="E612" s="193">
        <v>9</v>
      </c>
      <c r="F612" s="193">
        <v>0</v>
      </c>
      <c r="G612" s="193">
        <v>0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0</v>
      </c>
      <c r="N612" s="193">
        <v>0</v>
      </c>
      <c r="O612" s="332">
        <v>0</v>
      </c>
      <c r="P612" s="180"/>
      <c r="Q612" s="190">
        <v>28</v>
      </c>
      <c r="R612" s="331">
        <v>0</v>
      </c>
      <c r="S612" s="193">
        <v>24</v>
      </c>
      <c r="T612" s="193">
        <v>0</v>
      </c>
      <c r="U612" s="193">
        <v>4</v>
      </c>
      <c r="V612" s="193">
        <v>0</v>
      </c>
      <c r="W612" s="193">
        <v>0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37</v>
      </c>
      <c r="AF612" s="191">
        <v>0</v>
      </c>
      <c r="AG612" s="191">
        <v>33</v>
      </c>
      <c r="AH612" s="191">
        <v>0</v>
      </c>
      <c r="AI612" s="191">
        <v>4</v>
      </c>
      <c r="AJ612" s="191">
        <v>0</v>
      </c>
      <c r="AK612" s="191">
        <v>0</v>
      </c>
      <c r="AL612" s="191">
        <v>0</v>
      </c>
      <c r="AM612" s="191">
        <v>0</v>
      </c>
      <c r="AN612" s="191">
        <v>0</v>
      </c>
      <c r="AO612" s="191">
        <v>0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3</v>
      </c>
      <c r="D613" s="331">
        <v>0</v>
      </c>
      <c r="E613" s="193">
        <v>3</v>
      </c>
      <c r="F613" s="193">
        <v>0</v>
      </c>
      <c r="G613" s="193">
        <v>0</v>
      </c>
      <c r="H613" s="193">
        <v>0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23</v>
      </c>
      <c r="R613" s="331">
        <v>1</v>
      </c>
      <c r="S613" s="193">
        <v>18</v>
      </c>
      <c r="T613" s="193">
        <v>0</v>
      </c>
      <c r="U613" s="193">
        <v>4</v>
      </c>
      <c r="V613" s="193">
        <v>0</v>
      </c>
      <c r="W613" s="193">
        <v>0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26</v>
      </c>
      <c r="AF613" s="191">
        <v>1</v>
      </c>
      <c r="AG613" s="191">
        <v>21</v>
      </c>
      <c r="AH613" s="191">
        <v>0</v>
      </c>
      <c r="AI613" s="191">
        <v>4</v>
      </c>
      <c r="AJ613" s="191">
        <v>0</v>
      </c>
      <c r="AK613" s="191">
        <v>0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2</v>
      </c>
      <c r="D614" s="331">
        <v>1</v>
      </c>
      <c r="E614" s="193">
        <v>1</v>
      </c>
      <c r="F614" s="193">
        <v>0</v>
      </c>
      <c r="G614" s="193">
        <v>0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22</v>
      </c>
      <c r="R614" s="331">
        <v>0</v>
      </c>
      <c r="S614" s="193">
        <v>22</v>
      </c>
      <c r="T614" s="193">
        <v>0</v>
      </c>
      <c r="U614" s="193">
        <v>0</v>
      </c>
      <c r="V614" s="193">
        <v>0</v>
      </c>
      <c r="W614" s="193">
        <v>0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24</v>
      </c>
      <c r="AF614" s="191">
        <v>1</v>
      </c>
      <c r="AG614" s="191">
        <v>23</v>
      </c>
      <c r="AH614" s="191">
        <v>0</v>
      </c>
      <c r="AI614" s="191">
        <v>0</v>
      </c>
      <c r="AJ614" s="191">
        <v>0</v>
      </c>
      <c r="AK614" s="191">
        <v>0</v>
      </c>
      <c r="AL614" s="191">
        <v>0</v>
      </c>
      <c r="AM614" s="191">
        <v>0</v>
      </c>
      <c r="AN614" s="191">
        <v>0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4</v>
      </c>
      <c r="D615" s="331">
        <v>0</v>
      </c>
      <c r="E615" s="193">
        <v>4</v>
      </c>
      <c r="F615" s="193">
        <v>0</v>
      </c>
      <c r="G615" s="193">
        <v>0</v>
      </c>
      <c r="H615" s="193">
        <v>0</v>
      </c>
      <c r="I615" s="193">
        <v>0</v>
      </c>
      <c r="J615" s="193">
        <v>0</v>
      </c>
      <c r="K615" s="193">
        <v>0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30</v>
      </c>
      <c r="R615" s="331">
        <v>1</v>
      </c>
      <c r="S615" s="193">
        <v>25</v>
      </c>
      <c r="T615" s="193">
        <v>0</v>
      </c>
      <c r="U615" s="193">
        <v>4</v>
      </c>
      <c r="V615" s="193">
        <v>0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34</v>
      </c>
      <c r="AF615" s="191">
        <v>1</v>
      </c>
      <c r="AG615" s="191">
        <v>29</v>
      </c>
      <c r="AH615" s="191">
        <v>0</v>
      </c>
      <c r="AI615" s="191">
        <v>4</v>
      </c>
      <c r="AJ615" s="191">
        <v>0</v>
      </c>
      <c r="AK615" s="191">
        <v>0</v>
      </c>
      <c r="AL615" s="191">
        <v>0</v>
      </c>
      <c r="AM615" s="191">
        <v>0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4</v>
      </c>
      <c r="D616" s="331">
        <v>0</v>
      </c>
      <c r="E616" s="193">
        <v>3</v>
      </c>
      <c r="F616" s="193">
        <v>0</v>
      </c>
      <c r="G616" s="193">
        <v>1</v>
      </c>
      <c r="H616" s="193">
        <v>0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46</v>
      </c>
      <c r="R616" s="331">
        <v>0</v>
      </c>
      <c r="S616" s="193">
        <v>44</v>
      </c>
      <c r="T616" s="193">
        <v>0</v>
      </c>
      <c r="U616" s="193">
        <v>2</v>
      </c>
      <c r="V616" s="193">
        <v>0</v>
      </c>
      <c r="W616" s="193">
        <v>0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50</v>
      </c>
      <c r="AF616" s="191">
        <v>0</v>
      </c>
      <c r="AG616" s="191">
        <v>47</v>
      </c>
      <c r="AH616" s="191">
        <v>0</v>
      </c>
      <c r="AI616" s="191">
        <v>3</v>
      </c>
      <c r="AJ616" s="191">
        <v>0</v>
      </c>
      <c r="AK616" s="191">
        <v>0</v>
      </c>
      <c r="AL616" s="191">
        <v>0</v>
      </c>
      <c r="AM616" s="191">
        <v>0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7</v>
      </c>
      <c r="D617" s="331">
        <v>0</v>
      </c>
      <c r="E617" s="193">
        <v>7</v>
      </c>
      <c r="F617" s="193">
        <v>0</v>
      </c>
      <c r="G617" s="193">
        <v>0</v>
      </c>
      <c r="H617" s="193">
        <v>0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34</v>
      </c>
      <c r="R617" s="331">
        <v>0</v>
      </c>
      <c r="S617" s="193">
        <v>34</v>
      </c>
      <c r="T617" s="193">
        <v>0</v>
      </c>
      <c r="U617" s="193">
        <v>0</v>
      </c>
      <c r="V617" s="193">
        <v>0</v>
      </c>
      <c r="W617" s="193">
        <v>0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41</v>
      </c>
      <c r="AF617" s="191">
        <v>0</v>
      </c>
      <c r="AG617" s="191">
        <v>41</v>
      </c>
      <c r="AH617" s="191">
        <v>0</v>
      </c>
      <c r="AI617" s="191">
        <v>0</v>
      </c>
      <c r="AJ617" s="191">
        <v>0</v>
      </c>
      <c r="AK617" s="191">
        <v>0</v>
      </c>
      <c r="AL617" s="191">
        <v>0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3</v>
      </c>
      <c r="D618" s="331">
        <v>0</v>
      </c>
      <c r="E618" s="193">
        <v>3</v>
      </c>
      <c r="F618" s="193">
        <v>0</v>
      </c>
      <c r="G618" s="193">
        <v>0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35</v>
      </c>
      <c r="R618" s="331">
        <v>0</v>
      </c>
      <c r="S618" s="193">
        <v>32</v>
      </c>
      <c r="T618" s="193">
        <v>0</v>
      </c>
      <c r="U618" s="193">
        <v>3</v>
      </c>
      <c r="V618" s="193">
        <v>0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38</v>
      </c>
      <c r="AF618" s="191">
        <v>0</v>
      </c>
      <c r="AG618" s="191">
        <v>35</v>
      </c>
      <c r="AH618" s="191">
        <v>0</v>
      </c>
      <c r="AI618" s="191">
        <v>3</v>
      </c>
      <c r="AJ618" s="191">
        <v>0</v>
      </c>
      <c r="AK618" s="191">
        <v>0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7</v>
      </c>
      <c r="D619" s="331">
        <v>0</v>
      </c>
      <c r="E619" s="193">
        <v>7</v>
      </c>
      <c r="F619" s="193">
        <v>0</v>
      </c>
      <c r="G619" s="193">
        <v>0</v>
      </c>
      <c r="H619" s="193">
        <v>0</v>
      </c>
      <c r="I619" s="193">
        <v>0</v>
      </c>
      <c r="J619" s="193">
        <v>0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51</v>
      </c>
      <c r="R619" s="331">
        <v>1</v>
      </c>
      <c r="S619" s="193">
        <v>46</v>
      </c>
      <c r="T619" s="193">
        <v>0</v>
      </c>
      <c r="U619" s="193">
        <v>4</v>
      </c>
      <c r="V619" s="193">
        <v>0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58</v>
      </c>
      <c r="AF619" s="191">
        <v>1</v>
      </c>
      <c r="AG619" s="191">
        <v>53</v>
      </c>
      <c r="AH619" s="191">
        <v>0</v>
      </c>
      <c r="AI619" s="191">
        <v>4</v>
      </c>
      <c r="AJ619" s="191">
        <v>0</v>
      </c>
      <c r="AK619" s="191">
        <v>0</v>
      </c>
      <c r="AL619" s="191">
        <v>0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5</v>
      </c>
      <c r="D620" s="331">
        <v>0</v>
      </c>
      <c r="E620" s="193">
        <v>5</v>
      </c>
      <c r="F620" s="193">
        <v>0</v>
      </c>
      <c r="G620" s="193">
        <v>0</v>
      </c>
      <c r="H620" s="193">
        <v>0</v>
      </c>
      <c r="I620" s="193">
        <v>0</v>
      </c>
      <c r="J620" s="193">
        <v>0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67</v>
      </c>
      <c r="R620" s="331">
        <v>0</v>
      </c>
      <c r="S620" s="193">
        <v>62</v>
      </c>
      <c r="T620" s="193">
        <v>0</v>
      </c>
      <c r="U620" s="193">
        <v>5</v>
      </c>
      <c r="V620" s="193">
        <v>0</v>
      </c>
      <c r="W620" s="193">
        <v>0</v>
      </c>
      <c r="X620" s="193">
        <v>0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72</v>
      </c>
      <c r="AF620" s="191">
        <v>0</v>
      </c>
      <c r="AG620" s="191">
        <v>67</v>
      </c>
      <c r="AH620" s="191">
        <v>0</v>
      </c>
      <c r="AI620" s="191">
        <v>5</v>
      </c>
      <c r="AJ620" s="191">
        <v>0</v>
      </c>
      <c r="AK620" s="191">
        <v>0</v>
      </c>
      <c r="AL620" s="191">
        <v>0</v>
      </c>
      <c r="AM620" s="191">
        <v>0</v>
      </c>
      <c r="AN620" s="191">
        <v>0</v>
      </c>
      <c r="AO620" s="191">
        <v>0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5</v>
      </c>
      <c r="D621" s="331">
        <v>1</v>
      </c>
      <c r="E621" s="193">
        <v>4</v>
      </c>
      <c r="F621" s="193">
        <v>0</v>
      </c>
      <c r="G621" s="193">
        <v>0</v>
      </c>
      <c r="H621" s="193">
        <v>0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39</v>
      </c>
      <c r="R621" s="331">
        <v>0</v>
      </c>
      <c r="S621" s="193">
        <v>39</v>
      </c>
      <c r="T621" s="193">
        <v>0</v>
      </c>
      <c r="U621" s="193">
        <v>0</v>
      </c>
      <c r="V621" s="193">
        <v>0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44</v>
      </c>
      <c r="AF621" s="191">
        <v>1</v>
      </c>
      <c r="AG621" s="191">
        <v>43</v>
      </c>
      <c r="AH621" s="191">
        <v>0</v>
      </c>
      <c r="AI621" s="191">
        <v>0</v>
      </c>
      <c r="AJ621" s="191">
        <v>0</v>
      </c>
      <c r="AK621" s="191">
        <v>0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12</v>
      </c>
      <c r="D622" s="331">
        <v>0</v>
      </c>
      <c r="E622" s="193">
        <v>12</v>
      </c>
      <c r="F622" s="193">
        <v>0</v>
      </c>
      <c r="G622" s="193">
        <v>0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25</v>
      </c>
      <c r="R622" s="331">
        <v>0</v>
      </c>
      <c r="S622" s="193">
        <v>25</v>
      </c>
      <c r="T622" s="193">
        <v>0</v>
      </c>
      <c r="U622" s="193">
        <v>0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37</v>
      </c>
      <c r="AF622" s="191">
        <v>0</v>
      </c>
      <c r="AG622" s="191">
        <v>37</v>
      </c>
      <c r="AH622" s="191">
        <v>0</v>
      </c>
      <c r="AI622" s="191">
        <v>0</v>
      </c>
      <c r="AJ622" s="191">
        <v>0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11</v>
      </c>
      <c r="D623" s="331">
        <v>1</v>
      </c>
      <c r="E623" s="193">
        <v>9</v>
      </c>
      <c r="F623" s="193">
        <v>0</v>
      </c>
      <c r="G623" s="193">
        <v>1</v>
      </c>
      <c r="H623" s="193">
        <v>0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22</v>
      </c>
      <c r="R623" s="331">
        <v>0</v>
      </c>
      <c r="S623" s="193">
        <v>20</v>
      </c>
      <c r="T623" s="193">
        <v>0</v>
      </c>
      <c r="U623" s="193">
        <v>2</v>
      </c>
      <c r="V623" s="193">
        <v>0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33</v>
      </c>
      <c r="AF623" s="191">
        <v>1</v>
      </c>
      <c r="AG623" s="191">
        <v>29</v>
      </c>
      <c r="AH623" s="191">
        <v>0</v>
      </c>
      <c r="AI623" s="191">
        <v>3</v>
      </c>
      <c r="AJ623" s="191">
        <v>0</v>
      </c>
      <c r="AK623" s="191">
        <v>0</v>
      </c>
      <c r="AL623" s="191">
        <v>0</v>
      </c>
      <c r="AM623" s="191">
        <v>0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17</v>
      </c>
      <c r="D624" s="331">
        <v>0</v>
      </c>
      <c r="E624" s="193">
        <v>16</v>
      </c>
      <c r="F624" s="193">
        <v>0</v>
      </c>
      <c r="G624" s="193">
        <v>1</v>
      </c>
      <c r="H624" s="193">
        <v>0</v>
      </c>
      <c r="I624" s="193">
        <v>0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32</v>
      </c>
      <c r="R624" s="331">
        <v>0</v>
      </c>
      <c r="S624" s="193">
        <v>31</v>
      </c>
      <c r="T624" s="193">
        <v>0</v>
      </c>
      <c r="U624" s="193">
        <v>1</v>
      </c>
      <c r="V624" s="193">
        <v>0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49</v>
      </c>
      <c r="AF624" s="191">
        <v>0</v>
      </c>
      <c r="AG624" s="191">
        <v>47</v>
      </c>
      <c r="AH624" s="191">
        <v>0</v>
      </c>
      <c r="AI624" s="191">
        <v>2</v>
      </c>
      <c r="AJ624" s="191">
        <v>0</v>
      </c>
      <c r="AK624" s="191">
        <v>0</v>
      </c>
      <c r="AL624" s="191">
        <v>0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19</v>
      </c>
      <c r="D625" s="331">
        <v>0</v>
      </c>
      <c r="E625" s="193">
        <v>18</v>
      </c>
      <c r="F625" s="193">
        <v>0</v>
      </c>
      <c r="G625" s="193">
        <v>1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25</v>
      </c>
      <c r="R625" s="331">
        <v>0</v>
      </c>
      <c r="S625" s="193">
        <v>22</v>
      </c>
      <c r="T625" s="193">
        <v>0</v>
      </c>
      <c r="U625" s="193">
        <v>3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0</v>
      </c>
      <c r="AD625" s="180"/>
      <c r="AE625" s="190">
        <v>44</v>
      </c>
      <c r="AF625" s="191">
        <v>0</v>
      </c>
      <c r="AG625" s="191">
        <v>40</v>
      </c>
      <c r="AH625" s="191">
        <v>0</v>
      </c>
      <c r="AI625" s="191">
        <v>4</v>
      </c>
      <c r="AJ625" s="191">
        <v>0</v>
      </c>
      <c r="AK625" s="191">
        <v>0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15</v>
      </c>
      <c r="D626" s="331">
        <v>0</v>
      </c>
      <c r="E626" s="193">
        <v>13</v>
      </c>
      <c r="F626" s="193">
        <v>0</v>
      </c>
      <c r="G626" s="193">
        <v>2</v>
      </c>
      <c r="H626" s="193">
        <v>0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38</v>
      </c>
      <c r="R626" s="331">
        <v>1</v>
      </c>
      <c r="S626" s="193">
        <v>36</v>
      </c>
      <c r="T626" s="193">
        <v>0</v>
      </c>
      <c r="U626" s="193">
        <v>1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53</v>
      </c>
      <c r="AF626" s="191">
        <v>1</v>
      </c>
      <c r="AG626" s="191">
        <v>49</v>
      </c>
      <c r="AH626" s="191">
        <v>0</v>
      </c>
      <c r="AI626" s="191">
        <v>3</v>
      </c>
      <c r="AJ626" s="191">
        <v>0</v>
      </c>
      <c r="AK626" s="191">
        <v>0</v>
      </c>
      <c r="AL626" s="191">
        <v>0</v>
      </c>
      <c r="AM626" s="191">
        <v>0</v>
      </c>
      <c r="AN626" s="191">
        <v>0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16</v>
      </c>
      <c r="D627" s="331">
        <v>2</v>
      </c>
      <c r="E627" s="193">
        <v>13</v>
      </c>
      <c r="F627" s="193">
        <v>0</v>
      </c>
      <c r="G627" s="193">
        <v>1</v>
      </c>
      <c r="H627" s="193">
        <v>0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25</v>
      </c>
      <c r="R627" s="331">
        <v>1</v>
      </c>
      <c r="S627" s="193">
        <v>24</v>
      </c>
      <c r="T627" s="193">
        <v>0</v>
      </c>
      <c r="U627" s="193">
        <v>0</v>
      </c>
      <c r="V627" s="193">
        <v>0</v>
      </c>
      <c r="W627" s="193">
        <v>0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41</v>
      </c>
      <c r="AF627" s="191">
        <v>3</v>
      </c>
      <c r="AG627" s="191">
        <v>37</v>
      </c>
      <c r="AH627" s="191">
        <v>0</v>
      </c>
      <c r="AI627" s="191">
        <v>1</v>
      </c>
      <c r="AJ627" s="191">
        <v>0</v>
      </c>
      <c r="AK627" s="191">
        <v>0</v>
      </c>
      <c r="AL627" s="191">
        <v>0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17</v>
      </c>
      <c r="D628" s="331">
        <v>0</v>
      </c>
      <c r="E628" s="193">
        <v>17</v>
      </c>
      <c r="F628" s="193">
        <v>0</v>
      </c>
      <c r="G628" s="193">
        <v>0</v>
      </c>
      <c r="H628" s="193">
        <v>0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26</v>
      </c>
      <c r="R628" s="331">
        <v>0</v>
      </c>
      <c r="S628" s="193">
        <v>25</v>
      </c>
      <c r="T628" s="193">
        <v>0</v>
      </c>
      <c r="U628" s="193">
        <v>1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43</v>
      </c>
      <c r="AF628" s="191">
        <v>0</v>
      </c>
      <c r="AG628" s="191">
        <v>42</v>
      </c>
      <c r="AH628" s="191">
        <v>0</v>
      </c>
      <c r="AI628" s="191">
        <v>1</v>
      </c>
      <c r="AJ628" s="191">
        <v>0</v>
      </c>
      <c r="AK628" s="191">
        <v>0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12</v>
      </c>
      <c r="D629" s="331">
        <v>0</v>
      </c>
      <c r="E629" s="193">
        <v>12</v>
      </c>
      <c r="F629" s="193">
        <v>0</v>
      </c>
      <c r="G629" s="193">
        <v>0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26</v>
      </c>
      <c r="R629" s="331">
        <v>0</v>
      </c>
      <c r="S629" s="193">
        <v>25</v>
      </c>
      <c r="T629" s="193">
        <v>0</v>
      </c>
      <c r="U629" s="193">
        <v>1</v>
      </c>
      <c r="V629" s="193">
        <v>0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38</v>
      </c>
      <c r="AF629" s="193">
        <v>0</v>
      </c>
      <c r="AG629" s="191">
        <v>37</v>
      </c>
      <c r="AH629" s="191">
        <v>0</v>
      </c>
      <c r="AI629" s="191">
        <v>1</v>
      </c>
      <c r="AJ629" s="191">
        <v>0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5</v>
      </c>
      <c r="D630" s="331">
        <v>0</v>
      </c>
      <c r="E630" s="193">
        <v>5</v>
      </c>
      <c r="F630" s="193">
        <v>0</v>
      </c>
      <c r="G630" s="193">
        <v>0</v>
      </c>
      <c r="H630" s="193">
        <v>0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15</v>
      </c>
      <c r="R630" s="331">
        <v>1</v>
      </c>
      <c r="S630" s="193">
        <v>14</v>
      </c>
      <c r="T630" s="193">
        <v>0</v>
      </c>
      <c r="U630" s="193">
        <v>0</v>
      </c>
      <c r="V630" s="193">
        <v>0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20</v>
      </c>
      <c r="AF630" s="191">
        <v>1</v>
      </c>
      <c r="AG630" s="191">
        <v>19</v>
      </c>
      <c r="AH630" s="191">
        <v>0</v>
      </c>
      <c r="AI630" s="191">
        <v>0</v>
      </c>
      <c r="AJ630" s="191">
        <v>0</v>
      </c>
      <c r="AK630" s="191">
        <v>0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2</v>
      </c>
      <c r="D631" s="331">
        <v>0</v>
      </c>
      <c r="E631" s="193">
        <v>2</v>
      </c>
      <c r="F631" s="193">
        <v>0</v>
      </c>
      <c r="G631" s="193">
        <v>0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18</v>
      </c>
      <c r="R631" s="331">
        <v>0</v>
      </c>
      <c r="S631" s="193">
        <v>17</v>
      </c>
      <c r="T631" s="193">
        <v>0</v>
      </c>
      <c r="U631" s="193">
        <v>1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20</v>
      </c>
      <c r="AF631" s="191">
        <v>0</v>
      </c>
      <c r="AG631" s="191">
        <v>19</v>
      </c>
      <c r="AH631" s="191">
        <v>0</v>
      </c>
      <c r="AI631" s="191">
        <v>1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3</v>
      </c>
      <c r="D632" s="331">
        <v>0</v>
      </c>
      <c r="E632" s="193">
        <v>3</v>
      </c>
      <c r="F632" s="193">
        <v>0</v>
      </c>
      <c r="G632" s="193">
        <v>0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332">
        <v>0</v>
      </c>
      <c r="P632" s="180"/>
      <c r="Q632" s="190">
        <v>12</v>
      </c>
      <c r="R632" s="331">
        <v>1</v>
      </c>
      <c r="S632" s="193">
        <v>11</v>
      </c>
      <c r="T632" s="193">
        <v>0</v>
      </c>
      <c r="U632" s="193">
        <v>0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15</v>
      </c>
      <c r="AF632" s="191">
        <v>1</v>
      </c>
      <c r="AG632" s="191">
        <v>14</v>
      </c>
      <c r="AH632" s="191">
        <v>0</v>
      </c>
      <c r="AI632" s="191">
        <v>0</v>
      </c>
      <c r="AJ632" s="191">
        <v>0</v>
      </c>
      <c r="AK632" s="191">
        <v>0</v>
      </c>
      <c r="AL632" s="191">
        <v>0</v>
      </c>
      <c r="AM632" s="191">
        <v>0</v>
      </c>
      <c r="AN632" s="191">
        <v>0</v>
      </c>
      <c r="AO632" s="191">
        <v>0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3</v>
      </c>
      <c r="D633" s="331">
        <v>0</v>
      </c>
      <c r="E633" s="193">
        <v>3</v>
      </c>
      <c r="F633" s="193">
        <v>0</v>
      </c>
      <c r="G633" s="193">
        <v>0</v>
      </c>
      <c r="H633" s="193">
        <v>0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15</v>
      </c>
      <c r="R633" s="331">
        <v>0</v>
      </c>
      <c r="S633" s="193">
        <v>14</v>
      </c>
      <c r="T633" s="193">
        <v>0</v>
      </c>
      <c r="U633" s="193">
        <v>1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18</v>
      </c>
      <c r="AF633" s="191">
        <v>0</v>
      </c>
      <c r="AG633" s="191">
        <v>17</v>
      </c>
      <c r="AH633" s="191">
        <v>0</v>
      </c>
      <c r="AI633" s="191">
        <v>1</v>
      </c>
      <c r="AJ633" s="191">
        <v>0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4</v>
      </c>
      <c r="D634" s="331">
        <v>0</v>
      </c>
      <c r="E634" s="193">
        <v>4</v>
      </c>
      <c r="F634" s="193">
        <v>0</v>
      </c>
      <c r="G634" s="193">
        <v>0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18</v>
      </c>
      <c r="R634" s="331">
        <v>0</v>
      </c>
      <c r="S634" s="193">
        <v>16</v>
      </c>
      <c r="T634" s="193">
        <v>0</v>
      </c>
      <c r="U634" s="193">
        <v>2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22</v>
      </c>
      <c r="AF634" s="191">
        <v>0</v>
      </c>
      <c r="AG634" s="191">
        <v>20</v>
      </c>
      <c r="AH634" s="191">
        <v>0</v>
      </c>
      <c r="AI634" s="191">
        <v>2</v>
      </c>
      <c r="AJ634" s="191">
        <v>0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2</v>
      </c>
      <c r="D635" s="331">
        <v>0</v>
      </c>
      <c r="E635" s="193">
        <v>2</v>
      </c>
      <c r="F635" s="193">
        <v>0</v>
      </c>
      <c r="G635" s="193">
        <v>0</v>
      </c>
      <c r="H635" s="193">
        <v>0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14</v>
      </c>
      <c r="R635" s="331">
        <v>0</v>
      </c>
      <c r="S635" s="193">
        <v>14</v>
      </c>
      <c r="T635" s="193">
        <v>0</v>
      </c>
      <c r="U635" s="193">
        <v>0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16</v>
      </c>
      <c r="AF635" s="191">
        <v>0</v>
      </c>
      <c r="AG635" s="191">
        <v>16</v>
      </c>
      <c r="AH635" s="191">
        <v>0</v>
      </c>
      <c r="AI635" s="191">
        <v>0</v>
      </c>
      <c r="AJ635" s="191">
        <v>0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2</v>
      </c>
      <c r="D636" s="331">
        <v>0</v>
      </c>
      <c r="E636" s="193">
        <v>2</v>
      </c>
      <c r="F636" s="193">
        <v>0</v>
      </c>
      <c r="G636" s="193">
        <v>0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11</v>
      </c>
      <c r="R636" s="331">
        <v>0</v>
      </c>
      <c r="S636" s="193">
        <v>10</v>
      </c>
      <c r="T636" s="193">
        <v>0</v>
      </c>
      <c r="U636" s="193">
        <v>1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13</v>
      </c>
      <c r="AF636" s="191">
        <v>0</v>
      </c>
      <c r="AG636" s="191">
        <v>12</v>
      </c>
      <c r="AH636" s="191">
        <v>0</v>
      </c>
      <c r="AI636" s="191">
        <v>1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3</v>
      </c>
      <c r="D637" s="331">
        <v>0</v>
      </c>
      <c r="E637" s="193">
        <v>3</v>
      </c>
      <c r="F637" s="193">
        <v>0</v>
      </c>
      <c r="G637" s="193">
        <v>0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13</v>
      </c>
      <c r="R637" s="331">
        <v>0</v>
      </c>
      <c r="S637" s="193">
        <v>13</v>
      </c>
      <c r="T637" s="193">
        <v>0</v>
      </c>
      <c r="U637" s="193">
        <v>0</v>
      </c>
      <c r="V637" s="193">
        <v>0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16</v>
      </c>
      <c r="AF637" s="191">
        <v>0</v>
      </c>
      <c r="AG637" s="191">
        <v>16</v>
      </c>
      <c r="AH637" s="191">
        <v>0</v>
      </c>
      <c r="AI637" s="191">
        <v>0</v>
      </c>
      <c r="AJ637" s="191">
        <v>0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2</v>
      </c>
      <c r="D638" s="331">
        <v>0</v>
      </c>
      <c r="E638" s="193">
        <v>2</v>
      </c>
      <c r="F638" s="193">
        <v>0</v>
      </c>
      <c r="G638" s="193">
        <v>0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9</v>
      </c>
      <c r="R638" s="331">
        <v>0</v>
      </c>
      <c r="S638" s="193">
        <v>9</v>
      </c>
      <c r="T638" s="193">
        <v>0</v>
      </c>
      <c r="U638" s="193">
        <v>0</v>
      </c>
      <c r="V638" s="193">
        <v>0</v>
      </c>
      <c r="W638" s="193">
        <v>0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11</v>
      </c>
      <c r="AF638" s="191">
        <v>0</v>
      </c>
      <c r="AG638" s="191">
        <v>11</v>
      </c>
      <c r="AH638" s="191">
        <v>0</v>
      </c>
      <c r="AI638" s="191">
        <v>0</v>
      </c>
      <c r="AJ638" s="191">
        <v>0</v>
      </c>
      <c r="AK638" s="191">
        <v>0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2</v>
      </c>
      <c r="D639" s="331">
        <v>0</v>
      </c>
      <c r="E639" s="193">
        <v>2</v>
      </c>
      <c r="F639" s="193">
        <v>0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9</v>
      </c>
      <c r="R639" s="331">
        <v>0</v>
      </c>
      <c r="S639" s="193">
        <v>9</v>
      </c>
      <c r="T639" s="193">
        <v>0</v>
      </c>
      <c r="U639" s="193">
        <v>0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11</v>
      </c>
      <c r="AF639" s="191">
        <v>0</v>
      </c>
      <c r="AG639" s="191">
        <v>11</v>
      </c>
      <c r="AH639" s="191">
        <v>0</v>
      </c>
      <c r="AI639" s="191">
        <v>0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2</v>
      </c>
      <c r="D640" s="331">
        <v>0</v>
      </c>
      <c r="E640" s="193">
        <v>2</v>
      </c>
      <c r="F640" s="193">
        <v>0</v>
      </c>
      <c r="G640" s="193">
        <v>0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7</v>
      </c>
      <c r="R640" s="331">
        <v>0</v>
      </c>
      <c r="S640" s="193">
        <v>7</v>
      </c>
      <c r="T640" s="193">
        <v>0</v>
      </c>
      <c r="U640" s="193">
        <v>0</v>
      </c>
      <c r="V640" s="193">
        <v>0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9</v>
      </c>
      <c r="AF640" s="191">
        <v>0</v>
      </c>
      <c r="AG640" s="191">
        <v>9</v>
      </c>
      <c r="AH640" s="191">
        <v>0</v>
      </c>
      <c r="AI640" s="191">
        <v>0</v>
      </c>
      <c r="AJ640" s="191">
        <v>0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2</v>
      </c>
      <c r="D641" s="331">
        <v>0</v>
      </c>
      <c r="E641" s="193">
        <v>1</v>
      </c>
      <c r="F641" s="193">
        <v>0</v>
      </c>
      <c r="G641" s="193">
        <v>1</v>
      </c>
      <c r="H641" s="193">
        <v>0</v>
      </c>
      <c r="I641" s="193">
        <v>0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6</v>
      </c>
      <c r="R641" s="331">
        <v>0</v>
      </c>
      <c r="S641" s="193">
        <v>4</v>
      </c>
      <c r="T641" s="193">
        <v>0</v>
      </c>
      <c r="U641" s="193">
        <v>2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8</v>
      </c>
      <c r="AF641" s="191">
        <v>0</v>
      </c>
      <c r="AG641" s="191">
        <v>5</v>
      </c>
      <c r="AH641" s="191">
        <v>0</v>
      </c>
      <c r="AI641" s="191">
        <v>3</v>
      </c>
      <c r="AJ641" s="191">
        <v>0</v>
      </c>
      <c r="AK641" s="191">
        <v>0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4</v>
      </c>
      <c r="D642" s="331">
        <v>0</v>
      </c>
      <c r="E642" s="193">
        <v>3</v>
      </c>
      <c r="F642" s="193">
        <v>0</v>
      </c>
      <c r="G642" s="193">
        <v>1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4</v>
      </c>
      <c r="R642" s="331">
        <v>0</v>
      </c>
      <c r="S642" s="193">
        <v>3</v>
      </c>
      <c r="T642" s="193">
        <v>0</v>
      </c>
      <c r="U642" s="193">
        <v>1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8</v>
      </c>
      <c r="AF642" s="191">
        <v>0</v>
      </c>
      <c r="AG642" s="191">
        <v>6</v>
      </c>
      <c r="AH642" s="191">
        <v>0</v>
      </c>
      <c r="AI642" s="191">
        <v>2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1</v>
      </c>
      <c r="D643" s="331">
        <v>0</v>
      </c>
      <c r="E643" s="193">
        <v>1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332">
        <v>0</v>
      </c>
      <c r="P643" s="180"/>
      <c r="Q643" s="190">
        <v>4</v>
      </c>
      <c r="R643" s="331">
        <v>0</v>
      </c>
      <c r="S643" s="193">
        <v>3</v>
      </c>
      <c r="T643" s="193">
        <v>0</v>
      </c>
      <c r="U643" s="193">
        <v>1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5</v>
      </c>
      <c r="AF643" s="191">
        <v>0</v>
      </c>
      <c r="AG643" s="191">
        <v>4</v>
      </c>
      <c r="AH643" s="191">
        <v>0</v>
      </c>
      <c r="AI643" s="191">
        <v>1</v>
      </c>
      <c r="AJ643" s="191">
        <v>0</v>
      </c>
      <c r="AK643" s="191">
        <v>0</v>
      </c>
      <c r="AL643" s="191">
        <v>0</v>
      </c>
      <c r="AM643" s="191">
        <v>0</v>
      </c>
      <c r="AN643" s="191">
        <v>0</v>
      </c>
      <c r="AO643" s="191">
        <v>0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0</v>
      </c>
      <c r="D644" s="331">
        <v>0</v>
      </c>
      <c r="E644" s="193">
        <v>0</v>
      </c>
      <c r="F644" s="193">
        <v>0</v>
      </c>
      <c r="G644" s="193">
        <v>0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4</v>
      </c>
      <c r="R644" s="331">
        <v>0</v>
      </c>
      <c r="S644" s="193">
        <v>4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4</v>
      </c>
      <c r="AF644" s="191">
        <v>0</v>
      </c>
      <c r="AG644" s="191">
        <v>4</v>
      </c>
      <c r="AH644" s="191">
        <v>0</v>
      </c>
      <c r="AI644" s="191">
        <v>0</v>
      </c>
      <c r="AJ644" s="191">
        <v>0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0</v>
      </c>
      <c r="D645" s="331">
        <v>0</v>
      </c>
      <c r="E645" s="193">
        <v>0</v>
      </c>
      <c r="F645" s="193">
        <v>0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6</v>
      </c>
      <c r="R645" s="331">
        <v>0</v>
      </c>
      <c r="S645" s="193">
        <v>6</v>
      </c>
      <c r="T645" s="193">
        <v>0</v>
      </c>
      <c r="U645" s="193">
        <v>0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6</v>
      </c>
      <c r="AF645" s="191">
        <v>0</v>
      </c>
      <c r="AG645" s="191">
        <v>6</v>
      </c>
      <c r="AH645" s="191">
        <v>0</v>
      </c>
      <c r="AI645" s="191">
        <v>0</v>
      </c>
      <c r="AJ645" s="191">
        <v>0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1</v>
      </c>
      <c r="D646" s="331">
        <v>0</v>
      </c>
      <c r="E646" s="193">
        <v>1</v>
      </c>
      <c r="F646" s="193">
        <v>0</v>
      </c>
      <c r="G646" s="193">
        <v>0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5</v>
      </c>
      <c r="R646" s="331">
        <v>0</v>
      </c>
      <c r="S646" s="193">
        <v>5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6</v>
      </c>
      <c r="AF646" s="191">
        <v>0</v>
      </c>
      <c r="AG646" s="191">
        <v>6</v>
      </c>
      <c r="AH646" s="191">
        <v>0</v>
      </c>
      <c r="AI646" s="191">
        <v>0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0</v>
      </c>
      <c r="D647" s="331">
        <v>0</v>
      </c>
      <c r="E647" s="193">
        <v>0</v>
      </c>
      <c r="F647" s="193">
        <v>0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1</v>
      </c>
      <c r="R647" s="331">
        <v>0</v>
      </c>
      <c r="S647" s="193">
        <v>1</v>
      </c>
      <c r="T647" s="193">
        <v>0</v>
      </c>
      <c r="U647" s="193">
        <v>0</v>
      </c>
      <c r="V647" s="193">
        <v>0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1</v>
      </c>
      <c r="AF647" s="191">
        <v>0</v>
      </c>
      <c r="AG647" s="191">
        <v>1</v>
      </c>
      <c r="AH647" s="191">
        <v>0</v>
      </c>
      <c r="AI647" s="191">
        <v>0</v>
      </c>
      <c r="AJ647" s="191">
        <v>0</v>
      </c>
      <c r="AK647" s="191">
        <v>0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0</v>
      </c>
      <c r="D648" s="331">
        <v>0</v>
      </c>
      <c r="E648" s="193">
        <v>0</v>
      </c>
      <c r="F648" s="193">
        <v>0</v>
      </c>
      <c r="G648" s="193">
        <v>0</v>
      </c>
      <c r="H648" s="193">
        <v>0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1</v>
      </c>
      <c r="R648" s="331">
        <v>0</v>
      </c>
      <c r="S648" s="193">
        <v>1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1</v>
      </c>
      <c r="AF648" s="191">
        <v>0</v>
      </c>
      <c r="AG648" s="191">
        <v>1</v>
      </c>
      <c r="AH648" s="191">
        <v>0</v>
      </c>
      <c r="AI648" s="191">
        <v>0</v>
      </c>
      <c r="AJ648" s="191">
        <v>0</v>
      </c>
      <c r="AK648" s="191">
        <v>0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1</v>
      </c>
      <c r="D649" s="331">
        <v>0</v>
      </c>
      <c r="E649" s="193">
        <v>1</v>
      </c>
      <c r="F649" s="193">
        <v>0</v>
      </c>
      <c r="G649" s="193">
        <v>0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6</v>
      </c>
      <c r="R649" s="331">
        <v>0</v>
      </c>
      <c r="S649" s="193">
        <v>5</v>
      </c>
      <c r="T649" s="193">
        <v>0</v>
      </c>
      <c r="U649" s="193">
        <v>1</v>
      </c>
      <c r="V649" s="193">
        <v>0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7</v>
      </c>
      <c r="AF649" s="191">
        <v>0</v>
      </c>
      <c r="AG649" s="191">
        <v>6</v>
      </c>
      <c r="AH649" s="191">
        <v>0</v>
      </c>
      <c r="AI649" s="191">
        <v>1</v>
      </c>
      <c r="AJ649" s="191">
        <v>0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0</v>
      </c>
      <c r="D650" s="331">
        <v>0</v>
      </c>
      <c r="E650" s="193">
        <v>0</v>
      </c>
      <c r="F650" s="193">
        <v>0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6</v>
      </c>
      <c r="R650" s="331">
        <v>0</v>
      </c>
      <c r="S650" s="193">
        <v>6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6</v>
      </c>
      <c r="AF650" s="191">
        <v>0</v>
      </c>
      <c r="AG650" s="191">
        <v>6</v>
      </c>
      <c r="AH650" s="191">
        <v>0</v>
      </c>
      <c r="AI650" s="191">
        <v>0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0</v>
      </c>
      <c r="D651" s="331">
        <v>0</v>
      </c>
      <c r="E651" s="193">
        <v>0</v>
      </c>
      <c r="F651" s="193">
        <v>0</v>
      </c>
      <c r="G651" s="193">
        <v>0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0</v>
      </c>
      <c r="R651" s="331">
        <v>0</v>
      </c>
      <c r="S651" s="193">
        <v>0</v>
      </c>
      <c r="T651" s="193">
        <v>0</v>
      </c>
      <c r="U651" s="193">
        <v>0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0</v>
      </c>
      <c r="AF651" s="191">
        <v>0</v>
      </c>
      <c r="AG651" s="191">
        <v>0</v>
      </c>
      <c r="AH651" s="191">
        <v>0</v>
      </c>
      <c r="AI651" s="191">
        <v>0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1</v>
      </c>
      <c r="D652" s="333">
        <v>0</v>
      </c>
      <c r="E652" s="334">
        <v>0</v>
      </c>
      <c r="F652" s="334">
        <v>0</v>
      </c>
      <c r="G652" s="334">
        <v>1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1</v>
      </c>
      <c r="R652" s="333">
        <v>0</v>
      </c>
      <c r="S652" s="334">
        <v>1</v>
      </c>
      <c r="T652" s="334">
        <v>0</v>
      </c>
      <c r="U652" s="334">
        <v>0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2</v>
      </c>
      <c r="AF652" s="195">
        <v>0</v>
      </c>
      <c r="AG652" s="195">
        <v>1</v>
      </c>
      <c r="AH652" s="195">
        <v>0</v>
      </c>
      <c r="AI652" s="195">
        <v>1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278</v>
      </c>
      <c r="D653" s="424">
        <v>7</v>
      </c>
      <c r="E653" s="424">
        <v>259</v>
      </c>
      <c r="F653" s="424">
        <v>0</v>
      </c>
      <c r="G653" s="424">
        <v>12</v>
      </c>
      <c r="H653" s="424">
        <v>0</v>
      </c>
      <c r="I653" s="424">
        <v>0</v>
      </c>
      <c r="J653" s="424">
        <v>0</v>
      </c>
      <c r="K653" s="424">
        <v>0</v>
      </c>
      <c r="L653" s="424">
        <v>0</v>
      </c>
      <c r="M653" s="424">
        <v>0</v>
      </c>
      <c r="N653" s="424">
        <v>0</v>
      </c>
      <c r="O653" s="425">
        <v>0</v>
      </c>
      <c r="P653" s="185"/>
      <c r="Q653" s="426">
        <v>1667</v>
      </c>
      <c r="R653" s="424">
        <v>14</v>
      </c>
      <c r="S653" s="424">
        <v>1536</v>
      </c>
      <c r="T653" s="424">
        <v>0</v>
      </c>
      <c r="U653" s="424">
        <v>116</v>
      </c>
      <c r="V653" s="424">
        <v>0</v>
      </c>
      <c r="W653" s="424">
        <v>1</v>
      </c>
      <c r="X653" s="424">
        <v>0</v>
      </c>
      <c r="Y653" s="424">
        <v>0</v>
      </c>
      <c r="Z653" s="424">
        <v>0</v>
      </c>
      <c r="AA653" s="424">
        <v>0</v>
      </c>
      <c r="AB653" s="424">
        <v>0</v>
      </c>
      <c r="AC653" s="425">
        <v>0</v>
      </c>
      <c r="AD653" s="185"/>
      <c r="AE653" s="426">
        <v>1945</v>
      </c>
      <c r="AF653" s="424">
        <v>21</v>
      </c>
      <c r="AG653" s="424">
        <v>1795</v>
      </c>
      <c r="AH653" s="424">
        <v>0</v>
      </c>
      <c r="AI653" s="424">
        <v>128</v>
      </c>
      <c r="AJ653" s="424">
        <v>0</v>
      </c>
      <c r="AK653" s="424">
        <v>1</v>
      </c>
      <c r="AL653" s="424">
        <v>0</v>
      </c>
      <c r="AM653" s="424">
        <v>0</v>
      </c>
      <c r="AN653" s="424">
        <v>0</v>
      </c>
      <c r="AO653" s="424">
        <v>0</v>
      </c>
      <c r="AP653" s="424">
        <v>0</v>
      </c>
      <c r="AQ653" s="425">
        <v>0</v>
      </c>
      <c r="AR653" s="11"/>
    </row>
    <row r="654" spans="1:44" x14ac:dyDescent="0.25">
      <c r="A654" s="240">
        <v>5</v>
      </c>
      <c r="B654" s="427" t="s">
        <v>36</v>
      </c>
      <c r="C654" s="428">
        <v>313</v>
      </c>
      <c r="D654" s="429">
        <v>7</v>
      </c>
      <c r="E654" s="429">
        <v>292</v>
      </c>
      <c r="F654" s="429">
        <v>0</v>
      </c>
      <c r="G654" s="429">
        <v>14</v>
      </c>
      <c r="H654" s="429">
        <v>0</v>
      </c>
      <c r="I654" s="429">
        <v>0</v>
      </c>
      <c r="J654" s="429">
        <v>0</v>
      </c>
      <c r="K654" s="429">
        <v>0</v>
      </c>
      <c r="L654" s="429">
        <v>0</v>
      </c>
      <c r="M654" s="429">
        <v>0</v>
      </c>
      <c r="N654" s="429">
        <v>0</v>
      </c>
      <c r="O654" s="430">
        <v>0</v>
      </c>
      <c r="P654" s="185"/>
      <c r="Q654" s="431">
        <v>1788</v>
      </c>
      <c r="R654" s="429">
        <v>14</v>
      </c>
      <c r="S654" s="429">
        <v>1648</v>
      </c>
      <c r="T654" s="429">
        <v>0</v>
      </c>
      <c r="U654" s="429">
        <v>125</v>
      </c>
      <c r="V654" s="429">
        <v>0</v>
      </c>
      <c r="W654" s="429">
        <v>1</v>
      </c>
      <c r="X654" s="429">
        <v>0</v>
      </c>
      <c r="Y654" s="429">
        <v>0</v>
      </c>
      <c r="Z654" s="429">
        <v>0</v>
      </c>
      <c r="AA654" s="429">
        <v>0</v>
      </c>
      <c r="AB654" s="429">
        <v>0</v>
      </c>
      <c r="AC654" s="430">
        <v>0</v>
      </c>
      <c r="AD654" s="185"/>
      <c r="AE654" s="431">
        <v>2101</v>
      </c>
      <c r="AF654" s="429">
        <v>21</v>
      </c>
      <c r="AG654" s="429">
        <v>1940</v>
      </c>
      <c r="AH654" s="429">
        <v>0</v>
      </c>
      <c r="AI654" s="429">
        <v>139</v>
      </c>
      <c r="AJ654" s="429">
        <v>0</v>
      </c>
      <c r="AK654" s="429">
        <v>1</v>
      </c>
      <c r="AL654" s="429">
        <v>0</v>
      </c>
      <c r="AM654" s="429">
        <v>0</v>
      </c>
      <c r="AN654" s="429">
        <v>0</v>
      </c>
      <c r="AO654" s="429">
        <v>0</v>
      </c>
      <c r="AP654" s="429">
        <v>0</v>
      </c>
      <c r="AQ654" s="430">
        <v>0</v>
      </c>
      <c r="AR654" s="11"/>
    </row>
    <row r="655" spans="1:44" x14ac:dyDescent="0.25">
      <c r="A655" s="240">
        <v>5</v>
      </c>
      <c r="B655" s="432" t="s">
        <v>37</v>
      </c>
      <c r="C655" s="433">
        <v>316</v>
      </c>
      <c r="D655" s="434">
        <v>7</v>
      </c>
      <c r="E655" s="434">
        <v>294</v>
      </c>
      <c r="F655" s="434">
        <v>0</v>
      </c>
      <c r="G655" s="434">
        <v>15</v>
      </c>
      <c r="H655" s="434">
        <v>0</v>
      </c>
      <c r="I655" s="434">
        <v>0</v>
      </c>
      <c r="J655" s="434">
        <v>0</v>
      </c>
      <c r="K655" s="434">
        <v>0</v>
      </c>
      <c r="L655" s="434">
        <v>0</v>
      </c>
      <c r="M655" s="434">
        <v>0</v>
      </c>
      <c r="N655" s="434">
        <v>0</v>
      </c>
      <c r="O655" s="435">
        <v>0</v>
      </c>
      <c r="P655" s="185"/>
      <c r="Q655" s="436">
        <v>1814</v>
      </c>
      <c r="R655" s="434">
        <v>14</v>
      </c>
      <c r="S655" s="434">
        <v>1673</v>
      </c>
      <c r="T655" s="434">
        <v>0</v>
      </c>
      <c r="U655" s="434">
        <v>126</v>
      </c>
      <c r="V655" s="434">
        <v>0</v>
      </c>
      <c r="W655" s="434">
        <v>1</v>
      </c>
      <c r="X655" s="434">
        <v>0</v>
      </c>
      <c r="Y655" s="434">
        <v>0</v>
      </c>
      <c r="Z655" s="434">
        <v>0</v>
      </c>
      <c r="AA655" s="434">
        <v>0</v>
      </c>
      <c r="AB655" s="434">
        <v>0</v>
      </c>
      <c r="AC655" s="435">
        <v>0</v>
      </c>
      <c r="AD655" s="185"/>
      <c r="AE655" s="436">
        <v>2130</v>
      </c>
      <c r="AF655" s="434">
        <v>21</v>
      </c>
      <c r="AG655" s="434">
        <v>1967</v>
      </c>
      <c r="AH655" s="434">
        <v>0</v>
      </c>
      <c r="AI655" s="434">
        <v>141</v>
      </c>
      <c r="AJ655" s="434">
        <v>0</v>
      </c>
      <c r="AK655" s="434">
        <v>1</v>
      </c>
      <c r="AL655" s="434">
        <v>0</v>
      </c>
      <c r="AM655" s="434">
        <v>0</v>
      </c>
      <c r="AN655" s="434">
        <v>0</v>
      </c>
      <c r="AO655" s="434">
        <v>0</v>
      </c>
      <c r="AP655" s="434">
        <v>0</v>
      </c>
      <c r="AQ655" s="435">
        <v>0</v>
      </c>
      <c r="AR655" s="11"/>
    </row>
    <row r="656" spans="1:44" x14ac:dyDescent="0.25">
      <c r="A656" s="240">
        <v>5</v>
      </c>
      <c r="B656" s="437" t="s">
        <v>38</v>
      </c>
      <c r="C656" s="438">
        <v>322</v>
      </c>
      <c r="D656" s="439">
        <v>8</v>
      </c>
      <c r="E656" s="439">
        <v>299</v>
      </c>
      <c r="F656" s="439">
        <v>0</v>
      </c>
      <c r="G656" s="439">
        <v>15</v>
      </c>
      <c r="H656" s="439">
        <v>0</v>
      </c>
      <c r="I656" s="439">
        <v>0</v>
      </c>
      <c r="J656" s="439">
        <v>0</v>
      </c>
      <c r="K656" s="439">
        <v>0</v>
      </c>
      <c r="L656" s="439">
        <v>0</v>
      </c>
      <c r="M656" s="439">
        <v>0</v>
      </c>
      <c r="N656" s="439">
        <v>0</v>
      </c>
      <c r="O656" s="440">
        <v>0</v>
      </c>
      <c r="P656" s="185"/>
      <c r="Q656" s="441">
        <v>1825</v>
      </c>
      <c r="R656" s="439">
        <v>15</v>
      </c>
      <c r="S656" s="439">
        <v>1683</v>
      </c>
      <c r="T656" s="439">
        <v>0</v>
      </c>
      <c r="U656" s="439">
        <v>126</v>
      </c>
      <c r="V656" s="439">
        <v>0</v>
      </c>
      <c r="W656" s="439">
        <v>1</v>
      </c>
      <c r="X656" s="439">
        <v>0</v>
      </c>
      <c r="Y656" s="439">
        <v>0</v>
      </c>
      <c r="Z656" s="439">
        <v>0</v>
      </c>
      <c r="AA656" s="439">
        <v>0</v>
      </c>
      <c r="AB656" s="439">
        <v>0</v>
      </c>
      <c r="AC656" s="440">
        <v>0</v>
      </c>
      <c r="AD656" s="185"/>
      <c r="AE656" s="441">
        <v>2147</v>
      </c>
      <c r="AF656" s="439">
        <v>23</v>
      </c>
      <c r="AG656" s="439">
        <v>1982</v>
      </c>
      <c r="AH656" s="439">
        <v>0</v>
      </c>
      <c r="AI656" s="439">
        <v>141</v>
      </c>
      <c r="AJ656" s="439">
        <v>0</v>
      </c>
      <c r="AK656" s="439">
        <v>1</v>
      </c>
      <c r="AL656" s="439">
        <v>0</v>
      </c>
      <c r="AM656" s="439">
        <v>0</v>
      </c>
      <c r="AN656" s="439">
        <v>0</v>
      </c>
      <c r="AO656" s="439">
        <v>0</v>
      </c>
      <c r="AP656" s="439">
        <v>0</v>
      </c>
      <c r="AQ656" s="440">
        <v>0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0</v>
      </c>
      <c r="D659" s="329">
        <v>0</v>
      </c>
      <c r="E659" s="187">
        <v>0</v>
      </c>
      <c r="F659" s="187">
        <v>0</v>
      </c>
      <c r="G659" s="187">
        <v>0</v>
      </c>
      <c r="H659" s="187">
        <v>0</v>
      </c>
      <c r="I659" s="187">
        <v>0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2</v>
      </c>
      <c r="R659" s="329">
        <v>0</v>
      </c>
      <c r="S659" s="187">
        <v>1</v>
      </c>
      <c r="T659" s="187">
        <v>0</v>
      </c>
      <c r="U659" s="187">
        <v>1</v>
      </c>
      <c r="V659" s="187">
        <v>0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2</v>
      </c>
      <c r="AF659" s="187">
        <v>0</v>
      </c>
      <c r="AG659" s="188">
        <v>1</v>
      </c>
      <c r="AH659" s="188">
        <v>0</v>
      </c>
      <c r="AI659" s="188">
        <v>1</v>
      </c>
      <c r="AJ659" s="188">
        <v>0</v>
      </c>
      <c r="AK659" s="188">
        <v>0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1</v>
      </c>
      <c r="D660" s="331">
        <v>0</v>
      </c>
      <c r="E660" s="193">
        <v>1</v>
      </c>
      <c r="F660" s="193">
        <v>0</v>
      </c>
      <c r="G660" s="193">
        <v>0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1</v>
      </c>
      <c r="R660" s="331">
        <v>0</v>
      </c>
      <c r="S660" s="193">
        <v>1</v>
      </c>
      <c r="T660" s="193">
        <v>0</v>
      </c>
      <c r="U660" s="193">
        <v>0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2</v>
      </c>
      <c r="AF660" s="191">
        <v>0</v>
      </c>
      <c r="AG660" s="191">
        <v>2</v>
      </c>
      <c r="AH660" s="191">
        <v>0</v>
      </c>
      <c r="AI660" s="191">
        <v>0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0</v>
      </c>
      <c r="D661" s="331">
        <v>0</v>
      </c>
      <c r="E661" s="193">
        <v>0</v>
      </c>
      <c r="F661" s="193">
        <v>0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1</v>
      </c>
      <c r="R661" s="331">
        <v>0</v>
      </c>
      <c r="S661" s="193">
        <v>1</v>
      </c>
      <c r="T661" s="193">
        <v>0</v>
      </c>
      <c r="U661" s="193">
        <v>0</v>
      </c>
      <c r="V661" s="193">
        <v>0</v>
      </c>
      <c r="W661" s="193">
        <v>0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332">
        <v>0</v>
      </c>
      <c r="AD661" s="180"/>
      <c r="AE661" s="190">
        <v>1</v>
      </c>
      <c r="AF661" s="191">
        <v>0</v>
      </c>
      <c r="AG661" s="191">
        <v>1</v>
      </c>
      <c r="AH661" s="191">
        <v>0</v>
      </c>
      <c r="AI661" s="191">
        <v>0</v>
      </c>
      <c r="AJ661" s="191">
        <v>0</v>
      </c>
      <c r="AK661" s="191">
        <v>0</v>
      </c>
      <c r="AL661" s="191">
        <v>0</v>
      </c>
      <c r="AM661" s="191">
        <v>0</v>
      </c>
      <c r="AN661" s="191">
        <v>0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0</v>
      </c>
      <c r="D662" s="331">
        <v>0</v>
      </c>
      <c r="E662" s="193">
        <v>0</v>
      </c>
      <c r="F662" s="193">
        <v>0</v>
      </c>
      <c r="G662" s="193">
        <v>0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0</v>
      </c>
      <c r="R662" s="331">
        <v>0</v>
      </c>
      <c r="S662" s="193">
        <v>0</v>
      </c>
      <c r="T662" s="193">
        <v>0</v>
      </c>
      <c r="U662" s="193">
        <v>0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0</v>
      </c>
      <c r="AC662" s="332">
        <v>0</v>
      </c>
      <c r="AD662" s="180"/>
      <c r="AE662" s="190">
        <v>0</v>
      </c>
      <c r="AF662" s="191">
        <v>0</v>
      </c>
      <c r="AG662" s="191">
        <v>0</v>
      </c>
      <c r="AH662" s="191">
        <v>0</v>
      </c>
      <c r="AI662" s="191">
        <v>0</v>
      </c>
      <c r="AJ662" s="191">
        <v>0</v>
      </c>
      <c r="AK662" s="191">
        <v>0</v>
      </c>
      <c r="AL662" s="191">
        <v>0</v>
      </c>
      <c r="AM662" s="191">
        <v>0</v>
      </c>
      <c r="AN662" s="191">
        <v>0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0</v>
      </c>
      <c r="D663" s="331">
        <v>0</v>
      </c>
      <c r="E663" s="193">
        <v>0</v>
      </c>
      <c r="F663" s="193">
        <v>0</v>
      </c>
      <c r="G663" s="193">
        <v>0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0</v>
      </c>
      <c r="N663" s="193">
        <v>0</v>
      </c>
      <c r="O663" s="332">
        <v>0</v>
      </c>
      <c r="P663" s="180"/>
      <c r="Q663" s="190">
        <v>0</v>
      </c>
      <c r="R663" s="331">
        <v>0</v>
      </c>
      <c r="S663" s="193">
        <v>0</v>
      </c>
      <c r="T663" s="193">
        <v>0</v>
      </c>
      <c r="U663" s="193">
        <v>0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0</v>
      </c>
      <c r="AF663" s="191">
        <v>0</v>
      </c>
      <c r="AG663" s="191">
        <v>0</v>
      </c>
      <c r="AH663" s="191">
        <v>0</v>
      </c>
      <c r="AI663" s="191">
        <v>0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0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0</v>
      </c>
      <c r="D664" s="331">
        <v>0</v>
      </c>
      <c r="E664" s="193">
        <v>0</v>
      </c>
      <c r="F664" s="193">
        <v>0</v>
      </c>
      <c r="G664" s="193">
        <v>0</v>
      </c>
      <c r="H664" s="193">
        <v>0</v>
      </c>
      <c r="I664" s="193">
        <v>0</v>
      </c>
      <c r="J664" s="193">
        <v>0</v>
      </c>
      <c r="K664" s="193">
        <v>0</v>
      </c>
      <c r="L664" s="193">
        <v>0</v>
      </c>
      <c r="M664" s="193">
        <v>0</v>
      </c>
      <c r="N664" s="193">
        <v>0</v>
      </c>
      <c r="O664" s="332">
        <v>0</v>
      </c>
      <c r="P664" s="180"/>
      <c r="Q664" s="190">
        <v>1</v>
      </c>
      <c r="R664" s="331">
        <v>0</v>
      </c>
      <c r="S664" s="193">
        <v>1</v>
      </c>
      <c r="T664" s="193">
        <v>0</v>
      </c>
      <c r="U664" s="193">
        <v>0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1</v>
      </c>
      <c r="AF664" s="191">
        <v>0</v>
      </c>
      <c r="AG664" s="191">
        <v>1</v>
      </c>
      <c r="AH664" s="191">
        <v>0</v>
      </c>
      <c r="AI664" s="191">
        <v>0</v>
      </c>
      <c r="AJ664" s="191">
        <v>0</v>
      </c>
      <c r="AK664" s="191">
        <v>0</v>
      </c>
      <c r="AL664" s="191">
        <v>0</v>
      </c>
      <c r="AM664" s="191">
        <v>0</v>
      </c>
      <c r="AN664" s="191">
        <v>0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0</v>
      </c>
      <c r="D665" s="331">
        <v>0</v>
      </c>
      <c r="E665" s="193">
        <v>0</v>
      </c>
      <c r="F665" s="193">
        <v>0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332">
        <v>0</v>
      </c>
      <c r="P665" s="180"/>
      <c r="Q665" s="190">
        <v>1</v>
      </c>
      <c r="R665" s="331">
        <v>0</v>
      </c>
      <c r="S665" s="193">
        <v>1</v>
      </c>
      <c r="T665" s="193">
        <v>0</v>
      </c>
      <c r="U665" s="193">
        <v>0</v>
      </c>
      <c r="V665" s="193">
        <v>0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1</v>
      </c>
      <c r="AF665" s="191">
        <v>0</v>
      </c>
      <c r="AG665" s="191">
        <v>1</v>
      </c>
      <c r="AH665" s="191">
        <v>0</v>
      </c>
      <c r="AI665" s="191">
        <v>0</v>
      </c>
      <c r="AJ665" s="191">
        <v>0</v>
      </c>
      <c r="AK665" s="191">
        <v>0</v>
      </c>
      <c r="AL665" s="191">
        <v>0</v>
      </c>
      <c r="AM665" s="191">
        <v>0</v>
      </c>
      <c r="AN665" s="191">
        <v>0</v>
      </c>
      <c r="AO665" s="191">
        <v>0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1</v>
      </c>
      <c r="D666" s="331">
        <v>0</v>
      </c>
      <c r="E666" s="193">
        <v>1</v>
      </c>
      <c r="F666" s="193">
        <v>0</v>
      </c>
      <c r="G666" s="193">
        <v>0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332">
        <v>0</v>
      </c>
      <c r="P666" s="180"/>
      <c r="Q666" s="190">
        <v>0</v>
      </c>
      <c r="R666" s="331">
        <v>0</v>
      </c>
      <c r="S666" s="193">
        <v>0</v>
      </c>
      <c r="T666" s="193">
        <v>0</v>
      </c>
      <c r="U666" s="193">
        <v>0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1</v>
      </c>
      <c r="AF666" s="191">
        <v>0</v>
      </c>
      <c r="AG666" s="191">
        <v>1</v>
      </c>
      <c r="AH666" s="191">
        <v>0</v>
      </c>
      <c r="AI666" s="191">
        <v>0</v>
      </c>
      <c r="AJ666" s="191">
        <v>0</v>
      </c>
      <c r="AK666" s="191">
        <v>0</v>
      </c>
      <c r="AL666" s="191">
        <v>0</v>
      </c>
      <c r="AM666" s="191">
        <v>0</v>
      </c>
      <c r="AN666" s="191">
        <v>0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0</v>
      </c>
      <c r="D667" s="331">
        <v>0</v>
      </c>
      <c r="E667" s="193">
        <v>0</v>
      </c>
      <c r="F667" s="193">
        <v>0</v>
      </c>
      <c r="G667" s="193">
        <v>0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0</v>
      </c>
      <c r="R667" s="331">
        <v>0</v>
      </c>
      <c r="S667" s="193">
        <v>0</v>
      </c>
      <c r="T667" s="193">
        <v>0</v>
      </c>
      <c r="U667" s="193">
        <v>0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0</v>
      </c>
      <c r="AF667" s="191">
        <v>0</v>
      </c>
      <c r="AG667" s="191">
        <v>0</v>
      </c>
      <c r="AH667" s="191">
        <v>0</v>
      </c>
      <c r="AI667" s="191">
        <v>0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0</v>
      </c>
      <c r="D668" s="331">
        <v>0</v>
      </c>
      <c r="E668" s="193">
        <v>0</v>
      </c>
      <c r="F668" s="193">
        <v>0</v>
      </c>
      <c r="G668" s="193">
        <v>0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1</v>
      </c>
      <c r="R668" s="331">
        <v>0</v>
      </c>
      <c r="S668" s="193">
        <v>1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0</v>
      </c>
      <c r="AB668" s="193">
        <v>0</v>
      </c>
      <c r="AC668" s="332">
        <v>0</v>
      </c>
      <c r="AD668" s="180"/>
      <c r="AE668" s="190">
        <v>1</v>
      </c>
      <c r="AF668" s="191">
        <v>0</v>
      </c>
      <c r="AG668" s="191">
        <v>1</v>
      </c>
      <c r="AH668" s="191">
        <v>0</v>
      </c>
      <c r="AI668" s="191">
        <v>0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0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0</v>
      </c>
      <c r="D669" s="331">
        <v>0</v>
      </c>
      <c r="E669" s="193">
        <v>0</v>
      </c>
      <c r="F669" s="193">
        <v>0</v>
      </c>
      <c r="G669" s="193">
        <v>0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0</v>
      </c>
      <c r="R669" s="331">
        <v>0</v>
      </c>
      <c r="S669" s="193">
        <v>0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0</v>
      </c>
      <c r="AF669" s="191">
        <v>0</v>
      </c>
      <c r="AG669" s="191">
        <v>0</v>
      </c>
      <c r="AH669" s="191">
        <v>0</v>
      </c>
      <c r="AI669" s="191">
        <v>0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0</v>
      </c>
      <c r="D670" s="331">
        <v>0</v>
      </c>
      <c r="E670" s="193">
        <v>0</v>
      </c>
      <c r="F670" s="193">
        <v>0</v>
      </c>
      <c r="G670" s="193">
        <v>0</v>
      </c>
      <c r="H670" s="193">
        <v>0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0</v>
      </c>
      <c r="R670" s="331">
        <v>0</v>
      </c>
      <c r="S670" s="193">
        <v>0</v>
      </c>
      <c r="T670" s="193">
        <v>0</v>
      </c>
      <c r="U670" s="193">
        <v>0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0</v>
      </c>
      <c r="AB670" s="193">
        <v>0</v>
      </c>
      <c r="AC670" s="332">
        <v>0</v>
      </c>
      <c r="AD670" s="180"/>
      <c r="AE670" s="190">
        <v>0</v>
      </c>
      <c r="AF670" s="191">
        <v>0</v>
      </c>
      <c r="AG670" s="191">
        <v>0</v>
      </c>
      <c r="AH670" s="191">
        <v>0</v>
      </c>
      <c r="AI670" s="191">
        <v>0</v>
      </c>
      <c r="AJ670" s="191">
        <v>0</v>
      </c>
      <c r="AK670" s="191">
        <v>0</v>
      </c>
      <c r="AL670" s="191">
        <v>0</v>
      </c>
      <c r="AM670" s="191">
        <v>0</v>
      </c>
      <c r="AN670" s="191">
        <v>0</v>
      </c>
      <c r="AO670" s="191">
        <v>0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0</v>
      </c>
      <c r="D671" s="331">
        <v>0</v>
      </c>
      <c r="E671" s="193">
        <v>0</v>
      </c>
      <c r="F671" s="193">
        <v>0</v>
      </c>
      <c r="G671" s="193">
        <v>0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0</v>
      </c>
      <c r="N671" s="193">
        <v>0</v>
      </c>
      <c r="O671" s="332">
        <v>0</v>
      </c>
      <c r="P671" s="180"/>
      <c r="Q671" s="190">
        <v>0</v>
      </c>
      <c r="R671" s="331">
        <v>0</v>
      </c>
      <c r="S671" s="193">
        <v>0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332">
        <v>0</v>
      </c>
      <c r="AD671" s="180"/>
      <c r="AE671" s="190">
        <v>0</v>
      </c>
      <c r="AF671" s="191">
        <v>0</v>
      </c>
      <c r="AG671" s="191">
        <v>0</v>
      </c>
      <c r="AH671" s="191">
        <v>0</v>
      </c>
      <c r="AI671" s="191">
        <v>0</v>
      </c>
      <c r="AJ671" s="191">
        <v>0</v>
      </c>
      <c r="AK671" s="191">
        <v>0</v>
      </c>
      <c r="AL671" s="191">
        <v>0</v>
      </c>
      <c r="AM671" s="191">
        <v>0</v>
      </c>
      <c r="AN671" s="191">
        <v>0</v>
      </c>
      <c r="AO671" s="191">
        <v>0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0</v>
      </c>
      <c r="D672" s="331">
        <v>0</v>
      </c>
      <c r="E672" s="193">
        <v>0</v>
      </c>
      <c r="F672" s="193">
        <v>0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2</v>
      </c>
      <c r="R672" s="331">
        <v>0</v>
      </c>
      <c r="S672" s="193">
        <v>2</v>
      </c>
      <c r="T672" s="193">
        <v>0</v>
      </c>
      <c r="U672" s="193">
        <v>0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2</v>
      </c>
      <c r="AF672" s="191">
        <v>0</v>
      </c>
      <c r="AG672" s="191">
        <v>2</v>
      </c>
      <c r="AH672" s="191">
        <v>0</v>
      </c>
      <c r="AI672" s="191">
        <v>0</v>
      </c>
      <c r="AJ672" s="191">
        <v>0</v>
      </c>
      <c r="AK672" s="191">
        <v>0</v>
      </c>
      <c r="AL672" s="191">
        <v>0</v>
      </c>
      <c r="AM672" s="191">
        <v>0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0</v>
      </c>
      <c r="D673" s="331">
        <v>0</v>
      </c>
      <c r="E673" s="193">
        <v>0</v>
      </c>
      <c r="F673" s="193">
        <v>0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0</v>
      </c>
      <c r="R673" s="331">
        <v>0</v>
      </c>
      <c r="S673" s="193">
        <v>0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0</v>
      </c>
      <c r="AF673" s="191">
        <v>0</v>
      </c>
      <c r="AG673" s="191">
        <v>0</v>
      </c>
      <c r="AH673" s="191">
        <v>0</v>
      </c>
      <c r="AI673" s="191">
        <v>0</v>
      </c>
      <c r="AJ673" s="191">
        <v>0</v>
      </c>
      <c r="AK673" s="191">
        <v>0</v>
      </c>
      <c r="AL673" s="191">
        <v>0</v>
      </c>
      <c r="AM673" s="191">
        <v>0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1</v>
      </c>
      <c r="D674" s="331">
        <v>0</v>
      </c>
      <c r="E674" s="193">
        <v>1</v>
      </c>
      <c r="F674" s="193">
        <v>0</v>
      </c>
      <c r="G674" s="193">
        <v>0</v>
      </c>
      <c r="H674" s="193">
        <v>0</v>
      </c>
      <c r="I674" s="193">
        <v>0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1</v>
      </c>
      <c r="R674" s="331">
        <v>0</v>
      </c>
      <c r="S674" s="193">
        <v>1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332">
        <v>0</v>
      </c>
      <c r="AD674" s="180"/>
      <c r="AE674" s="190">
        <v>2</v>
      </c>
      <c r="AF674" s="191">
        <v>0</v>
      </c>
      <c r="AG674" s="191">
        <v>2</v>
      </c>
      <c r="AH674" s="191">
        <v>0</v>
      </c>
      <c r="AI674" s="191">
        <v>0</v>
      </c>
      <c r="AJ674" s="191">
        <v>0</v>
      </c>
      <c r="AK674" s="191">
        <v>0</v>
      </c>
      <c r="AL674" s="191">
        <v>0</v>
      </c>
      <c r="AM674" s="191">
        <v>0</v>
      </c>
      <c r="AN674" s="191">
        <v>0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0</v>
      </c>
      <c r="D675" s="331">
        <v>0</v>
      </c>
      <c r="E675" s="193">
        <v>0</v>
      </c>
      <c r="F675" s="193">
        <v>0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332">
        <v>0</v>
      </c>
      <c r="P675" s="180"/>
      <c r="Q675" s="190">
        <v>1</v>
      </c>
      <c r="R675" s="331">
        <v>0</v>
      </c>
      <c r="S675" s="193">
        <v>1</v>
      </c>
      <c r="T675" s="193">
        <v>0</v>
      </c>
      <c r="U675" s="193">
        <v>0</v>
      </c>
      <c r="V675" s="193">
        <v>0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1</v>
      </c>
      <c r="AF675" s="191">
        <v>0</v>
      </c>
      <c r="AG675" s="191">
        <v>1</v>
      </c>
      <c r="AH675" s="191">
        <v>0</v>
      </c>
      <c r="AI675" s="191">
        <v>0</v>
      </c>
      <c r="AJ675" s="191">
        <v>0</v>
      </c>
      <c r="AK675" s="191">
        <v>0</v>
      </c>
      <c r="AL675" s="191">
        <v>0</v>
      </c>
      <c r="AM675" s="191">
        <v>0</v>
      </c>
      <c r="AN675" s="191">
        <v>0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0</v>
      </c>
      <c r="D676" s="331">
        <v>0</v>
      </c>
      <c r="E676" s="193">
        <v>0</v>
      </c>
      <c r="F676" s="193">
        <v>0</v>
      </c>
      <c r="G676" s="193">
        <v>0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0</v>
      </c>
      <c r="R676" s="331">
        <v>0</v>
      </c>
      <c r="S676" s="193">
        <v>0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0</v>
      </c>
      <c r="AF676" s="191">
        <v>0</v>
      </c>
      <c r="AG676" s="191">
        <v>0</v>
      </c>
      <c r="AH676" s="191">
        <v>0</v>
      </c>
      <c r="AI676" s="191">
        <v>0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0</v>
      </c>
      <c r="D677" s="331">
        <v>0</v>
      </c>
      <c r="E677" s="193">
        <v>0</v>
      </c>
      <c r="F677" s="193">
        <v>0</v>
      </c>
      <c r="G677" s="193">
        <v>0</v>
      </c>
      <c r="H677" s="193">
        <v>0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1</v>
      </c>
      <c r="R677" s="331">
        <v>0</v>
      </c>
      <c r="S677" s="193">
        <v>1</v>
      </c>
      <c r="T677" s="193">
        <v>0</v>
      </c>
      <c r="U677" s="193">
        <v>0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332">
        <v>0</v>
      </c>
      <c r="AD677" s="180"/>
      <c r="AE677" s="190">
        <v>1</v>
      </c>
      <c r="AF677" s="191">
        <v>0</v>
      </c>
      <c r="AG677" s="191">
        <v>1</v>
      </c>
      <c r="AH677" s="191">
        <v>0</v>
      </c>
      <c r="AI677" s="191">
        <v>0</v>
      </c>
      <c r="AJ677" s="191">
        <v>0</v>
      </c>
      <c r="AK677" s="191">
        <v>0</v>
      </c>
      <c r="AL677" s="191">
        <v>0</v>
      </c>
      <c r="AM677" s="191">
        <v>0</v>
      </c>
      <c r="AN677" s="191">
        <v>0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0</v>
      </c>
      <c r="D678" s="331">
        <v>0</v>
      </c>
      <c r="E678" s="193">
        <v>0</v>
      </c>
      <c r="F678" s="193">
        <v>0</v>
      </c>
      <c r="G678" s="193">
        <v>0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0</v>
      </c>
      <c r="R678" s="331">
        <v>0</v>
      </c>
      <c r="S678" s="193">
        <v>0</v>
      </c>
      <c r="T678" s="193">
        <v>0</v>
      </c>
      <c r="U678" s="193">
        <v>0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0</v>
      </c>
      <c r="AF678" s="191">
        <v>0</v>
      </c>
      <c r="AG678" s="191">
        <v>0</v>
      </c>
      <c r="AH678" s="191">
        <v>0</v>
      </c>
      <c r="AI678" s="191">
        <v>0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0</v>
      </c>
      <c r="D679" s="331">
        <v>0</v>
      </c>
      <c r="E679" s="193">
        <v>0</v>
      </c>
      <c r="F679" s="193">
        <v>0</v>
      </c>
      <c r="G679" s="193">
        <v>0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0</v>
      </c>
      <c r="R679" s="331">
        <v>0</v>
      </c>
      <c r="S679" s="193">
        <v>0</v>
      </c>
      <c r="T679" s="193">
        <v>0</v>
      </c>
      <c r="U679" s="193">
        <v>0</v>
      </c>
      <c r="V679" s="193">
        <v>0</v>
      </c>
      <c r="W679" s="193">
        <v>0</v>
      </c>
      <c r="X679" s="193">
        <v>0</v>
      </c>
      <c r="Y679" s="193">
        <v>0</v>
      </c>
      <c r="Z679" s="193">
        <v>0</v>
      </c>
      <c r="AA679" s="193">
        <v>0</v>
      </c>
      <c r="AB679" s="193">
        <v>0</v>
      </c>
      <c r="AC679" s="332">
        <v>0</v>
      </c>
      <c r="AD679" s="180"/>
      <c r="AE679" s="190">
        <v>0</v>
      </c>
      <c r="AF679" s="191">
        <v>0</v>
      </c>
      <c r="AG679" s="191">
        <v>0</v>
      </c>
      <c r="AH679" s="191">
        <v>0</v>
      </c>
      <c r="AI679" s="191">
        <v>0</v>
      </c>
      <c r="AJ679" s="191">
        <v>0</v>
      </c>
      <c r="AK679" s="191">
        <v>0</v>
      </c>
      <c r="AL679" s="191">
        <v>0</v>
      </c>
      <c r="AM679" s="191">
        <v>0</v>
      </c>
      <c r="AN679" s="191">
        <v>0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0</v>
      </c>
      <c r="D680" s="331">
        <v>0</v>
      </c>
      <c r="E680" s="193">
        <v>0</v>
      </c>
      <c r="F680" s="193">
        <v>0</v>
      </c>
      <c r="G680" s="193">
        <v>0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0</v>
      </c>
      <c r="R680" s="331">
        <v>0</v>
      </c>
      <c r="S680" s="193">
        <v>0</v>
      </c>
      <c r="T680" s="193">
        <v>0</v>
      </c>
      <c r="U680" s="193">
        <v>0</v>
      </c>
      <c r="V680" s="193">
        <v>0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0</v>
      </c>
      <c r="AF680" s="191">
        <v>0</v>
      </c>
      <c r="AG680" s="191">
        <v>0</v>
      </c>
      <c r="AH680" s="191">
        <v>0</v>
      </c>
      <c r="AI680" s="191">
        <v>0</v>
      </c>
      <c r="AJ680" s="191">
        <v>0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0</v>
      </c>
      <c r="D681" s="331">
        <v>0</v>
      </c>
      <c r="E681" s="193">
        <v>0</v>
      </c>
      <c r="F681" s="193">
        <v>0</v>
      </c>
      <c r="G681" s="193">
        <v>0</v>
      </c>
      <c r="H681" s="193">
        <v>0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1</v>
      </c>
      <c r="R681" s="331">
        <v>0</v>
      </c>
      <c r="S681" s="193">
        <v>1</v>
      </c>
      <c r="T681" s="193">
        <v>0</v>
      </c>
      <c r="U681" s="193">
        <v>0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1</v>
      </c>
      <c r="AF681" s="191">
        <v>0</v>
      </c>
      <c r="AG681" s="191">
        <v>1</v>
      </c>
      <c r="AH681" s="191">
        <v>0</v>
      </c>
      <c r="AI681" s="191">
        <v>0</v>
      </c>
      <c r="AJ681" s="191">
        <v>0</v>
      </c>
      <c r="AK681" s="191">
        <v>0</v>
      </c>
      <c r="AL681" s="191">
        <v>0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0</v>
      </c>
      <c r="D682" s="331">
        <v>0</v>
      </c>
      <c r="E682" s="193">
        <v>0</v>
      </c>
      <c r="F682" s="193">
        <v>0</v>
      </c>
      <c r="G682" s="193">
        <v>0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332">
        <v>0</v>
      </c>
      <c r="P682" s="134"/>
      <c r="Q682" s="190">
        <v>2</v>
      </c>
      <c r="R682" s="331">
        <v>1</v>
      </c>
      <c r="S682" s="193">
        <v>1</v>
      </c>
      <c r="T682" s="193">
        <v>0</v>
      </c>
      <c r="U682" s="193">
        <v>0</v>
      </c>
      <c r="V682" s="193">
        <v>0</v>
      </c>
      <c r="W682" s="193">
        <v>0</v>
      </c>
      <c r="X682" s="193">
        <v>0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2</v>
      </c>
      <c r="AF682" s="191">
        <v>1</v>
      </c>
      <c r="AG682" s="191">
        <v>1</v>
      </c>
      <c r="AH682" s="191">
        <v>0</v>
      </c>
      <c r="AI682" s="191">
        <v>0</v>
      </c>
      <c r="AJ682" s="191">
        <v>0</v>
      </c>
      <c r="AK682" s="191">
        <v>0</v>
      </c>
      <c r="AL682" s="191">
        <v>0</v>
      </c>
      <c r="AM682" s="191">
        <v>0</v>
      </c>
      <c r="AN682" s="191">
        <v>0</v>
      </c>
      <c r="AO682" s="191">
        <v>0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0</v>
      </c>
      <c r="D683" s="331">
        <v>0</v>
      </c>
      <c r="E683" s="193">
        <v>0</v>
      </c>
      <c r="F683" s="193">
        <v>0</v>
      </c>
      <c r="G683" s="193">
        <v>0</v>
      </c>
      <c r="H683" s="193">
        <v>0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2</v>
      </c>
      <c r="R683" s="331">
        <v>0</v>
      </c>
      <c r="S683" s="193">
        <v>2</v>
      </c>
      <c r="T683" s="193">
        <v>0</v>
      </c>
      <c r="U683" s="193">
        <v>0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2</v>
      </c>
      <c r="AF683" s="193">
        <v>0</v>
      </c>
      <c r="AG683" s="191">
        <v>2</v>
      </c>
      <c r="AH683" s="191">
        <v>0</v>
      </c>
      <c r="AI683" s="191">
        <v>0</v>
      </c>
      <c r="AJ683" s="191">
        <v>0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1</v>
      </c>
      <c r="D684" s="331">
        <v>0</v>
      </c>
      <c r="E684" s="193">
        <v>1</v>
      </c>
      <c r="F684" s="193">
        <v>0</v>
      </c>
      <c r="G684" s="193">
        <v>0</v>
      </c>
      <c r="H684" s="193">
        <v>0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1</v>
      </c>
      <c r="R684" s="331">
        <v>0</v>
      </c>
      <c r="S684" s="193">
        <v>1</v>
      </c>
      <c r="T684" s="193">
        <v>0</v>
      </c>
      <c r="U684" s="193">
        <v>0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2</v>
      </c>
      <c r="AF684" s="191">
        <v>0</v>
      </c>
      <c r="AG684" s="191">
        <v>2</v>
      </c>
      <c r="AH684" s="191">
        <v>0</v>
      </c>
      <c r="AI684" s="191">
        <v>0</v>
      </c>
      <c r="AJ684" s="191">
        <v>0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0</v>
      </c>
      <c r="D685" s="331">
        <v>0</v>
      </c>
      <c r="E685" s="193">
        <v>0</v>
      </c>
      <c r="F685" s="193">
        <v>0</v>
      </c>
      <c r="G685" s="193">
        <v>0</v>
      </c>
      <c r="H685" s="193">
        <v>0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0</v>
      </c>
      <c r="R685" s="331">
        <v>0</v>
      </c>
      <c r="S685" s="193">
        <v>0</v>
      </c>
      <c r="T685" s="193">
        <v>0</v>
      </c>
      <c r="U685" s="193">
        <v>0</v>
      </c>
      <c r="V685" s="193">
        <v>0</v>
      </c>
      <c r="W685" s="193">
        <v>0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0</v>
      </c>
      <c r="AF685" s="191">
        <v>0</v>
      </c>
      <c r="AG685" s="191">
        <v>0</v>
      </c>
      <c r="AH685" s="191">
        <v>0</v>
      </c>
      <c r="AI685" s="191">
        <v>0</v>
      </c>
      <c r="AJ685" s="191">
        <v>0</v>
      </c>
      <c r="AK685" s="191">
        <v>0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1</v>
      </c>
      <c r="D686" s="331">
        <v>0</v>
      </c>
      <c r="E686" s="193">
        <v>1</v>
      </c>
      <c r="F686" s="193">
        <v>0</v>
      </c>
      <c r="G686" s="193">
        <v>0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332">
        <v>0</v>
      </c>
      <c r="P686" s="180"/>
      <c r="Q686" s="190">
        <v>0</v>
      </c>
      <c r="R686" s="331">
        <v>0</v>
      </c>
      <c r="S686" s="193">
        <v>0</v>
      </c>
      <c r="T686" s="193">
        <v>0</v>
      </c>
      <c r="U686" s="193">
        <v>0</v>
      </c>
      <c r="V686" s="193">
        <v>0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332">
        <v>0</v>
      </c>
      <c r="AD686" s="180"/>
      <c r="AE686" s="190">
        <v>1</v>
      </c>
      <c r="AF686" s="191">
        <v>0</v>
      </c>
      <c r="AG686" s="191">
        <v>1</v>
      </c>
      <c r="AH686" s="191">
        <v>0</v>
      </c>
      <c r="AI686" s="191">
        <v>0</v>
      </c>
      <c r="AJ686" s="191">
        <v>0</v>
      </c>
      <c r="AK686" s="191">
        <v>0</v>
      </c>
      <c r="AL686" s="191">
        <v>0</v>
      </c>
      <c r="AM686" s="191">
        <v>0</v>
      </c>
      <c r="AN686" s="191">
        <v>0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1</v>
      </c>
      <c r="D687" s="331">
        <v>0</v>
      </c>
      <c r="E687" s="193">
        <v>1</v>
      </c>
      <c r="F687" s="193">
        <v>0</v>
      </c>
      <c r="G687" s="193">
        <v>0</v>
      </c>
      <c r="H687" s="193">
        <v>0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2</v>
      </c>
      <c r="R687" s="331">
        <v>0</v>
      </c>
      <c r="S687" s="193">
        <v>2</v>
      </c>
      <c r="T687" s="193">
        <v>0</v>
      </c>
      <c r="U687" s="193">
        <v>0</v>
      </c>
      <c r="V687" s="193">
        <v>0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332">
        <v>0</v>
      </c>
      <c r="AD687" s="180"/>
      <c r="AE687" s="190">
        <v>3</v>
      </c>
      <c r="AF687" s="191">
        <v>0</v>
      </c>
      <c r="AG687" s="191">
        <v>3</v>
      </c>
      <c r="AH687" s="191">
        <v>0</v>
      </c>
      <c r="AI687" s="191">
        <v>0</v>
      </c>
      <c r="AJ687" s="191">
        <v>0</v>
      </c>
      <c r="AK687" s="191">
        <v>0</v>
      </c>
      <c r="AL687" s="191">
        <v>0</v>
      </c>
      <c r="AM687" s="191">
        <v>0</v>
      </c>
      <c r="AN687" s="191">
        <v>0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0</v>
      </c>
      <c r="D688" s="331">
        <v>0</v>
      </c>
      <c r="E688" s="193">
        <v>0</v>
      </c>
      <c r="F688" s="193">
        <v>0</v>
      </c>
      <c r="G688" s="193">
        <v>0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3</v>
      </c>
      <c r="R688" s="331">
        <v>0</v>
      </c>
      <c r="S688" s="193">
        <v>1</v>
      </c>
      <c r="T688" s="193">
        <v>0</v>
      </c>
      <c r="U688" s="193">
        <v>2</v>
      </c>
      <c r="V688" s="193">
        <v>0</v>
      </c>
      <c r="W688" s="193">
        <v>0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3</v>
      </c>
      <c r="AF688" s="191">
        <v>0</v>
      </c>
      <c r="AG688" s="191">
        <v>1</v>
      </c>
      <c r="AH688" s="191">
        <v>0</v>
      </c>
      <c r="AI688" s="191">
        <v>2</v>
      </c>
      <c r="AJ688" s="191">
        <v>0</v>
      </c>
      <c r="AK688" s="191">
        <v>0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0</v>
      </c>
      <c r="D689" s="331">
        <v>0</v>
      </c>
      <c r="E689" s="193">
        <v>0</v>
      </c>
      <c r="F689" s="193">
        <v>0</v>
      </c>
      <c r="G689" s="193">
        <v>0</v>
      </c>
      <c r="H689" s="193">
        <v>0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5</v>
      </c>
      <c r="R689" s="331">
        <v>0</v>
      </c>
      <c r="S689" s="193">
        <v>5</v>
      </c>
      <c r="T689" s="193">
        <v>0</v>
      </c>
      <c r="U689" s="193">
        <v>0</v>
      </c>
      <c r="V689" s="193">
        <v>0</v>
      </c>
      <c r="W689" s="193">
        <v>0</v>
      </c>
      <c r="X689" s="193">
        <v>0</v>
      </c>
      <c r="Y689" s="193">
        <v>0</v>
      </c>
      <c r="Z689" s="193">
        <v>0</v>
      </c>
      <c r="AA689" s="193">
        <v>0</v>
      </c>
      <c r="AB689" s="193">
        <v>0</v>
      </c>
      <c r="AC689" s="332">
        <v>0</v>
      </c>
      <c r="AD689" s="180"/>
      <c r="AE689" s="190">
        <v>5</v>
      </c>
      <c r="AF689" s="191">
        <v>0</v>
      </c>
      <c r="AG689" s="191">
        <v>5</v>
      </c>
      <c r="AH689" s="191">
        <v>0</v>
      </c>
      <c r="AI689" s="191">
        <v>0</v>
      </c>
      <c r="AJ689" s="191">
        <v>0</v>
      </c>
      <c r="AK689" s="191">
        <v>0</v>
      </c>
      <c r="AL689" s="191">
        <v>0</v>
      </c>
      <c r="AM689" s="191">
        <v>0</v>
      </c>
      <c r="AN689" s="191">
        <v>0</v>
      </c>
      <c r="AO689" s="191">
        <v>0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2</v>
      </c>
      <c r="D690" s="331">
        <v>0</v>
      </c>
      <c r="E690" s="193">
        <v>2</v>
      </c>
      <c r="F690" s="193">
        <v>0</v>
      </c>
      <c r="G690" s="193">
        <v>0</v>
      </c>
      <c r="H690" s="193">
        <v>0</v>
      </c>
      <c r="I690" s="193">
        <v>0</v>
      </c>
      <c r="J690" s="193">
        <v>0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11</v>
      </c>
      <c r="R690" s="331">
        <v>0</v>
      </c>
      <c r="S690" s="193">
        <v>11</v>
      </c>
      <c r="T690" s="193">
        <v>0</v>
      </c>
      <c r="U690" s="193">
        <v>0</v>
      </c>
      <c r="V690" s="193">
        <v>0</v>
      </c>
      <c r="W690" s="193">
        <v>0</v>
      </c>
      <c r="X690" s="193">
        <v>0</v>
      </c>
      <c r="Y690" s="193">
        <v>0</v>
      </c>
      <c r="Z690" s="193">
        <v>0</v>
      </c>
      <c r="AA690" s="193">
        <v>0</v>
      </c>
      <c r="AB690" s="193">
        <v>0</v>
      </c>
      <c r="AC690" s="332">
        <v>0</v>
      </c>
      <c r="AD690" s="180"/>
      <c r="AE690" s="190">
        <v>13</v>
      </c>
      <c r="AF690" s="191">
        <v>0</v>
      </c>
      <c r="AG690" s="191">
        <v>13</v>
      </c>
      <c r="AH690" s="191">
        <v>0</v>
      </c>
      <c r="AI690" s="191">
        <v>0</v>
      </c>
      <c r="AJ690" s="191">
        <v>0</v>
      </c>
      <c r="AK690" s="191">
        <v>0</v>
      </c>
      <c r="AL690" s="191">
        <v>0</v>
      </c>
      <c r="AM690" s="191">
        <v>0</v>
      </c>
      <c r="AN690" s="191">
        <v>0</v>
      </c>
      <c r="AO690" s="191">
        <v>0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2</v>
      </c>
      <c r="D691" s="331">
        <v>0</v>
      </c>
      <c r="E691" s="193">
        <v>2</v>
      </c>
      <c r="F691" s="193">
        <v>0</v>
      </c>
      <c r="G691" s="193">
        <v>0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7</v>
      </c>
      <c r="R691" s="331">
        <v>0</v>
      </c>
      <c r="S691" s="193">
        <v>6</v>
      </c>
      <c r="T691" s="193">
        <v>0</v>
      </c>
      <c r="U691" s="193">
        <v>1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9</v>
      </c>
      <c r="AF691" s="191">
        <v>0</v>
      </c>
      <c r="AG691" s="191">
        <v>8</v>
      </c>
      <c r="AH691" s="191">
        <v>0</v>
      </c>
      <c r="AI691" s="191">
        <v>1</v>
      </c>
      <c r="AJ691" s="191">
        <v>0</v>
      </c>
      <c r="AK691" s="191">
        <v>0</v>
      </c>
      <c r="AL691" s="191">
        <v>0</v>
      </c>
      <c r="AM691" s="191">
        <v>0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2</v>
      </c>
      <c r="D692" s="331">
        <v>0</v>
      </c>
      <c r="E692" s="193">
        <v>2</v>
      </c>
      <c r="F692" s="193">
        <v>0</v>
      </c>
      <c r="G692" s="193">
        <v>0</v>
      </c>
      <c r="H692" s="193">
        <v>0</v>
      </c>
      <c r="I692" s="193">
        <v>0</v>
      </c>
      <c r="J692" s="193">
        <v>0</v>
      </c>
      <c r="K692" s="193">
        <v>0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8</v>
      </c>
      <c r="R692" s="331">
        <v>0</v>
      </c>
      <c r="S692" s="193">
        <v>5</v>
      </c>
      <c r="T692" s="193">
        <v>0</v>
      </c>
      <c r="U692" s="193">
        <v>3</v>
      </c>
      <c r="V692" s="193">
        <v>0</v>
      </c>
      <c r="W692" s="193">
        <v>0</v>
      </c>
      <c r="X692" s="193">
        <v>0</v>
      </c>
      <c r="Y692" s="193">
        <v>0</v>
      </c>
      <c r="Z692" s="193">
        <v>0</v>
      </c>
      <c r="AA692" s="193">
        <v>0</v>
      </c>
      <c r="AB692" s="193">
        <v>0</v>
      </c>
      <c r="AC692" s="332">
        <v>0</v>
      </c>
      <c r="AD692" s="180"/>
      <c r="AE692" s="190">
        <v>10</v>
      </c>
      <c r="AF692" s="191">
        <v>0</v>
      </c>
      <c r="AG692" s="191">
        <v>7</v>
      </c>
      <c r="AH692" s="191">
        <v>0</v>
      </c>
      <c r="AI692" s="191">
        <v>3</v>
      </c>
      <c r="AJ692" s="191">
        <v>0</v>
      </c>
      <c r="AK692" s="191">
        <v>0</v>
      </c>
      <c r="AL692" s="191">
        <v>0</v>
      </c>
      <c r="AM692" s="191">
        <v>0</v>
      </c>
      <c r="AN692" s="191">
        <v>0</v>
      </c>
      <c r="AO692" s="191">
        <v>0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1</v>
      </c>
      <c r="D693" s="331">
        <v>0</v>
      </c>
      <c r="E693" s="193">
        <v>1</v>
      </c>
      <c r="F693" s="193">
        <v>0</v>
      </c>
      <c r="G693" s="193">
        <v>0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8</v>
      </c>
      <c r="R693" s="331">
        <v>0</v>
      </c>
      <c r="S693" s="193">
        <v>5</v>
      </c>
      <c r="T693" s="193">
        <v>0</v>
      </c>
      <c r="U693" s="193">
        <v>3</v>
      </c>
      <c r="V693" s="193">
        <v>0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9</v>
      </c>
      <c r="AF693" s="191">
        <v>0</v>
      </c>
      <c r="AG693" s="191">
        <v>6</v>
      </c>
      <c r="AH693" s="191">
        <v>0</v>
      </c>
      <c r="AI693" s="191">
        <v>3</v>
      </c>
      <c r="AJ693" s="191">
        <v>0</v>
      </c>
      <c r="AK693" s="191">
        <v>0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2</v>
      </c>
      <c r="D694" s="331">
        <v>0</v>
      </c>
      <c r="E694" s="193">
        <v>2</v>
      </c>
      <c r="F694" s="193">
        <v>0</v>
      </c>
      <c r="G694" s="193">
        <v>0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332">
        <v>0</v>
      </c>
      <c r="P694" s="180"/>
      <c r="Q694" s="190">
        <v>23</v>
      </c>
      <c r="R694" s="331">
        <v>0</v>
      </c>
      <c r="S694" s="193">
        <v>22</v>
      </c>
      <c r="T694" s="193">
        <v>0</v>
      </c>
      <c r="U694" s="193">
        <v>1</v>
      </c>
      <c r="V694" s="193">
        <v>0</v>
      </c>
      <c r="W694" s="193">
        <v>0</v>
      </c>
      <c r="X694" s="193">
        <v>0</v>
      </c>
      <c r="Y694" s="193">
        <v>0</v>
      </c>
      <c r="Z694" s="193">
        <v>0</v>
      </c>
      <c r="AA694" s="193">
        <v>0</v>
      </c>
      <c r="AB694" s="193">
        <v>0</v>
      </c>
      <c r="AC694" s="332">
        <v>0</v>
      </c>
      <c r="AD694" s="180"/>
      <c r="AE694" s="190">
        <v>25</v>
      </c>
      <c r="AF694" s="191">
        <v>0</v>
      </c>
      <c r="AG694" s="191">
        <v>24</v>
      </c>
      <c r="AH694" s="191">
        <v>0</v>
      </c>
      <c r="AI694" s="191">
        <v>1</v>
      </c>
      <c r="AJ694" s="191">
        <v>0</v>
      </c>
      <c r="AK694" s="191">
        <v>0</v>
      </c>
      <c r="AL694" s="191">
        <v>0</v>
      </c>
      <c r="AM694" s="191">
        <v>0</v>
      </c>
      <c r="AN694" s="191">
        <v>0</v>
      </c>
      <c r="AO694" s="191">
        <v>0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2</v>
      </c>
      <c r="D695" s="331">
        <v>0</v>
      </c>
      <c r="E695" s="193">
        <v>1</v>
      </c>
      <c r="F695" s="193">
        <v>0</v>
      </c>
      <c r="G695" s="193">
        <v>1</v>
      </c>
      <c r="H695" s="193">
        <v>0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11</v>
      </c>
      <c r="R695" s="331">
        <v>0</v>
      </c>
      <c r="S695" s="193">
        <v>10</v>
      </c>
      <c r="T695" s="193">
        <v>0</v>
      </c>
      <c r="U695" s="193">
        <v>1</v>
      </c>
      <c r="V695" s="193">
        <v>0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13</v>
      </c>
      <c r="AF695" s="191">
        <v>0</v>
      </c>
      <c r="AG695" s="191">
        <v>11</v>
      </c>
      <c r="AH695" s="191">
        <v>0</v>
      </c>
      <c r="AI695" s="191">
        <v>2</v>
      </c>
      <c r="AJ695" s="191">
        <v>0</v>
      </c>
      <c r="AK695" s="191">
        <v>0</v>
      </c>
      <c r="AL695" s="191">
        <v>0</v>
      </c>
      <c r="AM695" s="191">
        <v>0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2</v>
      </c>
      <c r="D696" s="331">
        <v>0</v>
      </c>
      <c r="E696" s="193">
        <v>2</v>
      </c>
      <c r="F696" s="193">
        <v>0</v>
      </c>
      <c r="G696" s="193">
        <v>0</v>
      </c>
      <c r="H696" s="193">
        <v>0</v>
      </c>
      <c r="I696" s="193">
        <v>0</v>
      </c>
      <c r="J696" s="193">
        <v>0</v>
      </c>
      <c r="K696" s="193">
        <v>0</v>
      </c>
      <c r="L696" s="193">
        <v>0</v>
      </c>
      <c r="M696" s="193">
        <v>0</v>
      </c>
      <c r="N696" s="193">
        <v>0</v>
      </c>
      <c r="O696" s="332">
        <v>0</v>
      </c>
      <c r="P696" s="180"/>
      <c r="Q696" s="190">
        <v>9</v>
      </c>
      <c r="R696" s="331">
        <v>0</v>
      </c>
      <c r="S696" s="193">
        <v>9</v>
      </c>
      <c r="T696" s="193">
        <v>0</v>
      </c>
      <c r="U696" s="193">
        <v>0</v>
      </c>
      <c r="V696" s="193">
        <v>0</v>
      </c>
      <c r="W696" s="193">
        <v>0</v>
      </c>
      <c r="X696" s="193">
        <v>0</v>
      </c>
      <c r="Y696" s="193">
        <v>0</v>
      </c>
      <c r="Z696" s="193">
        <v>0</v>
      </c>
      <c r="AA696" s="193">
        <v>0</v>
      </c>
      <c r="AB696" s="193">
        <v>0</v>
      </c>
      <c r="AC696" s="332">
        <v>0</v>
      </c>
      <c r="AD696" s="180"/>
      <c r="AE696" s="190">
        <v>11</v>
      </c>
      <c r="AF696" s="191">
        <v>0</v>
      </c>
      <c r="AG696" s="191">
        <v>11</v>
      </c>
      <c r="AH696" s="191">
        <v>0</v>
      </c>
      <c r="AI696" s="191">
        <v>0</v>
      </c>
      <c r="AJ696" s="191">
        <v>0</v>
      </c>
      <c r="AK696" s="191">
        <v>0</v>
      </c>
      <c r="AL696" s="191">
        <v>0</v>
      </c>
      <c r="AM696" s="191">
        <v>0</v>
      </c>
      <c r="AN696" s="191">
        <v>0</v>
      </c>
      <c r="AO696" s="191">
        <v>0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6</v>
      </c>
      <c r="D697" s="331">
        <v>0</v>
      </c>
      <c r="E697" s="193">
        <v>6</v>
      </c>
      <c r="F697" s="193">
        <v>0</v>
      </c>
      <c r="G697" s="193">
        <v>0</v>
      </c>
      <c r="H697" s="193">
        <v>0</v>
      </c>
      <c r="I697" s="193">
        <v>0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18</v>
      </c>
      <c r="R697" s="331">
        <v>0</v>
      </c>
      <c r="S697" s="193">
        <v>18</v>
      </c>
      <c r="T697" s="193">
        <v>0</v>
      </c>
      <c r="U697" s="193">
        <v>0</v>
      </c>
      <c r="V697" s="193">
        <v>0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332">
        <v>0</v>
      </c>
      <c r="AD697" s="180"/>
      <c r="AE697" s="190">
        <v>24</v>
      </c>
      <c r="AF697" s="191">
        <v>0</v>
      </c>
      <c r="AG697" s="191">
        <v>24</v>
      </c>
      <c r="AH697" s="191">
        <v>0</v>
      </c>
      <c r="AI697" s="191">
        <v>0</v>
      </c>
      <c r="AJ697" s="191">
        <v>0</v>
      </c>
      <c r="AK697" s="191">
        <v>0</v>
      </c>
      <c r="AL697" s="191">
        <v>0</v>
      </c>
      <c r="AM697" s="191">
        <v>0</v>
      </c>
      <c r="AN697" s="191">
        <v>0</v>
      </c>
      <c r="AO697" s="191">
        <v>0</v>
      </c>
      <c r="AP697" s="191">
        <v>0</v>
      </c>
      <c r="AQ697" s="192">
        <v>0</v>
      </c>
      <c r="AR697" s="11"/>
    </row>
    <row r="698" spans="1:44" x14ac:dyDescent="0.25">
      <c r="A698" s="240">
        <v>6</v>
      </c>
      <c r="B698" s="311">
        <v>0.40625</v>
      </c>
      <c r="C698" s="190">
        <v>2</v>
      </c>
      <c r="D698" s="331">
        <v>0</v>
      </c>
      <c r="E698" s="193">
        <v>2</v>
      </c>
      <c r="F698" s="193">
        <v>0</v>
      </c>
      <c r="G698" s="193">
        <v>0</v>
      </c>
      <c r="H698" s="193">
        <v>0</v>
      </c>
      <c r="I698" s="193">
        <v>0</v>
      </c>
      <c r="J698" s="193">
        <v>0</v>
      </c>
      <c r="K698" s="193">
        <v>0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18</v>
      </c>
      <c r="R698" s="331">
        <v>0</v>
      </c>
      <c r="S698" s="193">
        <v>17</v>
      </c>
      <c r="T698" s="193">
        <v>0</v>
      </c>
      <c r="U698" s="193">
        <v>1</v>
      </c>
      <c r="V698" s="193">
        <v>0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20</v>
      </c>
      <c r="AF698" s="191">
        <v>0</v>
      </c>
      <c r="AG698" s="191">
        <v>19</v>
      </c>
      <c r="AH698" s="191">
        <v>0</v>
      </c>
      <c r="AI698" s="191">
        <v>1</v>
      </c>
      <c r="AJ698" s="191">
        <v>0</v>
      </c>
      <c r="AK698" s="191">
        <v>0</v>
      </c>
      <c r="AL698" s="191">
        <v>0</v>
      </c>
      <c r="AM698" s="191">
        <v>0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2</v>
      </c>
      <c r="D699" s="331">
        <v>0</v>
      </c>
      <c r="E699" s="193">
        <v>2</v>
      </c>
      <c r="F699" s="193">
        <v>0</v>
      </c>
      <c r="G699" s="193">
        <v>0</v>
      </c>
      <c r="H699" s="193">
        <v>0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17</v>
      </c>
      <c r="R699" s="331">
        <v>0</v>
      </c>
      <c r="S699" s="193">
        <v>17</v>
      </c>
      <c r="T699" s="193">
        <v>0</v>
      </c>
      <c r="U699" s="193">
        <v>0</v>
      </c>
      <c r="V699" s="193">
        <v>0</v>
      </c>
      <c r="W699" s="193">
        <v>0</v>
      </c>
      <c r="X699" s="193">
        <v>0</v>
      </c>
      <c r="Y699" s="193">
        <v>0</v>
      </c>
      <c r="Z699" s="193">
        <v>0</v>
      </c>
      <c r="AA699" s="193">
        <v>0</v>
      </c>
      <c r="AB699" s="193">
        <v>0</v>
      </c>
      <c r="AC699" s="332">
        <v>0</v>
      </c>
      <c r="AD699" s="180"/>
      <c r="AE699" s="190">
        <v>19</v>
      </c>
      <c r="AF699" s="191">
        <v>0</v>
      </c>
      <c r="AG699" s="191">
        <v>19</v>
      </c>
      <c r="AH699" s="191">
        <v>0</v>
      </c>
      <c r="AI699" s="191">
        <v>0</v>
      </c>
      <c r="AJ699" s="191">
        <v>0</v>
      </c>
      <c r="AK699" s="191">
        <v>0</v>
      </c>
      <c r="AL699" s="191">
        <v>0</v>
      </c>
      <c r="AM699" s="191">
        <v>0</v>
      </c>
      <c r="AN699" s="191">
        <v>0</v>
      </c>
      <c r="AO699" s="191">
        <v>0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1</v>
      </c>
      <c r="D700" s="331">
        <v>0</v>
      </c>
      <c r="E700" s="193">
        <v>0</v>
      </c>
      <c r="F700" s="193">
        <v>0</v>
      </c>
      <c r="G700" s="193">
        <v>1</v>
      </c>
      <c r="H700" s="193">
        <v>0</v>
      </c>
      <c r="I700" s="193">
        <v>0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17</v>
      </c>
      <c r="R700" s="331">
        <v>0</v>
      </c>
      <c r="S700" s="193">
        <v>16</v>
      </c>
      <c r="T700" s="193">
        <v>0</v>
      </c>
      <c r="U700" s="193">
        <v>1</v>
      </c>
      <c r="V700" s="193">
        <v>0</v>
      </c>
      <c r="W700" s="193">
        <v>0</v>
      </c>
      <c r="X700" s="193">
        <v>0</v>
      </c>
      <c r="Y700" s="193">
        <v>0</v>
      </c>
      <c r="Z700" s="193">
        <v>0</v>
      </c>
      <c r="AA700" s="193">
        <v>0</v>
      </c>
      <c r="AB700" s="193">
        <v>0</v>
      </c>
      <c r="AC700" s="332">
        <v>0</v>
      </c>
      <c r="AD700" s="180"/>
      <c r="AE700" s="190">
        <v>18</v>
      </c>
      <c r="AF700" s="191">
        <v>0</v>
      </c>
      <c r="AG700" s="191">
        <v>16</v>
      </c>
      <c r="AH700" s="191">
        <v>0</v>
      </c>
      <c r="AI700" s="191">
        <v>2</v>
      </c>
      <c r="AJ700" s="191">
        <v>0</v>
      </c>
      <c r="AK700" s="191">
        <v>0</v>
      </c>
      <c r="AL700" s="191">
        <v>0</v>
      </c>
      <c r="AM700" s="191">
        <v>0</v>
      </c>
      <c r="AN700" s="191">
        <v>0</v>
      </c>
      <c r="AO700" s="191">
        <v>0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6</v>
      </c>
      <c r="D701" s="331">
        <v>0</v>
      </c>
      <c r="E701" s="193">
        <v>6</v>
      </c>
      <c r="F701" s="193">
        <v>0</v>
      </c>
      <c r="G701" s="193">
        <v>0</v>
      </c>
      <c r="H701" s="193">
        <v>0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17</v>
      </c>
      <c r="R701" s="331">
        <v>1</v>
      </c>
      <c r="S701" s="193">
        <v>16</v>
      </c>
      <c r="T701" s="193">
        <v>0</v>
      </c>
      <c r="U701" s="193">
        <v>0</v>
      </c>
      <c r="V701" s="193">
        <v>0</v>
      </c>
      <c r="W701" s="193">
        <v>0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23</v>
      </c>
      <c r="AF701" s="191">
        <v>1</v>
      </c>
      <c r="AG701" s="191">
        <v>22</v>
      </c>
      <c r="AH701" s="191">
        <v>0</v>
      </c>
      <c r="AI701" s="191">
        <v>0</v>
      </c>
      <c r="AJ701" s="191">
        <v>0</v>
      </c>
      <c r="AK701" s="191">
        <v>0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2</v>
      </c>
      <c r="D702" s="331">
        <v>0</v>
      </c>
      <c r="E702" s="193">
        <v>2</v>
      </c>
      <c r="F702" s="193">
        <v>0</v>
      </c>
      <c r="G702" s="193">
        <v>0</v>
      </c>
      <c r="H702" s="193">
        <v>0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332">
        <v>0</v>
      </c>
      <c r="P702" s="180"/>
      <c r="Q702" s="190">
        <v>15</v>
      </c>
      <c r="R702" s="331">
        <v>0</v>
      </c>
      <c r="S702" s="193">
        <v>12</v>
      </c>
      <c r="T702" s="193">
        <v>0</v>
      </c>
      <c r="U702" s="193">
        <v>3</v>
      </c>
      <c r="V702" s="193">
        <v>0</v>
      </c>
      <c r="W702" s="193">
        <v>0</v>
      </c>
      <c r="X702" s="193">
        <v>0</v>
      </c>
      <c r="Y702" s="193">
        <v>0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17</v>
      </c>
      <c r="AF702" s="191">
        <v>0</v>
      </c>
      <c r="AG702" s="191">
        <v>14</v>
      </c>
      <c r="AH702" s="191">
        <v>0</v>
      </c>
      <c r="AI702" s="191">
        <v>3</v>
      </c>
      <c r="AJ702" s="191">
        <v>0</v>
      </c>
      <c r="AK702" s="191">
        <v>0</v>
      </c>
      <c r="AL702" s="191">
        <v>0</v>
      </c>
      <c r="AM702" s="191">
        <v>0</v>
      </c>
      <c r="AN702" s="191">
        <v>0</v>
      </c>
      <c r="AO702" s="191">
        <v>0</v>
      </c>
      <c r="AP702" s="191">
        <v>0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6</v>
      </c>
      <c r="D703" s="331">
        <v>0</v>
      </c>
      <c r="E703" s="193">
        <v>6</v>
      </c>
      <c r="F703" s="193">
        <v>0</v>
      </c>
      <c r="G703" s="193">
        <v>0</v>
      </c>
      <c r="H703" s="193">
        <v>0</v>
      </c>
      <c r="I703" s="193">
        <v>0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332">
        <v>0</v>
      </c>
      <c r="P703" s="180"/>
      <c r="Q703" s="190">
        <v>28</v>
      </c>
      <c r="R703" s="331">
        <v>0</v>
      </c>
      <c r="S703" s="193">
        <v>27</v>
      </c>
      <c r="T703" s="193">
        <v>0</v>
      </c>
      <c r="U703" s="193">
        <v>1</v>
      </c>
      <c r="V703" s="193">
        <v>0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34</v>
      </c>
      <c r="AF703" s="191">
        <v>0</v>
      </c>
      <c r="AG703" s="191">
        <v>33</v>
      </c>
      <c r="AH703" s="191">
        <v>0</v>
      </c>
      <c r="AI703" s="191">
        <v>1</v>
      </c>
      <c r="AJ703" s="191">
        <v>0</v>
      </c>
      <c r="AK703" s="191">
        <v>0</v>
      </c>
      <c r="AL703" s="191">
        <v>0</v>
      </c>
      <c r="AM703" s="191">
        <v>0</v>
      </c>
      <c r="AN703" s="191">
        <v>0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8</v>
      </c>
      <c r="D704" s="331">
        <v>0</v>
      </c>
      <c r="E704" s="193">
        <v>8</v>
      </c>
      <c r="F704" s="193">
        <v>0</v>
      </c>
      <c r="G704" s="193">
        <v>0</v>
      </c>
      <c r="H704" s="193">
        <v>0</v>
      </c>
      <c r="I704" s="193">
        <v>0</v>
      </c>
      <c r="J704" s="193">
        <v>0</v>
      </c>
      <c r="K704" s="193">
        <v>0</v>
      </c>
      <c r="L704" s="193">
        <v>0</v>
      </c>
      <c r="M704" s="193">
        <v>0</v>
      </c>
      <c r="N704" s="193">
        <v>0</v>
      </c>
      <c r="O704" s="332">
        <v>0</v>
      </c>
      <c r="P704" s="180"/>
      <c r="Q704" s="190">
        <v>28</v>
      </c>
      <c r="R704" s="331">
        <v>1</v>
      </c>
      <c r="S704" s="193">
        <v>26</v>
      </c>
      <c r="T704" s="193">
        <v>0</v>
      </c>
      <c r="U704" s="193">
        <v>1</v>
      </c>
      <c r="V704" s="193">
        <v>0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36</v>
      </c>
      <c r="AF704" s="191">
        <v>1</v>
      </c>
      <c r="AG704" s="191">
        <v>34</v>
      </c>
      <c r="AH704" s="191">
        <v>0</v>
      </c>
      <c r="AI704" s="191">
        <v>1</v>
      </c>
      <c r="AJ704" s="191">
        <v>0</v>
      </c>
      <c r="AK704" s="191">
        <v>0</v>
      </c>
      <c r="AL704" s="191">
        <v>0</v>
      </c>
      <c r="AM704" s="191">
        <v>0</v>
      </c>
      <c r="AN704" s="191">
        <v>0</v>
      </c>
      <c r="AO704" s="191">
        <v>0</v>
      </c>
      <c r="AP704" s="191">
        <v>0</v>
      </c>
      <c r="AQ704" s="192">
        <v>0</v>
      </c>
      <c r="AR704" s="11"/>
    </row>
    <row r="705" spans="1:44" x14ac:dyDescent="0.25">
      <c r="A705" s="240">
        <v>6</v>
      </c>
      <c r="B705" s="311">
        <v>0.47916700000000001</v>
      </c>
      <c r="C705" s="190">
        <v>8</v>
      </c>
      <c r="D705" s="331">
        <v>0</v>
      </c>
      <c r="E705" s="193">
        <v>7</v>
      </c>
      <c r="F705" s="193">
        <v>0</v>
      </c>
      <c r="G705" s="193">
        <v>1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29</v>
      </c>
      <c r="R705" s="331">
        <v>0</v>
      </c>
      <c r="S705" s="193">
        <v>28</v>
      </c>
      <c r="T705" s="193">
        <v>0</v>
      </c>
      <c r="U705" s="193">
        <v>1</v>
      </c>
      <c r="V705" s="193">
        <v>0</v>
      </c>
      <c r="W705" s="193">
        <v>0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37</v>
      </c>
      <c r="AF705" s="191">
        <v>0</v>
      </c>
      <c r="AG705" s="191">
        <v>35</v>
      </c>
      <c r="AH705" s="191">
        <v>0</v>
      </c>
      <c r="AI705" s="191">
        <v>2</v>
      </c>
      <c r="AJ705" s="191">
        <v>0</v>
      </c>
      <c r="AK705" s="191">
        <v>0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4</v>
      </c>
      <c r="D706" s="331">
        <v>0</v>
      </c>
      <c r="E706" s="193">
        <v>4</v>
      </c>
      <c r="F706" s="193">
        <v>0</v>
      </c>
      <c r="G706" s="193">
        <v>0</v>
      </c>
      <c r="H706" s="193">
        <v>0</v>
      </c>
      <c r="I706" s="193">
        <v>0</v>
      </c>
      <c r="J706" s="193">
        <v>0</v>
      </c>
      <c r="K706" s="193">
        <v>0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44</v>
      </c>
      <c r="R706" s="331">
        <v>0</v>
      </c>
      <c r="S706" s="193">
        <v>43</v>
      </c>
      <c r="T706" s="193">
        <v>0</v>
      </c>
      <c r="U706" s="193">
        <v>1</v>
      </c>
      <c r="V706" s="193">
        <v>0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332">
        <v>0</v>
      </c>
      <c r="AD706" s="134"/>
      <c r="AE706" s="190">
        <v>48</v>
      </c>
      <c r="AF706" s="191">
        <v>0</v>
      </c>
      <c r="AG706" s="191">
        <v>47</v>
      </c>
      <c r="AH706" s="191">
        <v>0</v>
      </c>
      <c r="AI706" s="191">
        <v>1</v>
      </c>
      <c r="AJ706" s="191">
        <v>0</v>
      </c>
      <c r="AK706" s="191">
        <v>0</v>
      </c>
      <c r="AL706" s="191">
        <v>0</v>
      </c>
      <c r="AM706" s="191">
        <v>0</v>
      </c>
      <c r="AN706" s="191">
        <v>0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3</v>
      </c>
      <c r="D707" s="331">
        <v>0</v>
      </c>
      <c r="E707" s="193">
        <v>3</v>
      </c>
      <c r="F707" s="193">
        <v>0</v>
      </c>
      <c r="G707" s="193">
        <v>0</v>
      </c>
      <c r="H707" s="193">
        <v>0</v>
      </c>
      <c r="I707" s="193">
        <v>0</v>
      </c>
      <c r="J707" s="193">
        <v>0</v>
      </c>
      <c r="K707" s="193">
        <v>0</v>
      </c>
      <c r="L707" s="193">
        <v>0</v>
      </c>
      <c r="M707" s="193">
        <v>0</v>
      </c>
      <c r="N707" s="193">
        <v>0</v>
      </c>
      <c r="O707" s="332">
        <v>0</v>
      </c>
      <c r="P707" s="180"/>
      <c r="Q707" s="190">
        <v>36</v>
      </c>
      <c r="R707" s="331">
        <v>0</v>
      </c>
      <c r="S707" s="193">
        <v>34</v>
      </c>
      <c r="T707" s="193">
        <v>0</v>
      </c>
      <c r="U707" s="193">
        <v>2</v>
      </c>
      <c r="V707" s="193">
        <v>0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39</v>
      </c>
      <c r="AF707" s="193">
        <v>0</v>
      </c>
      <c r="AG707" s="191">
        <v>37</v>
      </c>
      <c r="AH707" s="191">
        <v>0</v>
      </c>
      <c r="AI707" s="191">
        <v>2</v>
      </c>
      <c r="AJ707" s="191">
        <v>0</v>
      </c>
      <c r="AK707" s="191">
        <v>0</v>
      </c>
      <c r="AL707" s="191">
        <v>0</v>
      </c>
      <c r="AM707" s="191">
        <v>0</v>
      </c>
      <c r="AN707" s="191">
        <v>0</v>
      </c>
      <c r="AO707" s="191">
        <v>0</v>
      </c>
      <c r="AP707" s="191">
        <v>0</v>
      </c>
      <c r="AQ707" s="192">
        <v>0</v>
      </c>
      <c r="AR707" s="11"/>
    </row>
    <row r="708" spans="1:44" x14ac:dyDescent="0.25">
      <c r="A708" s="240">
        <v>6</v>
      </c>
      <c r="B708" s="311">
        <v>0.51041700000000001</v>
      </c>
      <c r="C708" s="190">
        <v>3</v>
      </c>
      <c r="D708" s="331">
        <v>0</v>
      </c>
      <c r="E708" s="193">
        <v>3</v>
      </c>
      <c r="F708" s="193">
        <v>0</v>
      </c>
      <c r="G708" s="193">
        <v>0</v>
      </c>
      <c r="H708" s="193">
        <v>0</v>
      </c>
      <c r="I708" s="193">
        <v>0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49</v>
      </c>
      <c r="R708" s="331">
        <v>0</v>
      </c>
      <c r="S708" s="193">
        <v>49</v>
      </c>
      <c r="T708" s="193">
        <v>0</v>
      </c>
      <c r="U708" s="193">
        <v>0</v>
      </c>
      <c r="V708" s="193">
        <v>0</v>
      </c>
      <c r="W708" s="193">
        <v>0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52</v>
      </c>
      <c r="AF708" s="191">
        <v>0</v>
      </c>
      <c r="AG708" s="191">
        <v>52</v>
      </c>
      <c r="AH708" s="191">
        <v>0</v>
      </c>
      <c r="AI708" s="191">
        <v>0</v>
      </c>
      <c r="AJ708" s="191">
        <v>0</v>
      </c>
      <c r="AK708" s="191">
        <v>0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7</v>
      </c>
      <c r="D709" s="331">
        <v>0</v>
      </c>
      <c r="E709" s="193">
        <v>7</v>
      </c>
      <c r="F709" s="193">
        <v>0</v>
      </c>
      <c r="G709" s="193">
        <v>0</v>
      </c>
      <c r="H709" s="193">
        <v>0</v>
      </c>
      <c r="I709" s="193">
        <v>0</v>
      </c>
      <c r="J709" s="193">
        <v>0</v>
      </c>
      <c r="K709" s="193">
        <v>0</v>
      </c>
      <c r="L709" s="193">
        <v>0</v>
      </c>
      <c r="M709" s="193">
        <v>0</v>
      </c>
      <c r="N709" s="193">
        <v>0</v>
      </c>
      <c r="O709" s="332">
        <v>0</v>
      </c>
      <c r="P709" s="180"/>
      <c r="Q709" s="190">
        <v>44</v>
      </c>
      <c r="R709" s="331">
        <v>0</v>
      </c>
      <c r="S709" s="193">
        <v>43</v>
      </c>
      <c r="T709" s="193">
        <v>0</v>
      </c>
      <c r="U709" s="193">
        <v>1</v>
      </c>
      <c r="V709" s="193">
        <v>0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51</v>
      </c>
      <c r="AF709" s="191">
        <v>0</v>
      </c>
      <c r="AG709" s="191">
        <v>50</v>
      </c>
      <c r="AH709" s="191">
        <v>0</v>
      </c>
      <c r="AI709" s="191">
        <v>1</v>
      </c>
      <c r="AJ709" s="191">
        <v>0</v>
      </c>
      <c r="AK709" s="191">
        <v>0</v>
      </c>
      <c r="AL709" s="191">
        <v>0</v>
      </c>
      <c r="AM709" s="191">
        <v>0</v>
      </c>
      <c r="AN709" s="191">
        <v>0</v>
      </c>
      <c r="AO709" s="191">
        <v>0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3</v>
      </c>
      <c r="D710" s="331">
        <v>0</v>
      </c>
      <c r="E710" s="193">
        <v>3</v>
      </c>
      <c r="F710" s="193">
        <v>0</v>
      </c>
      <c r="G710" s="193">
        <v>0</v>
      </c>
      <c r="H710" s="193">
        <v>0</v>
      </c>
      <c r="I710" s="193">
        <v>0</v>
      </c>
      <c r="J710" s="193">
        <v>0</v>
      </c>
      <c r="K710" s="193">
        <v>0</v>
      </c>
      <c r="L710" s="193">
        <v>0</v>
      </c>
      <c r="M710" s="193">
        <v>0</v>
      </c>
      <c r="N710" s="193">
        <v>0</v>
      </c>
      <c r="O710" s="332">
        <v>0</v>
      </c>
      <c r="P710" s="180"/>
      <c r="Q710" s="190">
        <v>46</v>
      </c>
      <c r="R710" s="331">
        <v>0</v>
      </c>
      <c r="S710" s="193">
        <v>44</v>
      </c>
      <c r="T710" s="193">
        <v>0</v>
      </c>
      <c r="U710" s="193">
        <v>2</v>
      </c>
      <c r="V710" s="193">
        <v>0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49</v>
      </c>
      <c r="AF710" s="191">
        <v>0</v>
      </c>
      <c r="AG710" s="191">
        <v>47</v>
      </c>
      <c r="AH710" s="191">
        <v>0</v>
      </c>
      <c r="AI710" s="191">
        <v>2</v>
      </c>
      <c r="AJ710" s="191">
        <v>0</v>
      </c>
      <c r="AK710" s="191">
        <v>0</v>
      </c>
      <c r="AL710" s="191">
        <v>0</v>
      </c>
      <c r="AM710" s="191">
        <v>0</v>
      </c>
      <c r="AN710" s="191">
        <v>0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5</v>
      </c>
      <c r="D711" s="331">
        <v>0</v>
      </c>
      <c r="E711" s="193">
        <v>4</v>
      </c>
      <c r="F711" s="193">
        <v>0</v>
      </c>
      <c r="G711" s="193">
        <v>1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67</v>
      </c>
      <c r="R711" s="331">
        <v>0</v>
      </c>
      <c r="S711" s="193">
        <v>66</v>
      </c>
      <c r="T711" s="193">
        <v>0</v>
      </c>
      <c r="U711" s="193">
        <v>1</v>
      </c>
      <c r="V711" s="193">
        <v>0</v>
      </c>
      <c r="W711" s="193">
        <v>0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332">
        <v>0</v>
      </c>
      <c r="AD711" s="180"/>
      <c r="AE711" s="190">
        <v>72</v>
      </c>
      <c r="AF711" s="191">
        <v>0</v>
      </c>
      <c r="AG711" s="191">
        <v>70</v>
      </c>
      <c r="AH711" s="191">
        <v>0</v>
      </c>
      <c r="AI711" s="191">
        <v>2</v>
      </c>
      <c r="AJ711" s="191">
        <v>0</v>
      </c>
      <c r="AK711" s="191">
        <v>0</v>
      </c>
      <c r="AL711" s="191">
        <v>0</v>
      </c>
      <c r="AM711" s="191">
        <v>0</v>
      </c>
      <c r="AN711" s="191">
        <v>0</v>
      </c>
      <c r="AO711" s="191">
        <v>0</v>
      </c>
      <c r="AP711" s="191">
        <v>0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5</v>
      </c>
      <c r="D712" s="331">
        <v>0</v>
      </c>
      <c r="E712" s="193">
        <v>5</v>
      </c>
      <c r="F712" s="193">
        <v>0</v>
      </c>
      <c r="G712" s="193">
        <v>0</v>
      </c>
      <c r="H712" s="193">
        <v>0</v>
      </c>
      <c r="I712" s="193">
        <v>0</v>
      </c>
      <c r="J712" s="193">
        <v>0</v>
      </c>
      <c r="K712" s="193">
        <v>0</v>
      </c>
      <c r="L712" s="193">
        <v>0</v>
      </c>
      <c r="M712" s="193">
        <v>0</v>
      </c>
      <c r="N712" s="193">
        <v>0</v>
      </c>
      <c r="O712" s="332">
        <v>0</v>
      </c>
      <c r="P712" s="180"/>
      <c r="Q712" s="190">
        <v>51</v>
      </c>
      <c r="R712" s="331">
        <v>1</v>
      </c>
      <c r="S712" s="193">
        <v>47</v>
      </c>
      <c r="T712" s="193">
        <v>0</v>
      </c>
      <c r="U712" s="193">
        <v>3</v>
      </c>
      <c r="V712" s="193">
        <v>0</v>
      </c>
      <c r="W712" s="193">
        <v>0</v>
      </c>
      <c r="X712" s="193">
        <v>0</v>
      </c>
      <c r="Y712" s="193">
        <v>0</v>
      </c>
      <c r="Z712" s="193">
        <v>0</v>
      </c>
      <c r="AA712" s="193">
        <v>0</v>
      </c>
      <c r="AB712" s="193">
        <v>0</v>
      </c>
      <c r="AC712" s="332">
        <v>0</v>
      </c>
      <c r="AD712" s="180"/>
      <c r="AE712" s="190">
        <v>56</v>
      </c>
      <c r="AF712" s="191">
        <v>1</v>
      </c>
      <c r="AG712" s="191">
        <v>52</v>
      </c>
      <c r="AH712" s="191">
        <v>0</v>
      </c>
      <c r="AI712" s="191">
        <v>3</v>
      </c>
      <c r="AJ712" s="191">
        <v>0</v>
      </c>
      <c r="AK712" s="191">
        <v>0</v>
      </c>
      <c r="AL712" s="191">
        <v>0</v>
      </c>
      <c r="AM712" s="191">
        <v>0</v>
      </c>
      <c r="AN712" s="191">
        <v>0</v>
      </c>
      <c r="AO712" s="191">
        <v>0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5</v>
      </c>
      <c r="D713" s="331">
        <v>0</v>
      </c>
      <c r="E713" s="193">
        <v>5</v>
      </c>
      <c r="F713" s="193">
        <v>0</v>
      </c>
      <c r="G713" s="193">
        <v>0</v>
      </c>
      <c r="H713" s="193">
        <v>0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332">
        <v>0</v>
      </c>
      <c r="P713" s="180"/>
      <c r="Q713" s="190">
        <v>31</v>
      </c>
      <c r="R713" s="331">
        <v>0</v>
      </c>
      <c r="S713" s="193">
        <v>30</v>
      </c>
      <c r="T713" s="193">
        <v>0</v>
      </c>
      <c r="U713" s="193">
        <v>1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36</v>
      </c>
      <c r="AF713" s="191">
        <v>0</v>
      </c>
      <c r="AG713" s="191">
        <v>35</v>
      </c>
      <c r="AH713" s="191">
        <v>0</v>
      </c>
      <c r="AI713" s="191">
        <v>1</v>
      </c>
      <c r="AJ713" s="191">
        <v>0</v>
      </c>
      <c r="AK713" s="191">
        <v>0</v>
      </c>
      <c r="AL713" s="191">
        <v>0</v>
      </c>
      <c r="AM713" s="191">
        <v>0</v>
      </c>
      <c r="AN713" s="191">
        <v>0</v>
      </c>
      <c r="AO713" s="191">
        <v>0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6</v>
      </c>
      <c r="D714" s="331">
        <v>0</v>
      </c>
      <c r="E714" s="193">
        <v>6</v>
      </c>
      <c r="F714" s="193">
        <v>0</v>
      </c>
      <c r="G714" s="193">
        <v>0</v>
      </c>
      <c r="H714" s="193">
        <v>0</v>
      </c>
      <c r="I714" s="193">
        <v>0</v>
      </c>
      <c r="J714" s="193">
        <v>0</v>
      </c>
      <c r="K714" s="193">
        <v>0</v>
      </c>
      <c r="L714" s="193">
        <v>0</v>
      </c>
      <c r="M714" s="193">
        <v>0</v>
      </c>
      <c r="N714" s="193">
        <v>0</v>
      </c>
      <c r="O714" s="332">
        <v>0</v>
      </c>
      <c r="P714" s="180"/>
      <c r="Q714" s="190">
        <v>36</v>
      </c>
      <c r="R714" s="331">
        <v>0</v>
      </c>
      <c r="S714" s="193">
        <v>35</v>
      </c>
      <c r="T714" s="193">
        <v>0</v>
      </c>
      <c r="U714" s="193">
        <v>1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42</v>
      </c>
      <c r="AF714" s="191">
        <v>0</v>
      </c>
      <c r="AG714" s="191">
        <v>41</v>
      </c>
      <c r="AH714" s="191">
        <v>0</v>
      </c>
      <c r="AI714" s="191">
        <v>1</v>
      </c>
      <c r="AJ714" s="191">
        <v>0</v>
      </c>
      <c r="AK714" s="191">
        <v>0</v>
      </c>
      <c r="AL714" s="191">
        <v>0</v>
      </c>
      <c r="AM714" s="191">
        <v>0</v>
      </c>
      <c r="AN714" s="191">
        <v>0</v>
      </c>
      <c r="AO714" s="191">
        <v>0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3</v>
      </c>
      <c r="D715" s="331">
        <v>0</v>
      </c>
      <c r="E715" s="193">
        <v>3</v>
      </c>
      <c r="F715" s="193">
        <v>0</v>
      </c>
      <c r="G715" s="193">
        <v>0</v>
      </c>
      <c r="H715" s="193">
        <v>0</v>
      </c>
      <c r="I715" s="193">
        <v>0</v>
      </c>
      <c r="J715" s="193">
        <v>0</v>
      </c>
      <c r="K715" s="193">
        <v>0</v>
      </c>
      <c r="L715" s="193">
        <v>0</v>
      </c>
      <c r="M715" s="193">
        <v>0</v>
      </c>
      <c r="N715" s="193">
        <v>0</v>
      </c>
      <c r="O715" s="332">
        <v>0</v>
      </c>
      <c r="P715" s="180"/>
      <c r="Q715" s="190">
        <v>25</v>
      </c>
      <c r="R715" s="331">
        <v>0</v>
      </c>
      <c r="S715" s="193">
        <v>24</v>
      </c>
      <c r="T715" s="193">
        <v>0</v>
      </c>
      <c r="U715" s="193">
        <v>1</v>
      </c>
      <c r="V715" s="193">
        <v>0</v>
      </c>
      <c r="W715" s="193">
        <v>0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28</v>
      </c>
      <c r="AF715" s="191">
        <v>0</v>
      </c>
      <c r="AG715" s="191">
        <v>27</v>
      </c>
      <c r="AH715" s="191">
        <v>0</v>
      </c>
      <c r="AI715" s="191">
        <v>1</v>
      </c>
      <c r="AJ715" s="191">
        <v>0</v>
      </c>
      <c r="AK715" s="191">
        <v>0</v>
      </c>
      <c r="AL715" s="191">
        <v>0</v>
      </c>
      <c r="AM715" s="191">
        <v>0</v>
      </c>
      <c r="AN715" s="191">
        <v>0</v>
      </c>
      <c r="AO715" s="191">
        <v>0</v>
      </c>
      <c r="AP715" s="191">
        <v>0</v>
      </c>
      <c r="AQ715" s="192">
        <v>0</v>
      </c>
      <c r="AR715" s="11"/>
    </row>
    <row r="716" spans="1:44" x14ac:dyDescent="0.25">
      <c r="A716" s="240">
        <v>6</v>
      </c>
      <c r="B716" s="311">
        <v>0.59375</v>
      </c>
      <c r="C716" s="190">
        <v>5</v>
      </c>
      <c r="D716" s="331">
        <v>0</v>
      </c>
      <c r="E716" s="193">
        <v>5</v>
      </c>
      <c r="F716" s="193">
        <v>0</v>
      </c>
      <c r="G716" s="193">
        <v>0</v>
      </c>
      <c r="H716" s="193">
        <v>0</v>
      </c>
      <c r="I716" s="193">
        <v>0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30</v>
      </c>
      <c r="R716" s="331">
        <v>0</v>
      </c>
      <c r="S716" s="193">
        <v>30</v>
      </c>
      <c r="T716" s="193">
        <v>0</v>
      </c>
      <c r="U716" s="193">
        <v>0</v>
      </c>
      <c r="V716" s="193">
        <v>0</v>
      </c>
      <c r="W716" s="193">
        <v>0</v>
      </c>
      <c r="X716" s="193">
        <v>0</v>
      </c>
      <c r="Y716" s="193">
        <v>0</v>
      </c>
      <c r="Z716" s="193">
        <v>0</v>
      </c>
      <c r="AA716" s="193">
        <v>0</v>
      </c>
      <c r="AB716" s="193">
        <v>0</v>
      </c>
      <c r="AC716" s="332">
        <v>0</v>
      </c>
      <c r="AD716" s="180"/>
      <c r="AE716" s="190">
        <v>35</v>
      </c>
      <c r="AF716" s="191">
        <v>0</v>
      </c>
      <c r="AG716" s="191">
        <v>35</v>
      </c>
      <c r="AH716" s="191">
        <v>0</v>
      </c>
      <c r="AI716" s="191">
        <v>0</v>
      </c>
      <c r="AJ716" s="191">
        <v>0</v>
      </c>
      <c r="AK716" s="191">
        <v>0</v>
      </c>
      <c r="AL716" s="191">
        <v>0</v>
      </c>
      <c r="AM716" s="191">
        <v>0</v>
      </c>
      <c r="AN716" s="191">
        <v>0</v>
      </c>
      <c r="AO716" s="191">
        <v>0</v>
      </c>
      <c r="AP716" s="191">
        <v>0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9</v>
      </c>
      <c r="D717" s="331">
        <v>0</v>
      </c>
      <c r="E717" s="193">
        <v>9</v>
      </c>
      <c r="F717" s="193">
        <v>0</v>
      </c>
      <c r="G717" s="193">
        <v>0</v>
      </c>
      <c r="H717" s="193">
        <v>0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22</v>
      </c>
      <c r="R717" s="331">
        <v>1</v>
      </c>
      <c r="S717" s="193">
        <v>20</v>
      </c>
      <c r="T717" s="193">
        <v>0</v>
      </c>
      <c r="U717" s="193">
        <v>1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31</v>
      </c>
      <c r="AF717" s="191">
        <v>1</v>
      </c>
      <c r="AG717" s="191">
        <v>29</v>
      </c>
      <c r="AH717" s="191">
        <v>0</v>
      </c>
      <c r="AI717" s="191">
        <v>1</v>
      </c>
      <c r="AJ717" s="191">
        <v>0</v>
      </c>
      <c r="AK717" s="191">
        <v>0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5</v>
      </c>
      <c r="D718" s="331">
        <v>0</v>
      </c>
      <c r="E718" s="193">
        <v>5</v>
      </c>
      <c r="F718" s="193">
        <v>0</v>
      </c>
      <c r="G718" s="193">
        <v>0</v>
      </c>
      <c r="H718" s="193">
        <v>0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332">
        <v>0</v>
      </c>
      <c r="P718" s="180"/>
      <c r="Q718" s="190">
        <v>17</v>
      </c>
      <c r="R718" s="331">
        <v>0</v>
      </c>
      <c r="S718" s="193">
        <v>14</v>
      </c>
      <c r="T718" s="193">
        <v>0</v>
      </c>
      <c r="U718" s="193">
        <v>3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22</v>
      </c>
      <c r="AF718" s="191">
        <v>0</v>
      </c>
      <c r="AG718" s="191">
        <v>19</v>
      </c>
      <c r="AH718" s="191">
        <v>0</v>
      </c>
      <c r="AI718" s="191">
        <v>3</v>
      </c>
      <c r="AJ718" s="191">
        <v>0</v>
      </c>
      <c r="AK718" s="191">
        <v>0</v>
      </c>
      <c r="AL718" s="191">
        <v>0</v>
      </c>
      <c r="AM718" s="191">
        <v>0</v>
      </c>
      <c r="AN718" s="191">
        <v>0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3</v>
      </c>
      <c r="D719" s="331">
        <v>1</v>
      </c>
      <c r="E719" s="193">
        <v>2</v>
      </c>
      <c r="F719" s="193">
        <v>0</v>
      </c>
      <c r="G719" s="193">
        <v>0</v>
      </c>
      <c r="H719" s="193">
        <v>0</v>
      </c>
      <c r="I719" s="193">
        <v>0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11</v>
      </c>
      <c r="R719" s="331">
        <v>0</v>
      </c>
      <c r="S719" s="193">
        <v>11</v>
      </c>
      <c r="T719" s="193">
        <v>0</v>
      </c>
      <c r="U719" s="193">
        <v>0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14</v>
      </c>
      <c r="AF719" s="191">
        <v>1</v>
      </c>
      <c r="AG719" s="191">
        <v>13</v>
      </c>
      <c r="AH719" s="191">
        <v>0</v>
      </c>
      <c r="AI719" s="191">
        <v>0</v>
      </c>
      <c r="AJ719" s="191">
        <v>0</v>
      </c>
      <c r="AK719" s="191">
        <v>0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2</v>
      </c>
      <c r="D720" s="331">
        <v>1</v>
      </c>
      <c r="E720" s="193">
        <v>1</v>
      </c>
      <c r="F720" s="193">
        <v>0</v>
      </c>
      <c r="G720" s="193">
        <v>0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332">
        <v>0</v>
      </c>
      <c r="P720" s="180"/>
      <c r="Q720" s="190">
        <v>13</v>
      </c>
      <c r="R720" s="331">
        <v>0</v>
      </c>
      <c r="S720" s="193">
        <v>11</v>
      </c>
      <c r="T720" s="193">
        <v>0</v>
      </c>
      <c r="U720" s="193">
        <v>2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15</v>
      </c>
      <c r="AF720" s="191">
        <v>1</v>
      </c>
      <c r="AG720" s="191">
        <v>12</v>
      </c>
      <c r="AH720" s="191">
        <v>0</v>
      </c>
      <c r="AI720" s="191">
        <v>2</v>
      </c>
      <c r="AJ720" s="191">
        <v>0</v>
      </c>
      <c r="AK720" s="191">
        <v>0</v>
      </c>
      <c r="AL720" s="191">
        <v>0</v>
      </c>
      <c r="AM720" s="191">
        <v>0</v>
      </c>
      <c r="AN720" s="191">
        <v>0</v>
      </c>
      <c r="AO720" s="191">
        <v>0</v>
      </c>
      <c r="AP720" s="191">
        <v>0</v>
      </c>
      <c r="AQ720" s="192">
        <v>0</v>
      </c>
      <c r="AR720" s="11"/>
    </row>
    <row r="721" spans="1:44" x14ac:dyDescent="0.25">
      <c r="A721" s="240">
        <v>6</v>
      </c>
      <c r="B721" s="311">
        <v>0.64583299999999999</v>
      </c>
      <c r="C721" s="190">
        <v>6</v>
      </c>
      <c r="D721" s="331">
        <v>1</v>
      </c>
      <c r="E721" s="193">
        <v>5</v>
      </c>
      <c r="F721" s="193">
        <v>0</v>
      </c>
      <c r="G721" s="193">
        <v>0</v>
      </c>
      <c r="H721" s="193">
        <v>0</v>
      </c>
      <c r="I721" s="193">
        <v>0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13</v>
      </c>
      <c r="R721" s="331">
        <v>0</v>
      </c>
      <c r="S721" s="193">
        <v>13</v>
      </c>
      <c r="T721" s="193">
        <v>0</v>
      </c>
      <c r="U721" s="193">
        <v>0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19</v>
      </c>
      <c r="AF721" s="191">
        <v>1</v>
      </c>
      <c r="AG721" s="191">
        <v>18</v>
      </c>
      <c r="AH721" s="191">
        <v>0</v>
      </c>
      <c r="AI721" s="191">
        <v>0</v>
      </c>
      <c r="AJ721" s="191">
        <v>0</v>
      </c>
      <c r="AK721" s="191">
        <v>0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8</v>
      </c>
      <c r="D722" s="331">
        <v>0</v>
      </c>
      <c r="E722" s="193">
        <v>8</v>
      </c>
      <c r="F722" s="193">
        <v>0</v>
      </c>
      <c r="G722" s="193">
        <v>0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332">
        <v>0</v>
      </c>
      <c r="P722" s="180"/>
      <c r="Q722" s="190">
        <v>20</v>
      </c>
      <c r="R722" s="331">
        <v>1</v>
      </c>
      <c r="S722" s="193">
        <v>18</v>
      </c>
      <c r="T722" s="193">
        <v>0</v>
      </c>
      <c r="U722" s="193">
        <v>0</v>
      </c>
      <c r="V722" s="193">
        <v>0</v>
      </c>
      <c r="W722" s="193">
        <v>1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332">
        <v>0</v>
      </c>
      <c r="AD722" s="180"/>
      <c r="AE722" s="190">
        <v>28</v>
      </c>
      <c r="AF722" s="191">
        <v>1</v>
      </c>
      <c r="AG722" s="191">
        <v>26</v>
      </c>
      <c r="AH722" s="191">
        <v>0</v>
      </c>
      <c r="AI722" s="191">
        <v>0</v>
      </c>
      <c r="AJ722" s="191">
        <v>0</v>
      </c>
      <c r="AK722" s="191">
        <v>1</v>
      </c>
      <c r="AL722" s="191">
        <v>0</v>
      </c>
      <c r="AM722" s="191">
        <v>0</v>
      </c>
      <c r="AN722" s="191">
        <v>0</v>
      </c>
      <c r="AO722" s="191">
        <v>0</v>
      </c>
      <c r="AP722" s="191">
        <v>0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6</v>
      </c>
      <c r="D723" s="331">
        <v>0</v>
      </c>
      <c r="E723" s="193">
        <v>6</v>
      </c>
      <c r="F723" s="193">
        <v>0</v>
      </c>
      <c r="G723" s="193">
        <v>0</v>
      </c>
      <c r="H723" s="193">
        <v>0</v>
      </c>
      <c r="I723" s="193">
        <v>0</v>
      </c>
      <c r="J723" s="193">
        <v>0</v>
      </c>
      <c r="K723" s="193">
        <v>0</v>
      </c>
      <c r="L723" s="193">
        <v>0</v>
      </c>
      <c r="M723" s="193">
        <v>0</v>
      </c>
      <c r="N723" s="193">
        <v>0</v>
      </c>
      <c r="O723" s="332">
        <v>0</v>
      </c>
      <c r="P723" s="180"/>
      <c r="Q723" s="190">
        <v>19</v>
      </c>
      <c r="R723" s="331">
        <v>0</v>
      </c>
      <c r="S723" s="193">
        <v>19</v>
      </c>
      <c r="T723" s="193">
        <v>0</v>
      </c>
      <c r="U723" s="193">
        <v>0</v>
      </c>
      <c r="V723" s="193">
        <v>0</v>
      </c>
      <c r="W723" s="193">
        <v>0</v>
      </c>
      <c r="X723" s="193">
        <v>0</v>
      </c>
      <c r="Y723" s="193">
        <v>0</v>
      </c>
      <c r="Z723" s="193">
        <v>0</v>
      </c>
      <c r="AA723" s="193">
        <v>0</v>
      </c>
      <c r="AB723" s="193">
        <v>0</v>
      </c>
      <c r="AC723" s="332">
        <v>0</v>
      </c>
      <c r="AD723" s="180"/>
      <c r="AE723" s="190">
        <v>25</v>
      </c>
      <c r="AF723" s="191">
        <v>0</v>
      </c>
      <c r="AG723" s="191">
        <v>25</v>
      </c>
      <c r="AH723" s="191">
        <v>0</v>
      </c>
      <c r="AI723" s="191">
        <v>0</v>
      </c>
      <c r="AJ723" s="191">
        <v>0</v>
      </c>
      <c r="AK723" s="191">
        <v>0</v>
      </c>
      <c r="AL723" s="191">
        <v>0</v>
      </c>
      <c r="AM723" s="191">
        <v>0</v>
      </c>
      <c r="AN723" s="191">
        <v>0</v>
      </c>
      <c r="AO723" s="191">
        <v>0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3</v>
      </c>
      <c r="D724" s="331">
        <v>0</v>
      </c>
      <c r="E724" s="193">
        <v>3</v>
      </c>
      <c r="F724" s="193">
        <v>0</v>
      </c>
      <c r="G724" s="193">
        <v>0</v>
      </c>
      <c r="H724" s="193">
        <v>0</v>
      </c>
      <c r="I724" s="193">
        <v>0</v>
      </c>
      <c r="J724" s="193">
        <v>0</v>
      </c>
      <c r="K724" s="193">
        <v>0</v>
      </c>
      <c r="L724" s="193">
        <v>0</v>
      </c>
      <c r="M724" s="193">
        <v>0</v>
      </c>
      <c r="N724" s="193">
        <v>0</v>
      </c>
      <c r="O724" s="332">
        <v>0</v>
      </c>
      <c r="P724" s="180"/>
      <c r="Q724" s="190">
        <v>14</v>
      </c>
      <c r="R724" s="331">
        <v>0</v>
      </c>
      <c r="S724" s="193">
        <v>14</v>
      </c>
      <c r="T724" s="193">
        <v>0</v>
      </c>
      <c r="U724" s="193">
        <v>0</v>
      </c>
      <c r="V724" s="193">
        <v>0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17</v>
      </c>
      <c r="AF724" s="191">
        <v>0</v>
      </c>
      <c r="AG724" s="191">
        <v>17</v>
      </c>
      <c r="AH724" s="191">
        <v>0</v>
      </c>
      <c r="AI724" s="191">
        <v>0</v>
      </c>
      <c r="AJ724" s="191">
        <v>0</v>
      </c>
      <c r="AK724" s="191">
        <v>0</v>
      </c>
      <c r="AL724" s="191">
        <v>0</v>
      </c>
      <c r="AM724" s="191">
        <v>0</v>
      </c>
      <c r="AN724" s="191">
        <v>0</v>
      </c>
      <c r="AO724" s="191">
        <v>0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 t="s">
        <v>106</v>
      </c>
      <c r="D725" s="331" t="s">
        <v>106</v>
      </c>
      <c r="E725" s="193" t="s">
        <v>106</v>
      </c>
      <c r="F725" s="193" t="s">
        <v>106</v>
      </c>
      <c r="G725" s="193" t="s">
        <v>106</v>
      </c>
      <c r="H725" s="193" t="s">
        <v>106</v>
      </c>
      <c r="I725" s="193" t="s">
        <v>106</v>
      </c>
      <c r="J725" s="193" t="s">
        <v>106</v>
      </c>
      <c r="K725" s="193" t="s">
        <v>106</v>
      </c>
      <c r="L725" s="193" t="s">
        <v>106</v>
      </c>
      <c r="M725" s="193" t="s">
        <v>106</v>
      </c>
      <c r="N725" s="193" t="s">
        <v>106</v>
      </c>
      <c r="O725" s="332" t="s">
        <v>106</v>
      </c>
      <c r="P725" s="180"/>
      <c r="Q725" s="190" t="s">
        <v>106</v>
      </c>
      <c r="R725" s="331" t="s">
        <v>106</v>
      </c>
      <c r="S725" s="193" t="s">
        <v>106</v>
      </c>
      <c r="T725" s="193" t="s">
        <v>106</v>
      </c>
      <c r="U725" s="193" t="s">
        <v>106</v>
      </c>
      <c r="V725" s="193" t="s">
        <v>106</v>
      </c>
      <c r="W725" s="193" t="s">
        <v>106</v>
      </c>
      <c r="X725" s="193" t="s">
        <v>106</v>
      </c>
      <c r="Y725" s="193" t="s">
        <v>106</v>
      </c>
      <c r="Z725" s="193" t="s">
        <v>106</v>
      </c>
      <c r="AA725" s="193" t="s">
        <v>106</v>
      </c>
      <c r="AB725" s="193" t="s">
        <v>106</v>
      </c>
      <c r="AC725" s="332" t="s">
        <v>106</v>
      </c>
      <c r="AD725" s="180"/>
      <c r="AE725" s="190" t="s">
        <v>106</v>
      </c>
      <c r="AF725" s="191" t="s">
        <v>106</v>
      </c>
      <c r="AG725" s="191" t="s">
        <v>106</v>
      </c>
      <c r="AH725" s="191" t="s">
        <v>106</v>
      </c>
      <c r="AI725" s="191" t="s">
        <v>106</v>
      </c>
      <c r="AJ725" s="191" t="s">
        <v>106</v>
      </c>
      <c r="AK725" s="191" t="s">
        <v>106</v>
      </c>
      <c r="AL725" s="191" t="s">
        <v>106</v>
      </c>
      <c r="AM725" s="191" t="s">
        <v>106</v>
      </c>
      <c r="AN725" s="191" t="s">
        <v>106</v>
      </c>
      <c r="AO725" s="191" t="s">
        <v>106</v>
      </c>
      <c r="AP725" s="191" t="s">
        <v>106</v>
      </c>
      <c r="AQ725" s="192" t="s">
        <v>106</v>
      </c>
      <c r="AR725" s="11"/>
    </row>
    <row r="726" spans="1:44" x14ac:dyDescent="0.25">
      <c r="A726" s="240">
        <v>6</v>
      </c>
      <c r="B726" s="311">
        <v>0.69791700000000001</v>
      </c>
      <c r="C726" s="190" t="s">
        <v>106</v>
      </c>
      <c r="D726" s="331" t="s">
        <v>106</v>
      </c>
      <c r="E726" s="193" t="s">
        <v>106</v>
      </c>
      <c r="F726" s="193" t="s">
        <v>106</v>
      </c>
      <c r="G726" s="193" t="s">
        <v>106</v>
      </c>
      <c r="H726" s="193" t="s">
        <v>106</v>
      </c>
      <c r="I726" s="193" t="s">
        <v>106</v>
      </c>
      <c r="J726" s="193" t="s">
        <v>106</v>
      </c>
      <c r="K726" s="193" t="s">
        <v>106</v>
      </c>
      <c r="L726" s="193" t="s">
        <v>106</v>
      </c>
      <c r="M726" s="193" t="s">
        <v>106</v>
      </c>
      <c r="N726" s="193" t="s">
        <v>106</v>
      </c>
      <c r="O726" s="332" t="s">
        <v>106</v>
      </c>
      <c r="P726" s="180"/>
      <c r="Q726" s="190" t="s">
        <v>106</v>
      </c>
      <c r="R726" s="331" t="s">
        <v>106</v>
      </c>
      <c r="S726" s="193" t="s">
        <v>106</v>
      </c>
      <c r="T726" s="193" t="s">
        <v>106</v>
      </c>
      <c r="U726" s="193" t="s">
        <v>106</v>
      </c>
      <c r="V726" s="193" t="s">
        <v>106</v>
      </c>
      <c r="W726" s="193" t="s">
        <v>106</v>
      </c>
      <c r="X726" s="193" t="s">
        <v>106</v>
      </c>
      <c r="Y726" s="193" t="s">
        <v>106</v>
      </c>
      <c r="Z726" s="193" t="s">
        <v>106</v>
      </c>
      <c r="AA726" s="193" t="s">
        <v>106</v>
      </c>
      <c r="AB726" s="193" t="s">
        <v>106</v>
      </c>
      <c r="AC726" s="332" t="s">
        <v>106</v>
      </c>
      <c r="AD726" s="180"/>
      <c r="AE726" s="190" t="s">
        <v>106</v>
      </c>
      <c r="AF726" s="191" t="s">
        <v>106</v>
      </c>
      <c r="AG726" s="191" t="s">
        <v>106</v>
      </c>
      <c r="AH726" s="191" t="s">
        <v>106</v>
      </c>
      <c r="AI726" s="191" t="s">
        <v>106</v>
      </c>
      <c r="AJ726" s="191" t="s">
        <v>106</v>
      </c>
      <c r="AK726" s="191" t="s">
        <v>106</v>
      </c>
      <c r="AL726" s="191" t="s">
        <v>106</v>
      </c>
      <c r="AM726" s="191" t="s">
        <v>106</v>
      </c>
      <c r="AN726" s="191" t="s">
        <v>106</v>
      </c>
      <c r="AO726" s="191" t="s">
        <v>106</v>
      </c>
      <c r="AP726" s="191" t="s">
        <v>106</v>
      </c>
      <c r="AQ726" s="192" t="s">
        <v>106</v>
      </c>
      <c r="AR726" s="11"/>
    </row>
    <row r="727" spans="1:44" x14ac:dyDescent="0.25">
      <c r="A727" s="240">
        <v>6</v>
      </c>
      <c r="B727" s="311">
        <v>0.70833299999999999</v>
      </c>
      <c r="C727" s="190" t="s">
        <v>106</v>
      </c>
      <c r="D727" s="331" t="s">
        <v>106</v>
      </c>
      <c r="E727" s="193" t="s">
        <v>106</v>
      </c>
      <c r="F727" s="193" t="s">
        <v>106</v>
      </c>
      <c r="G727" s="193" t="s">
        <v>106</v>
      </c>
      <c r="H727" s="193" t="s">
        <v>106</v>
      </c>
      <c r="I727" s="193" t="s">
        <v>106</v>
      </c>
      <c r="J727" s="193" t="s">
        <v>106</v>
      </c>
      <c r="K727" s="193" t="s">
        <v>106</v>
      </c>
      <c r="L727" s="193" t="s">
        <v>106</v>
      </c>
      <c r="M727" s="193" t="s">
        <v>106</v>
      </c>
      <c r="N727" s="193" t="s">
        <v>106</v>
      </c>
      <c r="O727" s="332" t="s">
        <v>106</v>
      </c>
      <c r="P727" s="180"/>
      <c r="Q727" s="190" t="s">
        <v>106</v>
      </c>
      <c r="R727" s="331" t="s">
        <v>106</v>
      </c>
      <c r="S727" s="193" t="s">
        <v>106</v>
      </c>
      <c r="T727" s="193" t="s">
        <v>106</v>
      </c>
      <c r="U727" s="193" t="s">
        <v>106</v>
      </c>
      <c r="V727" s="193" t="s">
        <v>106</v>
      </c>
      <c r="W727" s="193" t="s">
        <v>106</v>
      </c>
      <c r="X727" s="193" t="s">
        <v>106</v>
      </c>
      <c r="Y727" s="193" t="s">
        <v>106</v>
      </c>
      <c r="Z727" s="193" t="s">
        <v>106</v>
      </c>
      <c r="AA727" s="193" t="s">
        <v>106</v>
      </c>
      <c r="AB727" s="193" t="s">
        <v>106</v>
      </c>
      <c r="AC727" s="332" t="s">
        <v>106</v>
      </c>
      <c r="AD727" s="180"/>
      <c r="AE727" s="190" t="s">
        <v>106</v>
      </c>
      <c r="AF727" s="191" t="s">
        <v>106</v>
      </c>
      <c r="AG727" s="191" t="s">
        <v>106</v>
      </c>
      <c r="AH727" s="191" t="s">
        <v>106</v>
      </c>
      <c r="AI727" s="191" t="s">
        <v>106</v>
      </c>
      <c r="AJ727" s="191" t="s">
        <v>106</v>
      </c>
      <c r="AK727" s="191" t="s">
        <v>106</v>
      </c>
      <c r="AL727" s="191" t="s">
        <v>106</v>
      </c>
      <c r="AM727" s="191" t="s">
        <v>106</v>
      </c>
      <c r="AN727" s="191" t="s">
        <v>106</v>
      </c>
      <c r="AO727" s="191" t="s">
        <v>106</v>
      </c>
      <c r="AP727" s="191" t="s">
        <v>106</v>
      </c>
      <c r="AQ727" s="192" t="s">
        <v>106</v>
      </c>
      <c r="AR727" s="11"/>
    </row>
    <row r="728" spans="1:44" x14ac:dyDescent="0.25">
      <c r="A728" s="240">
        <v>6</v>
      </c>
      <c r="B728" s="311">
        <v>0.71875</v>
      </c>
      <c r="C728" s="190" t="s">
        <v>106</v>
      </c>
      <c r="D728" s="331" t="s">
        <v>106</v>
      </c>
      <c r="E728" s="193" t="s">
        <v>106</v>
      </c>
      <c r="F728" s="193" t="s">
        <v>106</v>
      </c>
      <c r="G728" s="193" t="s">
        <v>106</v>
      </c>
      <c r="H728" s="193" t="s">
        <v>106</v>
      </c>
      <c r="I728" s="193" t="s">
        <v>106</v>
      </c>
      <c r="J728" s="193" t="s">
        <v>106</v>
      </c>
      <c r="K728" s="193" t="s">
        <v>106</v>
      </c>
      <c r="L728" s="193" t="s">
        <v>106</v>
      </c>
      <c r="M728" s="193" t="s">
        <v>106</v>
      </c>
      <c r="N728" s="193" t="s">
        <v>106</v>
      </c>
      <c r="O728" s="332" t="s">
        <v>106</v>
      </c>
      <c r="P728" s="180"/>
      <c r="Q728" s="190" t="s">
        <v>106</v>
      </c>
      <c r="R728" s="331" t="s">
        <v>106</v>
      </c>
      <c r="S728" s="193" t="s">
        <v>106</v>
      </c>
      <c r="T728" s="193" t="s">
        <v>106</v>
      </c>
      <c r="U728" s="193" t="s">
        <v>106</v>
      </c>
      <c r="V728" s="193" t="s">
        <v>106</v>
      </c>
      <c r="W728" s="193" t="s">
        <v>106</v>
      </c>
      <c r="X728" s="193" t="s">
        <v>106</v>
      </c>
      <c r="Y728" s="193" t="s">
        <v>106</v>
      </c>
      <c r="Z728" s="193" t="s">
        <v>106</v>
      </c>
      <c r="AA728" s="193" t="s">
        <v>106</v>
      </c>
      <c r="AB728" s="193" t="s">
        <v>106</v>
      </c>
      <c r="AC728" s="332" t="s">
        <v>106</v>
      </c>
      <c r="AD728" s="180"/>
      <c r="AE728" s="190" t="s">
        <v>106</v>
      </c>
      <c r="AF728" s="191" t="s">
        <v>106</v>
      </c>
      <c r="AG728" s="191" t="s">
        <v>106</v>
      </c>
      <c r="AH728" s="191" t="s">
        <v>106</v>
      </c>
      <c r="AI728" s="191" t="s">
        <v>106</v>
      </c>
      <c r="AJ728" s="191" t="s">
        <v>106</v>
      </c>
      <c r="AK728" s="191" t="s">
        <v>106</v>
      </c>
      <c r="AL728" s="191" t="s">
        <v>106</v>
      </c>
      <c r="AM728" s="191" t="s">
        <v>106</v>
      </c>
      <c r="AN728" s="191" t="s">
        <v>106</v>
      </c>
      <c r="AO728" s="191" t="s">
        <v>106</v>
      </c>
      <c r="AP728" s="191" t="s">
        <v>106</v>
      </c>
      <c r="AQ728" s="192" t="s">
        <v>106</v>
      </c>
      <c r="AR728" s="11"/>
    </row>
    <row r="729" spans="1:44" x14ac:dyDescent="0.25">
      <c r="A729" s="240">
        <v>6</v>
      </c>
      <c r="B729" s="311">
        <v>0.72916700000000001</v>
      </c>
      <c r="C729" s="190" t="s">
        <v>106</v>
      </c>
      <c r="D729" s="331" t="s">
        <v>106</v>
      </c>
      <c r="E729" s="193" t="s">
        <v>106</v>
      </c>
      <c r="F729" s="193" t="s">
        <v>106</v>
      </c>
      <c r="G729" s="193" t="s">
        <v>106</v>
      </c>
      <c r="H729" s="193" t="s">
        <v>106</v>
      </c>
      <c r="I729" s="193" t="s">
        <v>106</v>
      </c>
      <c r="J729" s="193" t="s">
        <v>106</v>
      </c>
      <c r="K729" s="193" t="s">
        <v>106</v>
      </c>
      <c r="L729" s="193" t="s">
        <v>106</v>
      </c>
      <c r="M729" s="193" t="s">
        <v>106</v>
      </c>
      <c r="N729" s="193" t="s">
        <v>106</v>
      </c>
      <c r="O729" s="332" t="s">
        <v>106</v>
      </c>
      <c r="P729" s="180"/>
      <c r="Q729" s="190" t="s">
        <v>106</v>
      </c>
      <c r="R729" s="331" t="s">
        <v>106</v>
      </c>
      <c r="S729" s="193" t="s">
        <v>106</v>
      </c>
      <c r="T729" s="193" t="s">
        <v>106</v>
      </c>
      <c r="U729" s="193" t="s">
        <v>106</v>
      </c>
      <c r="V729" s="193" t="s">
        <v>106</v>
      </c>
      <c r="W729" s="193" t="s">
        <v>106</v>
      </c>
      <c r="X729" s="193" t="s">
        <v>106</v>
      </c>
      <c r="Y729" s="193" t="s">
        <v>106</v>
      </c>
      <c r="Z729" s="193" t="s">
        <v>106</v>
      </c>
      <c r="AA729" s="193" t="s">
        <v>106</v>
      </c>
      <c r="AB729" s="193" t="s">
        <v>106</v>
      </c>
      <c r="AC729" s="332" t="s">
        <v>106</v>
      </c>
      <c r="AD729" s="180"/>
      <c r="AE729" s="190" t="s">
        <v>106</v>
      </c>
      <c r="AF729" s="191" t="s">
        <v>106</v>
      </c>
      <c r="AG729" s="191" t="s">
        <v>106</v>
      </c>
      <c r="AH729" s="191" t="s">
        <v>106</v>
      </c>
      <c r="AI729" s="191" t="s">
        <v>106</v>
      </c>
      <c r="AJ729" s="191" t="s">
        <v>106</v>
      </c>
      <c r="AK729" s="191" t="s">
        <v>106</v>
      </c>
      <c r="AL729" s="191" t="s">
        <v>106</v>
      </c>
      <c r="AM729" s="191" t="s">
        <v>106</v>
      </c>
      <c r="AN729" s="191" t="s">
        <v>106</v>
      </c>
      <c r="AO729" s="191" t="s">
        <v>106</v>
      </c>
      <c r="AP729" s="191" t="s">
        <v>106</v>
      </c>
      <c r="AQ729" s="192" t="s">
        <v>106</v>
      </c>
      <c r="AR729" s="11"/>
    </row>
    <row r="730" spans="1:44" x14ac:dyDescent="0.25">
      <c r="A730" s="240">
        <v>6</v>
      </c>
      <c r="B730" s="311">
        <v>0.73958299999999999</v>
      </c>
      <c r="C730" s="190">
        <v>15</v>
      </c>
      <c r="D730" s="331">
        <v>0</v>
      </c>
      <c r="E730" s="193">
        <v>15</v>
      </c>
      <c r="F730" s="193">
        <v>0</v>
      </c>
      <c r="G730" s="193">
        <v>0</v>
      </c>
      <c r="H730" s="193">
        <v>0</v>
      </c>
      <c r="I730" s="193">
        <v>0</v>
      </c>
      <c r="J730" s="193">
        <v>0</v>
      </c>
      <c r="K730" s="193">
        <v>0</v>
      </c>
      <c r="L730" s="193">
        <v>0</v>
      </c>
      <c r="M730" s="193">
        <v>0</v>
      </c>
      <c r="N730" s="193">
        <v>0</v>
      </c>
      <c r="O730" s="332">
        <v>0</v>
      </c>
      <c r="P730" s="134"/>
      <c r="Q730" s="190">
        <v>19</v>
      </c>
      <c r="R730" s="331">
        <v>1</v>
      </c>
      <c r="S730" s="193">
        <v>16</v>
      </c>
      <c r="T730" s="193">
        <v>0</v>
      </c>
      <c r="U730" s="193">
        <v>2</v>
      </c>
      <c r="V730" s="193">
        <v>0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34</v>
      </c>
      <c r="AF730" s="191">
        <v>1</v>
      </c>
      <c r="AG730" s="191">
        <v>31</v>
      </c>
      <c r="AH730" s="191">
        <v>0</v>
      </c>
      <c r="AI730" s="191">
        <v>2</v>
      </c>
      <c r="AJ730" s="191">
        <v>0</v>
      </c>
      <c r="AK730" s="191">
        <v>0</v>
      </c>
      <c r="AL730" s="191">
        <v>0</v>
      </c>
      <c r="AM730" s="191">
        <v>0</v>
      </c>
      <c r="AN730" s="191">
        <v>0</v>
      </c>
      <c r="AO730" s="191">
        <v>0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9</v>
      </c>
      <c r="D731" s="331">
        <v>0</v>
      </c>
      <c r="E731" s="193">
        <v>9</v>
      </c>
      <c r="F731" s="193">
        <v>0</v>
      </c>
      <c r="G731" s="193">
        <v>0</v>
      </c>
      <c r="H731" s="193">
        <v>0</v>
      </c>
      <c r="I731" s="193">
        <v>0</v>
      </c>
      <c r="J731" s="193">
        <v>0</v>
      </c>
      <c r="K731" s="193">
        <v>0</v>
      </c>
      <c r="L731" s="193">
        <v>0</v>
      </c>
      <c r="M731" s="193">
        <v>0</v>
      </c>
      <c r="N731" s="193">
        <v>0</v>
      </c>
      <c r="O731" s="332">
        <v>0</v>
      </c>
      <c r="P731" s="180"/>
      <c r="Q731" s="190">
        <v>15</v>
      </c>
      <c r="R731" s="331">
        <v>1</v>
      </c>
      <c r="S731" s="193">
        <v>12</v>
      </c>
      <c r="T731" s="193">
        <v>0</v>
      </c>
      <c r="U731" s="193">
        <v>2</v>
      </c>
      <c r="V731" s="193">
        <v>0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24</v>
      </c>
      <c r="AF731" s="193">
        <v>1</v>
      </c>
      <c r="AG731" s="191">
        <v>21</v>
      </c>
      <c r="AH731" s="191">
        <v>0</v>
      </c>
      <c r="AI731" s="191">
        <v>2</v>
      </c>
      <c r="AJ731" s="191">
        <v>0</v>
      </c>
      <c r="AK731" s="191">
        <v>0</v>
      </c>
      <c r="AL731" s="191">
        <v>0</v>
      </c>
      <c r="AM731" s="191">
        <v>0</v>
      </c>
      <c r="AN731" s="191">
        <v>0</v>
      </c>
      <c r="AO731" s="191">
        <v>0</v>
      </c>
      <c r="AP731" s="191">
        <v>0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6</v>
      </c>
      <c r="D732" s="331">
        <v>0</v>
      </c>
      <c r="E732" s="193">
        <v>6</v>
      </c>
      <c r="F732" s="193">
        <v>0</v>
      </c>
      <c r="G732" s="193">
        <v>0</v>
      </c>
      <c r="H732" s="193">
        <v>0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18</v>
      </c>
      <c r="R732" s="331">
        <v>0</v>
      </c>
      <c r="S732" s="193">
        <v>17</v>
      </c>
      <c r="T732" s="193">
        <v>0</v>
      </c>
      <c r="U732" s="193">
        <v>1</v>
      </c>
      <c r="V732" s="193">
        <v>0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24</v>
      </c>
      <c r="AF732" s="191">
        <v>0</v>
      </c>
      <c r="AG732" s="191">
        <v>23</v>
      </c>
      <c r="AH732" s="191">
        <v>0</v>
      </c>
      <c r="AI732" s="191">
        <v>1</v>
      </c>
      <c r="AJ732" s="191">
        <v>0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6</v>
      </c>
      <c r="D733" s="331">
        <v>0</v>
      </c>
      <c r="E733" s="193">
        <v>6</v>
      </c>
      <c r="F733" s="193">
        <v>0</v>
      </c>
      <c r="G733" s="193">
        <v>0</v>
      </c>
      <c r="H733" s="193">
        <v>0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8</v>
      </c>
      <c r="R733" s="331">
        <v>0</v>
      </c>
      <c r="S733" s="193">
        <v>7</v>
      </c>
      <c r="T733" s="193">
        <v>0</v>
      </c>
      <c r="U733" s="193">
        <v>1</v>
      </c>
      <c r="V733" s="193">
        <v>0</v>
      </c>
      <c r="W733" s="193">
        <v>0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14</v>
      </c>
      <c r="AF733" s="191">
        <v>0</v>
      </c>
      <c r="AG733" s="191">
        <v>13</v>
      </c>
      <c r="AH733" s="191">
        <v>0</v>
      </c>
      <c r="AI733" s="191">
        <v>1</v>
      </c>
      <c r="AJ733" s="191">
        <v>0</v>
      </c>
      <c r="AK733" s="191">
        <v>0</v>
      </c>
      <c r="AL733" s="191">
        <v>0</v>
      </c>
      <c r="AM733" s="191">
        <v>0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4</v>
      </c>
      <c r="D734" s="331">
        <v>0</v>
      </c>
      <c r="E734" s="193">
        <v>4</v>
      </c>
      <c r="F734" s="193">
        <v>0</v>
      </c>
      <c r="G734" s="193">
        <v>0</v>
      </c>
      <c r="H734" s="193">
        <v>0</v>
      </c>
      <c r="I734" s="193">
        <v>0</v>
      </c>
      <c r="J734" s="193">
        <v>0</v>
      </c>
      <c r="K734" s="193">
        <v>0</v>
      </c>
      <c r="L734" s="193">
        <v>0</v>
      </c>
      <c r="M734" s="193">
        <v>0</v>
      </c>
      <c r="N734" s="193">
        <v>0</v>
      </c>
      <c r="O734" s="332">
        <v>0</v>
      </c>
      <c r="P734" s="180"/>
      <c r="Q734" s="190">
        <v>8</v>
      </c>
      <c r="R734" s="331">
        <v>0</v>
      </c>
      <c r="S734" s="193">
        <v>8</v>
      </c>
      <c r="T734" s="193">
        <v>0</v>
      </c>
      <c r="U734" s="193">
        <v>0</v>
      </c>
      <c r="V734" s="193">
        <v>0</v>
      </c>
      <c r="W734" s="193">
        <v>0</v>
      </c>
      <c r="X734" s="193">
        <v>0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12</v>
      </c>
      <c r="AF734" s="191">
        <v>0</v>
      </c>
      <c r="AG734" s="191">
        <v>12</v>
      </c>
      <c r="AH734" s="191">
        <v>0</v>
      </c>
      <c r="AI734" s="191">
        <v>0</v>
      </c>
      <c r="AJ734" s="191">
        <v>0</v>
      </c>
      <c r="AK734" s="191">
        <v>0</v>
      </c>
      <c r="AL734" s="191">
        <v>0</v>
      </c>
      <c r="AM734" s="191">
        <v>0</v>
      </c>
      <c r="AN734" s="191">
        <v>0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4</v>
      </c>
      <c r="D735" s="331">
        <v>0</v>
      </c>
      <c r="E735" s="193">
        <v>4</v>
      </c>
      <c r="F735" s="193">
        <v>0</v>
      </c>
      <c r="G735" s="193">
        <v>0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10</v>
      </c>
      <c r="R735" s="331">
        <v>0</v>
      </c>
      <c r="S735" s="193">
        <v>10</v>
      </c>
      <c r="T735" s="193">
        <v>0</v>
      </c>
      <c r="U735" s="193">
        <v>0</v>
      </c>
      <c r="V735" s="193">
        <v>0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14</v>
      </c>
      <c r="AF735" s="191">
        <v>0</v>
      </c>
      <c r="AG735" s="191">
        <v>14</v>
      </c>
      <c r="AH735" s="191">
        <v>0</v>
      </c>
      <c r="AI735" s="191">
        <v>0</v>
      </c>
      <c r="AJ735" s="191">
        <v>0</v>
      </c>
      <c r="AK735" s="191">
        <v>0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1</v>
      </c>
      <c r="D736" s="331">
        <v>0</v>
      </c>
      <c r="E736" s="193">
        <v>1</v>
      </c>
      <c r="F736" s="193">
        <v>0</v>
      </c>
      <c r="G736" s="193">
        <v>0</v>
      </c>
      <c r="H736" s="193">
        <v>0</v>
      </c>
      <c r="I736" s="193">
        <v>0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12</v>
      </c>
      <c r="R736" s="331">
        <v>0</v>
      </c>
      <c r="S736" s="193">
        <v>11</v>
      </c>
      <c r="T736" s="193">
        <v>0</v>
      </c>
      <c r="U736" s="193">
        <v>1</v>
      </c>
      <c r="V736" s="193">
        <v>0</v>
      </c>
      <c r="W736" s="193">
        <v>0</v>
      </c>
      <c r="X736" s="193">
        <v>0</v>
      </c>
      <c r="Y736" s="193">
        <v>0</v>
      </c>
      <c r="Z736" s="193">
        <v>0</v>
      </c>
      <c r="AA736" s="193">
        <v>0</v>
      </c>
      <c r="AB736" s="193">
        <v>0</v>
      </c>
      <c r="AC736" s="332">
        <v>0</v>
      </c>
      <c r="AD736" s="180"/>
      <c r="AE736" s="190">
        <v>13</v>
      </c>
      <c r="AF736" s="191">
        <v>0</v>
      </c>
      <c r="AG736" s="191">
        <v>12</v>
      </c>
      <c r="AH736" s="191">
        <v>0</v>
      </c>
      <c r="AI736" s="191">
        <v>1</v>
      </c>
      <c r="AJ736" s="191">
        <v>0</v>
      </c>
      <c r="AK736" s="191">
        <v>0</v>
      </c>
      <c r="AL736" s="191">
        <v>0</v>
      </c>
      <c r="AM736" s="191">
        <v>0</v>
      </c>
      <c r="AN736" s="191">
        <v>0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3</v>
      </c>
      <c r="D737" s="331">
        <v>0</v>
      </c>
      <c r="E737" s="193">
        <v>3</v>
      </c>
      <c r="F737" s="193">
        <v>0</v>
      </c>
      <c r="G737" s="193">
        <v>0</v>
      </c>
      <c r="H737" s="193">
        <v>0</v>
      </c>
      <c r="I737" s="193">
        <v>0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12</v>
      </c>
      <c r="R737" s="331">
        <v>0</v>
      </c>
      <c r="S737" s="193">
        <v>11</v>
      </c>
      <c r="T737" s="193">
        <v>0</v>
      </c>
      <c r="U737" s="193">
        <v>1</v>
      </c>
      <c r="V737" s="193">
        <v>0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15</v>
      </c>
      <c r="AF737" s="191">
        <v>0</v>
      </c>
      <c r="AG737" s="191">
        <v>14</v>
      </c>
      <c r="AH737" s="191">
        <v>0</v>
      </c>
      <c r="AI737" s="191">
        <v>1</v>
      </c>
      <c r="AJ737" s="191">
        <v>0</v>
      </c>
      <c r="AK737" s="191">
        <v>0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3</v>
      </c>
      <c r="D738" s="331">
        <v>0</v>
      </c>
      <c r="E738" s="193">
        <v>3</v>
      </c>
      <c r="F738" s="193">
        <v>0</v>
      </c>
      <c r="G738" s="193">
        <v>0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9</v>
      </c>
      <c r="R738" s="331">
        <v>0</v>
      </c>
      <c r="S738" s="193">
        <v>7</v>
      </c>
      <c r="T738" s="193">
        <v>0</v>
      </c>
      <c r="U738" s="193">
        <v>2</v>
      </c>
      <c r="V738" s="193">
        <v>0</v>
      </c>
      <c r="W738" s="193">
        <v>0</v>
      </c>
      <c r="X738" s="193">
        <v>0</v>
      </c>
      <c r="Y738" s="193">
        <v>0</v>
      </c>
      <c r="Z738" s="193">
        <v>0</v>
      </c>
      <c r="AA738" s="193">
        <v>0</v>
      </c>
      <c r="AB738" s="193">
        <v>0</v>
      </c>
      <c r="AC738" s="332">
        <v>0</v>
      </c>
      <c r="AD738" s="180"/>
      <c r="AE738" s="190">
        <v>12</v>
      </c>
      <c r="AF738" s="191">
        <v>0</v>
      </c>
      <c r="AG738" s="191">
        <v>10</v>
      </c>
      <c r="AH738" s="191">
        <v>0</v>
      </c>
      <c r="AI738" s="191">
        <v>2</v>
      </c>
      <c r="AJ738" s="191">
        <v>0</v>
      </c>
      <c r="AK738" s="191">
        <v>0</v>
      </c>
      <c r="AL738" s="191">
        <v>0</v>
      </c>
      <c r="AM738" s="191">
        <v>0</v>
      </c>
      <c r="AN738" s="191">
        <v>0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3</v>
      </c>
      <c r="D739" s="331">
        <v>0</v>
      </c>
      <c r="E739" s="193">
        <v>3</v>
      </c>
      <c r="F739" s="193">
        <v>0</v>
      </c>
      <c r="G739" s="193">
        <v>0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7</v>
      </c>
      <c r="R739" s="331">
        <v>0</v>
      </c>
      <c r="S739" s="193">
        <v>7</v>
      </c>
      <c r="T739" s="193">
        <v>0</v>
      </c>
      <c r="U739" s="193">
        <v>0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10</v>
      </c>
      <c r="AF739" s="191">
        <v>0</v>
      </c>
      <c r="AG739" s="191">
        <v>10</v>
      </c>
      <c r="AH739" s="191">
        <v>0</v>
      </c>
      <c r="AI739" s="191">
        <v>0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0</v>
      </c>
      <c r="D740" s="331">
        <v>0</v>
      </c>
      <c r="E740" s="193">
        <v>0</v>
      </c>
      <c r="F740" s="193">
        <v>0</v>
      </c>
      <c r="G740" s="193">
        <v>0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7</v>
      </c>
      <c r="R740" s="331">
        <v>0</v>
      </c>
      <c r="S740" s="193">
        <v>6</v>
      </c>
      <c r="T740" s="193">
        <v>0</v>
      </c>
      <c r="U740" s="193">
        <v>1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7</v>
      </c>
      <c r="AF740" s="191">
        <v>0</v>
      </c>
      <c r="AG740" s="191">
        <v>6</v>
      </c>
      <c r="AH740" s="191">
        <v>0</v>
      </c>
      <c r="AI740" s="191">
        <v>1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1</v>
      </c>
      <c r="D741" s="331">
        <v>0</v>
      </c>
      <c r="E741" s="193">
        <v>1</v>
      </c>
      <c r="F741" s="193">
        <v>0</v>
      </c>
      <c r="G741" s="193">
        <v>0</v>
      </c>
      <c r="H741" s="193">
        <v>0</v>
      </c>
      <c r="I741" s="193">
        <v>0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4</v>
      </c>
      <c r="R741" s="331">
        <v>0</v>
      </c>
      <c r="S741" s="193">
        <v>4</v>
      </c>
      <c r="T741" s="193">
        <v>0</v>
      </c>
      <c r="U741" s="193">
        <v>0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5</v>
      </c>
      <c r="AF741" s="191">
        <v>0</v>
      </c>
      <c r="AG741" s="191">
        <v>5</v>
      </c>
      <c r="AH741" s="191">
        <v>0</v>
      </c>
      <c r="AI741" s="191">
        <v>0</v>
      </c>
      <c r="AJ741" s="191">
        <v>0</v>
      </c>
      <c r="AK741" s="191">
        <v>0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1</v>
      </c>
      <c r="D742" s="331">
        <v>0</v>
      </c>
      <c r="E742" s="193">
        <v>1</v>
      </c>
      <c r="F742" s="193">
        <v>0</v>
      </c>
      <c r="G742" s="193">
        <v>0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6</v>
      </c>
      <c r="R742" s="331">
        <v>0</v>
      </c>
      <c r="S742" s="193">
        <v>6</v>
      </c>
      <c r="T742" s="193">
        <v>0</v>
      </c>
      <c r="U742" s="193">
        <v>0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7</v>
      </c>
      <c r="AF742" s="191">
        <v>0</v>
      </c>
      <c r="AG742" s="191">
        <v>7</v>
      </c>
      <c r="AH742" s="191">
        <v>0</v>
      </c>
      <c r="AI742" s="191">
        <v>0</v>
      </c>
      <c r="AJ742" s="191">
        <v>0</v>
      </c>
      <c r="AK742" s="191">
        <v>0</v>
      </c>
      <c r="AL742" s="191">
        <v>0</v>
      </c>
      <c r="AM742" s="191">
        <v>0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0</v>
      </c>
      <c r="D743" s="331">
        <v>0</v>
      </c>
      <c r="E743" s="193">
        <v>0</v>
      </c>
      <c r="F743" s="193">
        <v>0</v>
      </c>
      <c r="G743" s="193">
        <v>0</v>
      </c>
      <c r="H743" s="193">
        <v>0</v>
      </c>
      <c r="I743" s="193">
        <v>0</v>
      </c>
      <c r="J743" s="193">
        <v>0</v>
      </c>
      <c r="K743" s="193">
        <v>0</v>
      </c>
      <c r="L743" s="193">
        <v>0</v>
      </c>
      <c r="M743" s="193">
        <v>0</v>
      </c>
      <c r="N743" s="193">
        <v>0</v>
      </c>
      <c r="O743" s="332">
        <v>0</v>
      </c>
      <c r="P743" s="180"/>
      <c r="Q743" s="190">
        <v>4</v>
      </c>
      <c r="R743" s="331">
        <v>0</v>
      </c>
      <c r="S743" s="193">
        <v>4</v>
      </c>
      <c r="T743" s="193">
        <v>0</v>
      </c>
      <c r="U743" s="193">
        <v>0</v>
      </c>
      <c r="V743" s="193">
        <v>0</v>
      </c>
      <c r="W743" s="193">
        <v>0</v>
      </c>
      <c r="X743" s="193">
        <v>0</v>
      </c>
      <c r="Y743" s="193">
        <v>0</v>
      </c>
      <c r="Z743" s="193">
        <v>0</v>
      </c>
      <c r="AA743" s="193">
        <v>0</v>
      </c>
      <c r="AB743" s="193">
        <v>0</v>
      </c>
      <c r="AC743" s="332">
        <v>0</v>
      </c>
      <c r="AD743" s="180"/>
      <c r="AE743" s="190">
        <v>4</v>
      </c>
      <c r="AF743" s="191">
        <v>0</v>
      </c>
      <c r="AG743" s="191">
        <v>4</v>
      </c>
      <c r="AH743" s="191">
        <v>0</v>
      </c>
      <c r="AI743" s="191">
        <v>0</v>
      </c>
      <c r="AJ743" s="191">
        <v>0</v>
      </c>
      <c r="AK743" s="191">
        <v>0</v>
      </c>
      <c r="AL743" s="191">
        <v>0</v>
      </c>
      <c r="AM743" s="191">
        <v>0</v>
      </c>
      <c r="AN743" s="191">
        <v>0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0</v>
      </c>
      <c r="D744" s="331">
        <v>0</v>
      </c>
      <c r="E744" s="193">
        <v>0</v>
      </c>
      <c r="F744" s="193">
        <v>0</v>
      </c>
      <c r="G744" s="193">
        <v>0</v>
      </c>
      <c r="H744" s="193">
        <v>0</v>
      </c>
      <c r="I744" s="193">
        <v>0</v>
      </c>
      <c r="J744" s="193">
        <v>0</v>
      </c>
      <c r="K744" s="193">
        <v>0</v>
      </c>
      <c r="L744" s="193">
        <v>0</v>
      </c>
      <c r="M744" s="193">
        <v>0</v>
      </c>
      <c r="N744" s="193">
        <v>0</v>
      </c>
      <c r="O744" s="332">
        <v>0</v>
      </c>
      <c r="P744" s="180"/>
      <c r="Q744" s="190">
        <v>2</v>
      </c>
      <c r="R744" s="331">
        <v>0</v>
      </c>
      <c r="S744" s="193">
        <v>2</v>
      </c>
      <c r="T744" s="193">
        <v>0</v>
      </c>
      <c r="U744" s="193">
        <v>0</v>
      </c>
      <c r="V744" s="193">
        <v>0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2</v>
      </c>
      <c r="AF744" s="191">
        <v>0</v>
      </c>
      <c r="AG744" s="191">
        <v>2</v>
      </c>
      <c r="AH744" s="191">
        <v>0</v>
      </c>
      <c r="AI744" s="191">
        <v>0</v>
      </c>
      <c r="AJ744" s="191">
        <v>0</v>
      </c>
      <c r="AK744" s="191">
        <v>0</v>
      </c>
      <c r="AL744" s="191">
        <v>0</v>
      </c>
      <c r="AM744" s="191">
        <v>0</v>
      </c>
      <c r="AN744" s="191">
        <v>0</v>
      </c>
      <c r="AO744" s="191">
        <v>0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0</v>
      </c>
      <c r="D745" s="331">
        <v>0</v>
      </c>
      <c r="E745" s="193">
        <v>0</v>
      </c>
      <c r="F745" s="193">
        <v>0</v>
      </c>
      <c r="G745" s="193">
        <v>0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4</v>
      </c>
      <c r="R745" s="331">
        <v>0</v>
      </c>
      <c r="S745" s="193">
        <v>4</v>
      </c>
      <c r="T745" s="193">
        <v>0</v>
      </c>
      <c r="U745" s="193">
        <v>0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4</v>
      </c>
      <c r="AF745" s="191">
        <v>0</v>
      </c>
      <c r="AG745" s="191">
        <v>4</v>
      </c>
      <c r="AH745" s="191">
        <v>0</v>
      </c>
      <c r="AI745" s="191">
        <v>0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1</v>
      </c>
      <c r="D746" s="331">
        <v>1</v>
      </c>
      <c r="E746" s="193">
        <v>0</v>
      </c>
      <c r="F746" s="193">
        <v>0</v>
      </c>
      <c r="G746" s="193">
        <v>0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4</v>
      </c>
      <c r="R746" s="331">
        <v>0</v>
      </c>
      <c r="S746" s="193">
        <v>4</v>
      </c>
      <c r="T746" s="193">
        <v>0</v>
      </c>
      <c r="U746" s="193">
        <v>0</v>
      </c>
      <c r="V746" s="193">
        <v>0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5</v>
      </c>
      <c r="AF746" s="191">
        <v>1</v>
      </c>
      <c r="AG746" s="191">
        <v>4</v>
      </c>
      <c r="AH746" s="191">
        <v>0</v>
      </c>
      <c r="AI746" s="191">
        <v>0</v>
      </c>
      <c r="AJ746" s="191">
        <v>0</v>
      </c>
      <c r="AK746" s="191">
        <v>0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0</v>
      </c>
      <c r="D747" s="331">
        <v>0</v>
      </c>
      <c r="E747" s="193">
        <v>0</v>
      </c>
      <c r="F747" s="193">
        <v>0</v>
      </c>
      <c r="G747" s="193">
        <v>0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8</v>
      </c>
      <c r="R747" s="331">
        <v>0</v>
      </c>
      <c r="S747" s="193">
        <v>8</v>
      </c>
      <c r="T747" s="193">
        <v>0</v>
      </c>
      <c r="U747" s="193">
        <v>0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8</v>
      </c>
      <c r="AF747" s="191">
        <v>0</v>
      </c>
      <c r="AG747" s="191">
        <v>8</v>
      </c>
      <c r="AH747" s="191">
        <v>0</v>
      </c>
      <c r="AI747" s="191">
        <v>0</v>
      </c>
      <c r="AJ747" s="191">
        <v>0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0</v>
      </c>
      <c r="D748" s="331">
        <v>0</v>
      </c>
      <c r="E748" s="193">
        <v>0</v>
      </c>
      <c r="F748" s="193">
        <v>0</v>
      </c>
      <c r="G748" s="193">
        <v>0</v>
      </c>
      <c r="H748" s="193">
        <v>0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2</v>
      </c>
      <c r="R748" s="331">
        <v>0</v>
      </c>
      <c r="S748" s="193">
        <v>2</v>
      </c>
      <c r="T748" s="193">
        <v>0</v>
      </c>
      <c r="U748" s="193">
        <v>0</v>
      </c>
      <c r="V748" s="193">
        <v>0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2</v>
      </c>
      <c r="AF748" s="191">
        <v>0</v>
      </c>
      <c r="AG748" s="191">
        <v>2</v>
      </c>
      <c r="AH748" s="191">
        <v>0</v>
      </c>
      <c r="AI748" s="191">
        <v>0</v>
      </c>
      <c r="AJ748" s="191">
        <v>0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0</v>
      </c>
      <c r="D749" s="331">
        <v>0</v>
      </c>
      <c r="E749" s="193">
        <v>0</v>
      </c>
      <c r="F749" s="193">
        <v>0</v>
      </c>
      <c r="G749" s="193">
        <v>0</v>
      </c>
      <c r="H749" s="193">
        <v>0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4</v>
      </c>
      <c r="R749" s="331">
        <v>0</v>
      </c>
      <c r="S749" s="193">
        <v>4</v>
      </c>
      <c r="T749" s="193">
        <v>0</v>
      </c>
      <c r="U749" s="193">
        <v>0</v>
      </c>
      <c r="V749" s="193">
        <v>0</v>
      </c>
      <c r="W749" s="193">
        <v>0</v>
      </c>
      <c r="X749" s="193">
        <v>0</v>
      </c>
      <c r="Y749" s="193">
        <v>0</v>
      </c>
      <c r="Z749" s="193">
        <v>0</v>
      </c>
      <c r="AA749" s="193">
        <v>0</v>
      </c>
      <c r="AB749" s="193">
        <v>0</v>
      </c>
      <c r="AC749" s="332">
        <v>0</v>
      </c>
      <c r="AD749" s="180"/>
      <c r="AE749" s="190">
        <v>4</v>
      </c>
      <c r="AF749" s="191">
        <v>0</v>
      </c>
      <c r="AG749" s="191">
        <v>4</v>
      </c>
      <c r="AH749" s="191">
        <v>0</v>
      </c>
      <c r="AI749" s="191">
        <v>0</v>
      </c>
      <c r="AJ749" s="191">
        <v>0</v>
      </c>
      <c r="AK749" s="191">
        <v>0</v>
      </c>
      <c r="AL749" s="191">
        <v>0</v>
      </c>
      <c r="AM749" s="191">
        <v>0</v>
      </c>
      <c r="AN749" s="191">
        <v>0</v>
      </c>
      <c r="AO749" s="191">
        <v>0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0</v>
      </c>
      <c r="D750" s="331">
        <v>0</v>
      </c>
      <c r="E750" s="193">
        <v>0</v>
      </c>
      <c r="F750" s="193">
        <v>0</v>
      </c>
      <c r="G750" s="193">
        <v>0</v>
      </c>
      <c r="H750" s="193">
        <v>0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1</v>
      </c>
      <c r="R750" s="331">
        <v>0</v>
      </c>
      <c r="S750" s="193">
        <v>1</v>
      </c>
      <c r="T750" s="193">
        <v>0</v>
      </c>
      <c r="U750" s="193">
        <v>0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1</v>
      </c>
      <c r="AF750" s="191">
        <v>0</v>
      </c>
      <c r="AG750" s="191">
        <v>1</v>
      </c>
      <c r="AH750" s="191">
        <v>0</v>
      </c>
      <c r="AI750" s="191">
        <v>0</v>
      </c>
      <c r="AJ750" s="191">
        <v>0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0</v>
      </c>
      <c r="D751" s="331">
        <v>0</v>
      </c>
      <c r="E751" s="193">
        <v>0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8</v>
      </c>
      <c r="R751" s="331">
        <v>0</v>
      </c>
      <c r="S751" s="193">
        <v>8</v>
      </c>
      <c r="T751" s="193">
        <v>0</v>
      </c>
      <c r="U751" s="193">
        <v>0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8</v>
      </c>
      <c r="AF751" s="191">
        <v>0</v>
      </c>
      <c r="AG751" s="191">
        <v>8</v>
      </c>
      <c r="AH751" s="191">
        <v>0</v>
      </c>
      <c r="AI751" s="191">
        <v>0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2</v>
      </c>
      <c r="D752" s="331">
        <v>0</v>
      </c>
      <c r="E752" s="193">
        <v>1</v>
      </c>
      <c r="F752" s="193">
        <v>0</v>
      </c>
      <c r="G752" s="193">
        <v>1</v>
      </c>
      <c r="H752" s="193">
        <v>0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3</v>
      </c>
      <c r="R752" s="331">
        <v>0</v>
      </c>
      <c r="S752" s="193">
        <v>3</v>
      </c>
      <c r="T752" s="193">
        <v>0</v>
      </c>
      <c r="U752" s="193">
        <v>0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5</v>
      </c>
      <c r="AF752" s="191">
        <v>0</v>
      </c>
      <c r="AG752" s="191">
        <v>4</v>
      </c>
      <c r="AH752" s="191">
        <v>0</v>
      </c>
      <c r="AI752" s="191">
        <v>1</v>
      </c>
      <c r="AJ752" s="191">
        <v>0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0</v>
      </c>
      <c r="D753" s="331">
        <v>0</v>
      </c>
      <c r="E753" s="193">
        <v>0</v>
      </c>
      <c r="F753" s="193">
        <v>0</v>
      </c>
      <c r="G753" s="193">
        <v>0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1</v>
      </c>
      <c r="R753" s="331">
        <v>0</v>
      </c>
      <c r="S753" s="193">
        <v>1</v>
      </c>
      <c r="T753" s="193">
        <v>0</v>
      </c>
      <c r="U753" s="193">
        <v>0</v>
      </c>
      <c r="V753" s="193">
        <v>0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1</v>
      </c>
      <c r="AF753" s="191">
        <v>0</v>
      </c>
      <c r="AG753" s="191">
        <v>1</v>
      </c>
      <c r="AH753" s="191">
        <v>0</v>
      </c>
      <c r="AI753" s="191">
        <v>0</v>
      </c>
      <c r="AJ753" s="191">
        <v>0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0</v>
      </c>
      <c r="D754" s="333">
        <v>0</v>
      </c>
      <c r="E754" s="334">
        <v>0</v>
      </c>
      <c r="F754" s="334">
        <v>0</v>
      </c>
      <c r="G754" s="334">
        <v>0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5</v>
      </c>
      <c r="R754" s="333">
        <v>0</v>
      </c>
      <c r="S754" s="334">
        <v>5</v>
      </c>
      <c r="T754" s="334">
        <v>0</v>
      </c>
      <c r="U754" s="334">
        <v>0</v>
      </c>
      <c r="V754" s="334">
        <v>0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5</v>
      </c>
      <c r="AF754" s="195">
        <v>0</v>
      </c>
      <c r="AG754" s="195">
        <v>5</v>
      </c>
      <c r="AH754" s="195">
        <v>0</v>
      </c>
      <c r="AI754" s="195">
        <v>0</v>
      </c>
      <c r="AJ754" s="195">
        <v>0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 t="s">
        <v>109</v>
      </c>
      <c r="D755" s="424" t="s">
        <v>177</v>
      </c>
      <c r="E755" s="424" t="s">
        <v>184</v>
      </c>
      <c r="F755" s="424" t="s">
        <v>158</v>
      </c>
      <c r="G755" s="424" t="s">
        <v>146</v>
      </c>
      <c r="H755" s="424" t="s">
        <v>158</v>
      </c>
      <c r="I755" s="424" t="s">
        <v>158</v>
      </c>
      <c r="J755" s="424" t="s">
        <v>158</v>
      </c>
      <c r="K755" s="424" t="s">
        <v>158</v>
      </c>
      <c r="L755" s="424" t="s">
        <v>158</v>
      </c>
      <c r="M755" s="424" t="s">
        <v>158</v>
      </c>
      <c r="N755" s="424" t="s">
        <v>158</v>
      </c>
      <c r="O755" s="425" t="s">
        <v>158</v>
      </c>
      <c r="P755" s="185"/>
      <c r="Q755" s="426" t="s">
        <v>113</v>
      </c>
      <c r="R755" s="424" t="s">
        <v>156</v>
      </c>
      <c r="S755" s="424" t="s">
        <v>185</v>
      </c>
      <c r="T755" s="424" t="s">
        <v>158</v>
      </c>
      <c r="U755" s="424" t="s">
        <v>186</v>
      </c>
      <c r="V755" s="424" t="s">
        <v>158</v>
      </c>
      <c r="W755" s="424" t="s">
        <v>160</v>
      </c>
      <c r="X755" s="424" t="s">
        <v>158</v>
      </c>
      <c r="Y755" s="424" t="s">
        <v>158</v>
      </c>
      <c r="Z755" s="424" t="s">
        <v>158</v>
      </c>
      <c r="AA755" s="424" t="s">
        <v>158</v>
      </c>
      <c r="AB755" s="424" t="s">
        <v>158</v>
      </c>
      <c r="AC755" s="425" t="s">
        <v>158</v>
      </c>
      <c r="AD755" s="185"/>
      <c r="AE755" s="426" t="s">
        <v>117</v>
      </c>
      <c r="AF755" s="424" t="s">
        <v>148</v>
      </c>
      <c r="AG755" s="424" t="s">
        <v>187</v>
      </c>
      <c r="AH755" s="424" t="s">
        <v>158</v>
      </c>
      <c r="AI755" s="424" t="s">
        <v>188</v>
      </c>
      <c r="AJ755" s="424" t="s">
        <v>158</v>
      </c>
      <c r="AK755" s="424" t="s">
        <v>160</v>
      </c>
      <c r="AL755" s="424" t="s">
        <v>158</v>
      </c>
      <c r="AM755" s="424" t="s">
        <v>158</v>
      </c>
      <c r="AN755" s="424" t="s">
        <v>158</v>
      </c>
      <c r="AO755" s="424" t="s">
        <v>158</v>
      </c>
      <c r="AP755" s="424" t="s">
        <v>158</v>
      </c>
      <c r="AQ755" s="425" t="s">
        <v>158</v>
      </c>
      <c r="AR755" s="11"/>
    </row>
    <row r="756" spans="1:44" x14ac:dyDescent="0.25">
      <c r="A756" s="240">
        <v>6</v>
      </c>
      <c r="B756" s="427" t="s">
        <v>36</v>
      </c>
      <c r="C756" s="428" t="s">
        <v>121</v>
      </c>
      <c r="D756" s="429" t="s">
        <v>146</v>
      </c>
      <c r="E756" s="429" t="s">
        <v>189</v>
      </c>
      <c r="F756" s="429" t="s">
        <v>158</v>
      </c>
      <c r="G756" s="429" t="s">
        <v>146</v>
      </c>
      <c r="H756" s="429" t="s">
        <v>158</v>
      </c>
      <c r="I756" s="429" t="s">
        <v>158</v>
      </c>
      <c r="J756" s="429" t="s">
        <v>158</v>
      </c>
      <c r="K756" s="429" t="s">
        <v>158</v>
      </c>
      <c r="L756" s="429" t="s">
        <v>158</v>
      </c>
      <c r="M756" s="429" t="s">
        <v>158</v>
      </c>
      <c r="N756" s="429" t="s">
        <v>158</v>
      </c>
      <c r="O756" s="430" t="s">
        <v>158</v>
      </c>
      <c r="P756" s="185"/>
      <c r="Q756" s="431" t="s">
        <v>125</v>
      </c>
      <c r="R756" s="429" t="s">
        <v>156</v>
      </c>
      <c r="S756" s="429" t="s">
        <v>190</v>
      </c>
      <c r="T756" s="429" t="s">
        <v>158</v>
      </c>
      <c r="U756" s="429" t="s">
        <v>191</v>
      </c>
      <c r="V756" s="429" t="s">
        <v>158</v>
      </c>
      <c r="W756" s="429" t="s">
        <v>160</v>
      </c>
      <c r="X756" s="429" t="s">
        <v>158</v>
      </c>
      <c r="Y756" s="429" t="s">
        <v>158</v>
      </c>
      <c r="Z756" s="429" t="s">
        <v>158</v>
      </c>
      <c r="AA756" s="429" t="s">
        <v>158</v>
      </c>
      <c r="AB756" s="429" t="s">
        <v>158</v>
      </c>
      <c r="AC756" s="430" t="s">
        <v>158</v>
      </c>
      <c r="AD756" s="185"/>
      <c r="AE756" s="431" t="s">
        <v>129</v>
      </c>
      <c r="AF756" s="429" t="s">
        <v>159</v>
      </c>
      <c r="AG756" s="429" t="s">
        <v>192</v>
      </c>
      <c r="AH756" s="429" t="s">
        <v>158</v>
      </c>
      <c r="AI756" s="429" t="s">
        <v>193</v>
      </c>
      <c r="AJ756" s="429" t="s">
        <v>158</v>
      </c>
      <c r="AK756" s="429" t="s">
        <v>160</v>
      </c>
      <c r="AL756" s="429" t="s">
        <v>158</v>
      </c>
      <c r="AM756" s="429" t="s">
        <v>158</v>
      </c>
      <c r="AN756" s="429" t="s">
        <v>158</v>
      </c>
      <c r="AO756" s="429" t="s">
        <v>158</v>
      </c>
      <c r="AP756" s="429" t="s">
        <v>158</v>
      </c>
      <c r="AQ756" s="430" t="s">
        <v>158</v>
      </c>
      <c r="AR756" s="11"/>
    </row>
    <row r="757" spans="1:44" x14ac:dyDescent="0.25">
      <c r="A757" s="240">
        <v>6</v>
      </c>
      <c r="B757" s="432" t="s">
        <v>37</v>
      </c>
      <c r="C757" s="433" t="s">
        <v>132</v>
      </c>
      <c r="D757" s="434" t="s">
        <v>146</v>
      </c>
      <c r="E757" s="434" t="s">
        <v>194</v>
      </c>
      <c r="F757" s="434" t="s">
        <v>158</v>
      </c>
      <c r="G757" s="434" t="s">
        <v>195</v>
      </c>
      <c r="H757" s="434" t="s">
        <v>158</v>
      </c>
      <c r="I757" s="434" t="s">
        <v>158</v>
      </c>
      <c r="J757" s="434" t="s">
        <v>158</v>
      </c>
      <c r="K757" s="434" t="s">
        <v>158</v>
      </c>
      <c r="L757" s="434" t="s">
        <v>158</v>
      </c>
      <c r="M757" s="434" t="s">
        <v>158</v>
      </c>
      <c r="N757" s="434" t="s">
        <v>158</v>
      </c>
      <c r="O757" s="435" t="s">
        <v>158</v>
      </c>
      <c r="P757" s="185"/>
      <c r="Q757" s="436" t="s">
        <v>134</v>
      </c>
      <c r="R757" s="434" t="s">
        <v>156</v>
      </c>
      <c r="S757" s="434" t="s">
        <v>196</v>
      </c>
      <c r="T757" s="434" t="s">
        <v>158</v>
      </c>
      <c r="U757" s="434" t="s">
        <v>191</v>
      </c>
      <c r="V757" s="434" t="s">
        <v>158</v>
      </c>
      <c r="W757" s="434" t="s">
        <v>160</v>
      </c>
      <c r="X757" s="434" t="s">
        <v>158</v>
      </c>
      <c r="Y757" s="434" t="s">
        <v>158</v>
      </c>
      <c r="Z757" s="434" t="s">
        <v>158</v>
      </c>
      <c r="AA757" s="434" t="s">
        <v>158</v>
      </c>
      <c r="AB757" s="434" t="s">
        <v>158</v>
      </c>
      <c r="AC757" s="435" t="s">
        <v>158</v>
      </c>
      <c r="AD757" s="185"/>
      <c r="AE757" s="436" t="s">
        <v>136</v>
      </c>
      <c r="AF757" s="434" t="s">
        <v>159</v>
      </c>
      <c r="AG757" s="434" t="s">
        <v>197</v>
      </c>
      <c r="AH757" s="434" t="s">
        <v>158</v>
      </c>
      <c r="AI757" s="434" t="s">
        <v>198</v>
      </c>
      <c r="AJ757" s="434" t="s">
        <v>158</v>
      </c>
      <c r="AK757" s="434" t="s">
        <v>160</v>
      </c>
      <c r="AL757" s="434" t="s">
        <v>158</v>
      </c>
      <c r="AM757" s="434" t="s">
        <v>158</v>
      </c>
      <c r="AN757" s="434" t="s">
        <v>158</v>
      </c>
      <c r="AO757" s="434" t="s">
        <v>158</v>
      </c>
      <c r="AP757" s="434" t="s">
        <v>158</v>
      </c>
      <c r="AQ757" s="435" t="s">
        <v>158</v>
      </c>
      <c r="AR757" s="11"/>
    </row>
    <row r="758" spans="1:44" x14ac:dyDescent="0.25">
      <c r="A758" s="240">
        <v>6</v>
      </c>
      <c r="B758" s="437" t="s">
        <v>38</v>
      </c>
      <c r="C758" s="438" t="s">
        <v>138</v>
      </c>
      <c r="D758" s="439" t="s">
        <v>146</v>
      </c>
      <c r="E758" s="439" t="s">
        <v>199</v>
      </c>
      <c r="F758" s="439" t="s">
        <v>158</v>
      </c>
      <c r="G758" s="439" t="s">
        <v>195</v>
      </c>
      <c r="H758" s="439" t="s">
        <v>158</v>
      </c>
      <c r="I758" s="439" t="s">
        <v>158</v>
      </c>
      <c r="J758" s="439" t="s">
        <v>158</v>
      </c>
      <c r="K758" s="439" t="s">
        <v>158</v>
      </c>
      <c r="L758" s="439" t="s">
        <v>158</v>
      </c>
      <c r="M758" s="439" t="s">
        <v>158</v>
      </c>
      <c r="N758" s="439" t="s">
        <v>158</v>
      </c>
      <c r="O758" s="440" t="s">
        <v>158</v>
      </c>
      <c r="P758" s="185"/>
      <c r="Q758" s="441" t="s">
        <v>141</v>
      </c>
      <c r="R758" s="439" t="s">
        <v>108</v>
      </c>
      <c r="S758" s="439" t="s">
        <v>200</v>
      </c>
      <c r="T758" s="439" t="s">
        <v>158</v>
      </c>
      <c r="U758" s="439" t="s">
        <v>201</v>
      </c>
      <c r="V758" s="439" t="s">
        <v>158</v>
      </c>
      <c r="W758" s="439" t="s">
        <v>160</v>
      </c>
      <c r="X758" s="439" t="s">
        <v>158</v>
      </c>
      <c r="Y758" s="439" t="s">
        <v>158</v>
      </c>
      <c r="Z758" s="439" t="s">
        <v>158</v>
      </c>
      <c r="AA758" s="439" t="s">
        <v>158</v>
      </c>
      <c r="AB758" s="439" t="s">
        <v>158</v>
      </c>
      <c r="AC758" s="440" t="s">
        <v>158</v>
      </c>
      <c r="AD758" s="185"/>
      <c r="AE758" s="441" t="s">
        <v>144</v>
      </c>
      <c r="AF758" s="439" t="s">
        <v>167</v>
      </c>
      <c r="AG758" s="439" t="s">
        <v>202</v>
      </c>
      <c r="AH758" s="439" t="s">
        <v>158</v>
      </c>
      <c r="AI758" s="439" t="s">
        <v>163</v>
      </c>
      <c r="AJ758" s="439" t="s">
        <v>158</v>
      </c>
      <c r="AK758" s="439" t="s">
        <v>160</v>
      </c>
      <c r="AL758" s="439" t="s">
        <v>158</v>
      </c>
      <c r="AM758" s="439" t="s">
        <v>158</v>
      </c>
      <c r="AN758" s="439" t="s">
        <v>158</v>
      </c>
      <c r="AO758" s="439" t="s">
        <v>158</v>
      </c>
      <c r="AP758" s="439" t="s">
        <v>158</v>
      </c>
      <c r="AQ758" s="440" t="s">
        <v>158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0</v>
      </c>
      <c r="D761" s="329">
        <v>0</v>
      </c>
      <c r="E761" s="187">
        <v>0</v>
      </c>
      <c r="F761" s="187">
        <v>0</v>
      </c>
      <c r="G761" s="187">
        <v>0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4</v>
      </c>
      <c r="R761" s="329">
        <v>0</v>
      </c>
      <c r="S761" s="187">
        <v>4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4</v>
      </c>
      <c r="AF761" s="187">
        <v>0</v>
      </c>
      <c r="AG761" s="188">
        <v>4</v>
      </c>
      <c r="AH761" s="188">
        <v>0</v>
      </c>
      <c r="AI761" s="188">
        <v>0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1</v>
      </c>
      <c r="D762" s="331">
        <v>0</v>
      </c>
      <c r="E762" s="193">
        <v>1</v>
      </c>
      <c r="F762" s="193">
        <v>0</v>
      </c>
      <c r="G762" s="193">
        <v>0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1</v>
      </c>
      <c r="R762" s="331">
        <v>0</v>
      </c>
      <c r="S762" s="193">
        <v>1</v>
      </c>
      <c r="T762" s="193">
        <v>0</v>
      </c>
      <c r="U762" s="193">
        <v>0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2</v>
      </c>
      <c r="AF762" s="191">
        <v>0</v>
      </c>
      <c r="AG762" s="191">
        <v>2</v>
      </c>
      <c r="AH762" s="191">
        <v>0</v>
      </c>
      <c r="AI762" s="191">
        <v>0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0</v>
      </c>
      <c r="D763" s="331">
        <v>0</v>
      </c>
      <c r="E763" s="193">
        <v>0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0</v>
      </c>
      <c r="R763" s="331">
        <v>0</v>
      </c>
      <c r="S763" s="193">
        <v>0</v>
      </c>
      <c r="T763" s="193">
        <v>0</v>
      </c>
      <c r="U763" s="193">
        <v>0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0</v>
      </c>
      <c r="AF763" s="191">
        <v>0</v>
      </c>
      <c r="AG763" s="191">
        <v>0</v>
      </c>
      <c r="AH763" s="191">
        <v>0</v>
      </c>
      <c r="AI763" s="191">
        <v>0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1</v>
      </c>
      <c r="D764" s="331">
        <v>0</v>
      </c>
      <c r="E764" s="193">
        <v>1</v>
      </c>
      <c r="F764" s="193">
        <v>0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2</v>
      </c>
      <c r="R764" s="331">
        <v>0</v>
      </c>
      <c r="S764" s="193">
        <v>2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3</v>
      </c>
      <c r="AF764" s="191">
        <v>0</v>
      </c>
      <c r="AG764" s="191">
        <v>3</v>
      </c>
      <c r="AH764" s="191">
        <v>0</v>
      </c>
      <c r="AI764" s="191">
        <v>0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0</v>
      </c>
      <c r="D765" s="331">
        <v>0</v>
      </c>
      <c r="E765" s="193">
        <v>0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0</v>
      </c>
      <c r="R765" s="331">
        <v>0</v>
      </c>
      <c r="S765" s="193">
        <v>0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0</v>
      </c>
      <c r="AF765" s="191">
        <v>0</v>
      </c>
      <c r="AG765" s="191">
        <v>0</v>
      </c>
      <c r="AH765" s="191">
        <v>0</v>
      </c>
      <c r="AI765" s="191">
        <v>0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1</v>
      </c>
      <c r="D766" s="331">
        <v>0</v>
      </c>
      <c r="E766" s="193">
        <v>1</v>
      </c>
      <c r="F766" s="193">
        <v>0</v>
      </c>
      <c r="G766" s="193">
        <v>0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3</v>
      </c>
      <c r="R766" s="331">
        <v>0</v>
      </c>
      <c r="S766" s="193">
        <v>3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4</v>
      </c>
      <c r="AF766" s="191">
        <v>0</v>
      </c>
      <c r="AG766" s="191">
        <v>4</v>
      </c>
      <c r="AH766" s="191">
        <v>0</v>
      </c>
      <c r="AI766" s="191">
        <v>0</v>
      </c>
      <c r="AJ766" s="191">
        <v>0</v>
      </c>
      <c r="AK766" s="191">
        <v>0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1</v>
      </c>
      <c r="D767" s="331">
        <v>0</v>
      </c>
      <c r="E767" s="193">
        <v>1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1</v>
      </c>
      <c r="R767" s="331">
        <v>0</v>
      </c>
      <c r="S767" s="193">
        <v>1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2</v>
      </c>
      <c r="AF767" s="191">
        <v>0</v>
      </c>
      <c r="AG767" s="191">
        <v>2</v>
      </c>
      <c r="AH767" s="191">
        <v>0</v>
      </c>
      <c r="AI767" s="191">
        <v>0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0</v>
      </c>
      <c r="D768" s="331">
        <v>0</v>
      </c>
      <c r="E768" s="193">
        <v>0</v>
      </c>
      <c r="F768" s="193">
        <v>0</v>
      </c>
      <c r="G768" s="193">
        <v>0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0</v>
      </c>
      <c r="R768" s="331">
        <v>0</v>
      </c>
      <c r="S768" s="193">
        <v>0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0</v>
      </c>
      <c r="AF768" s="191">
        <v>0</v>
      </c>
      <c r="AG768" s="191">
        <v>0</v>
      </c>
      <c r="AH768" s="191">
        <v>0</v>
      </c>
      <c r="AI768" s="191">
        <v>0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0</v>
      </c>
      <c r="D769" s="331">
        <v>0</v>
      </c>
      <c r="E769" s="193">
        <v>0</v>
      </c>
      <c r="F769" s="193">
        <v>0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3</v>
      </c>
      <c r="R769" s="331">
        <v>0</v>
      </c>
      <c r="S769" s="193">
        <v>3</v>
      </c>
      <c r="T769" s="193">
        <v>0</v>
      </c>
      <c r="U769" s="193">
        <v>0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3</v>
      </c>
      <c r="AF769" s="191">
        <v>0</v>
      </c>
      <c r="AG769" s="191">
        <v>3</v>
      </c>
      <c r="AH769" s="191">
        <v>0</v>
      </c>
      <c r="AI769" s="191">
        <v>0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0</v>
      </c>
      <c r="D770" s="331">
        <v>0</v>
      </c>
      <c r="E770" s="193">
        <v>0</v>
      </c>
      <c r="F770" s="193">
        <v>0</v>
      </c>
      <c r="G770" s="193">
        <v>0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1</v>
      </c>
      <c r="R770" s="331">
        <v>0</v>
      </c>
      <c r="S770" s="193">
        <v>1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1</v>
      </c>
      <c r="AF770" s="191">
        <v>0</v>
      </c>
      <c r="AG770" s="191">
        <v>1</v>
      </c>
      <c r="AH770" s="191">
        <v>0</v>
      </c>
      <c r="AI770" s="191">
        <v>0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0</v>
      </c>
      <c r="D771" s="331">
        <v>0</v>
      </c>
      <c r="E771" s="193">
        <v>0</v>
      </c>
      <c r="F771" s="193">
        <v>0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3</v>
      </c>
      <c r="R771" s="331">
        <v>0</v>
      </c>
      <c r="S771" s="193">
        <v>2</v>
      </c>
      <c r="T771" s="193">
        <v>0</v>
      </c>
      <c r="U771" s="193">
        <v>1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3</v>
      </c>
      <c r="AF771" s="191">
        <v>0</v>
      </c>
      <c r="AG771" s="191">
        <v>2</v>
      </c>
      <c r="AH771" s="191">
        <v>0</v>
      </c>
      <c r="AI771" s="191">
        <v>1</v>
      </c>
      <c r="AJ771" s="191">
        <v>0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0</v>
      </c>
      <c r="D772" s="331">
        <v>0</v>
      </c>
      <c r="E772" s="193">
        <v>0</v>
      </c>
      <c r="F772" s="193">
        <v>0</v>
      </c>
      <c r="G772" s="193">
        <v>0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1</v>
      </c>
      <c r="R772" s="331">
        <v>0</v>
      </c>
      <c r="S772" s="193">
        <v>1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1</v>
      </c>
      <c r="AF772" s="191">
        <v>0</v>
      </c>
      <c r="AG772" s="191">
        <v>1</v>
      </c>
      <c r="AH772" s="191">
        <v>0</v>
      </c>
      <c r="AI772" s="191">
        <v>0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0</v>
      </c>
      <c r="D773" s="331">
        <v>0</v>
      </c>
      <c r="E773" s="193">
        <v>0</v>
      </c>
      <c r="F773" s="193">
        <v>0</v>
      </c>
      <c r="G773" s="193">
        <v>0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1</v>
      </c>
      <c r="R773" s="331">
        <v>0</v>
      </c>
      <c r="S773" s="193">
        <v>1</v>
      </c>
      <c r="T773" s="193">
        <v>0</v>
      </c>
      <c r="U773" s="193">
        <v>0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1</v>
      </c>
      <c r="AF773" s="191">
        <v>0</v>
      </c>
      <c r="AG773" s="191">
        <v>1</v>
      </c>
      <c r="AH773" s="191">
        <v>0</v>
      </c>
      <c r="AI773" s="191">
        <v>0</v>
      </c>
      <c r="AJ773" s="191">
        <v>0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0</v>
      </c>
      <c r="D774" s="331">
        <v>0</v>
      </c>
      <c r="E774" s="193">
        <v>0</v>
      </c>
      <c r="F774" s="193">
        <v>0</v>
      </c>
      <c r="G774" s="193">
        <v>0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0</v>
      </c>
      <c r="R774" s="331">
        <v>0</v>
      </c>
      <c r="S774" s="193">
        <v>0</v>
      </c>
      <c r="T774" s="193">
        <v>0</v>
      </c>
      <c r="U774" s="193">
        <v>0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0</v>
      </c>
      <c r="AF774" s="191">
        <v>0</v>
      </c>
      <c r="AG774" s="191">
        <v>0</v>
      </c>
      <c r="AH774" s="191">
        <v>0</v>
      </c>
      <c r="AI774" s="191">
        <v>0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0</v>
      </c>
      <c r="D775" s="331">
        <v>0</v>
      </c>
      <c r="E775" s="193">
        <v>0</v>
      </c>
      <c r="F775" s="193">
        <v>0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1</v>
      </c>
      <c r="R775" s="331">
        <v>0</v>
      </c>
      <c r="S775" s="193">
        <v>1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1</v>
      </c>
      <c r="AF775" s="191">
        <v>0</v>
      </c>
      <c r="AG775" s="191">
        <v>1</v>
      </c>
      <c r="AH775" s="191">
        <v>0</v>
      </c>
      <c r="AI775" s="191">
        <v>0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0</v>
      </c>
      <c r="D776" s="331">
        <v>0</v>
      </c>
      <c r="E776" s="193">
        <v>0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0</v>
      </c>
      <c r="R776" s="331">
        <v>0</v>
      </c>
      <c r="S776" s="193">
        <v>0</v>
      </c>
      <c r="T776" s="193">
        <v>0</v>
      </c>
      <c r="U776" s="193">
        <v>0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0</v>
      </c>
      <c r="AF776" s="191">
        <v>0</v>
      </c>
      <c r="AG776" s="191">
        <v>0</v>
      </c>
      <c r="AH776" s="191">
        <v>0</v>
      </c>
      <c r="AI776" s="191">
        <v>0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0</v>
      </c>
      <c r="D777" s="331">
        <v>0</v>
      </c>
      <c r="E777" s="193">
        <v>0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1</v>
      </c>
      <c r="R777" s="331">
        <v>0</v>
      </c>
      <c r="S777" s="193">
        <v>1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1</v>
      </c>
      <c r="AF777" s="191">
        <v>0</v>
      </c>
      <c r="AG777" s="191">
        <v>1</v>
      </c>
      <c r="AH777" s="191">
        <v>0</v>
      </c>
      <c r="AI777" s="191">
        <v>0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0</v>
      </c>
      <c r="D778" s="331">
        <v>0</v>
      </c>
      <c r="E778" s="193">
        <v>0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0</v>
      </c>
      <c r="R778" s="331">
        <v>0</v>
      </c>
      <c r="S778" s="193">
        <v>0</v>
      </c>
      <c r="T778" s="193">
        <v>0</v>
      </c>
      <c r="U778" s="193">
        <v>0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0</v>
      </c>
      <c r="AF778" s="191">
        <v>0</v>
      </c>
      <c r="AG778" s="191">
        <v>0</v>
      </c>
      <c r="AH778" s="191">
        <v>0</v>
      </c>
      <c r="AI778" s="191">
        <v>0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0</v>
      </c>
      <c r="D779" s="331">
        <v>0</v>
      </c>
      <c r="E779" s="193">
        <v>0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1</v>
      </c>
      <c r="R779" s="331">
        <v>0</v>
      </c>
      <c r="S779" s="193">
        <v>1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1</v>
      </c>
      <c r="AF779" s="191">
        <v>0</v>
      </c>
      <c r="AG779" s="191">
        <v>1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0</v>
      </c>
      <c r="D780" s="331">
        <v>0</v>
      </c>
      <c r="E780" s="193">
        <v>0</v>
      </c>
      <c r="F780" s="193">
        <v>0</v>
      </c>
      <c r="G780" s="193">
        <v>0</v>
      </c>
      <c r="H780" s="193">
        <v>0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0</v>
      </c>
      <c r="R780" s="331">
        <v>0</v>
      </c>
      <c r="S780" s="193">
        <v>0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0</v>
      </c>
      <c r="AF780" s="191">
        <v>0</v>
      </c>
      <c r="AG780" s="191">
        <v>0</v>
      </c>
      <c r="AH780" s="191">
        <v>0</v>
      </c>
      <c r="AI780" s="191">
        <v>0</v>
      </c>
      <c r="AJ780" s="191">
        <v>0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0</v>
      </c>
      <c r="D781" s="331">
        <v>0</v>
      </c>
      <c r="E781" s="193">
        <v>0</v>
      </c>
      <c r="F781" s="193">
        <v>0</v>
      </c>
      <c r="G781" s="193">
        <v>0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0</v>
      </c>
      <c r="R781" s="331">
        <v>0</v>
      </c>
      <c r="S781" s="193">
        <v>0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0</v>
      </c>
      <c r="AF781" s="191">
        <v>0</v>
      </c>
      <c r="AG781" s="191">
        <v>0</v>
      </c>
      <c r="AH781" s="191">
        <v>0</v>
      </c>
      <c r="AI781" s="191">
        <v>0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0</v>
      </c>
      <c r="D782" s="331">
        <v>0</v>
      </c>
      <c r="E782" s="193">
        <v>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1</v>
      </c>
      <c r="R782" s="331">
        <v>0</v>
      </c>
      <c r="S782" s="193">
        <v>1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1</v>
      </c>
      <c r="AF782" s="191">
        <v>0</v>
      </c>
      <c r="AG782" s="191">
        <v>1</v>
      </c>
      <c r="AH782" s="191">
        <v>0</v>
      </c>
      <c r="AI782" s="191">
        <v>0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0</v>
      </c>
      <c r="D783" s="331">
        <v>0</v>
      </c>
      <c r="E783" s="193">
        <v>0</v>
      </c>
      <c r="F783" s="193">
        <v>0</v>
      </c>
      <c r="G783" s="193">
        <v>0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0</v>
      </c>
      <c r="R783" s="331">
        <v>0</v>
      </c>
      <c r="S783" s="193">
        <v>0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0</v>
      </c>
      <c r="AF783" s="191">
        <v>0</v>
      </c>
      <c r="AG783" s="191">
        <v>0</v>
      </c>
      <c r="AH783" s="191">
        <v>0</v>
      </c>
      <c r="AI783" s="191">
        <v>0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0</v>
      </c>
      <c r="D784" s="331">
        <v>0</v>
      </c>
      <c r="E784" s="193">
        <v>0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0</v>
      </c>
      <c r="R784" s="331">
        <v>0</v>
      </c>
      <c r="S784" s="193">
        <v>0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0</v>
      </c>
      <c r="AF784" s="191">
        <v>0</v>
      </c>
      <c r="AG784" s="191">
        <v>0</v>
      </c>
      <c r="AH784" s="191">
        <v>0</v>
      </c>
      <c r="AI784" s="191">
        <v>0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0</v>
      </c>
      <c r="D785" s="331">
        <v>0</v>
      </c>
      <c r="E785" s="193">
        <v>0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0</v>
      </c>
      <c r="R785" s="331">
        <v>0</v>
      </c>
      <c r="S785" s="193">
        <v>0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0</v>
      </c>
      <c r="AF785" s="193">
        <v>0</v>
      </c>
      <c r="AG785" s="191">
        <v>0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0</v>
      </c>
      <c r="D786" s="331">
        <v>0</v>
      </c>
      <c r="E786" s="193">
        <v>0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0</v>
      </c>
      <c r="R786" s="331">
        <v>0</v>
      </c>
      <c r="S786" s="193">
        <v>0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0</v>
      </c>
      <c r="AF786" s="191">
        <v>0</v>
      </c>
      <c r="AG786" s="191">
        <v>0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0</v>
      </c>
      <c r="D787" s="331">
        <v>0</v>
      </c>
      <c r="E787" s="193">
        <v>0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2</v>
      </c>
      <c r="R787" s="331">
        <v>0</v>
      </c>
      <c r="S787" s="193">
        <v>2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2</v>
      </c>
      <c r="AF787" s="191">
        <v>0</v>
      </c>
      <c r="AG787" s="191">
        <v>2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0</v>
      </c>
      <c r="D788" s="331">
        <v>0</v>
      </c>
      <c r="E788" s="193">
        <v>0</v>
      </c>
      <c r="F788" s="193">
        <v>0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0</v>
      </c>
      <c r="R788" s="331">
        <v>0</v>
      </c>
      <c r="S788" s="193">
        <v>0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0</v>
      </c>
      <c r="AF788" s="191">
        <v>0</v>
      </c>
      <c r="AG788" s="191">
        <v>0</v>
      </c>
      <c r="AH788" s="191">
        <v>0</v>
      </c>
      <c r="AI788" s="191">
        <v>0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1</v>
      </c>
      <c r="D789" s="331">
        <v>0</v>
      </c>
      <c r="E789" s="193">
        <v>0</v>
      </c>
      <c r="F789" s="193">
        <v>0</v>
      </c>
      <c r="G789" s="193">
        <v>1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1</v>
      </c>
      <c r="R789" s="331">
        <v>0</v>
      </c>
      <c r="S789" s="193">
        <v>0</v>
      </c>
      <c r="T789" s="193">
        <v>0</v>
      </c>
      <c r="U789" s="193">
        <v>1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2</v>
      </c>
      <c r="AF789" s="191">
        <v>0</v>
      </c>
      <c r="AG789" s="191">
        <v>0</v>
      </c>
      <c r="AH789" s="191">
        <v>0</v>
      </c>
      <c r="AI789" s="191">
        <v>2</v>
      </c>
      <c r="AJ789" s="191">
        <v>0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0</v>
      </c>
      <c r="D790" s="331">
        <v>0</v>
      </c>
      <c r="E790" s="193">
        <v>0</v>
      </c>
      <c r="F790" s="193">
        <v>0</v>
      </c>
      <c r="G790" s="193">
        <v>0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2</v>
      </c>
      <c r="R790" s="331">
        <v>0</v>
      </c>
      <c r="S790" s="193">
        <v>2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2</v>
      </c>
      <c r="AF790" s="191">
        <v>0</v>
      </c>
      <c r="AG790" s="191">
        <v>2</v>
      </c>
      <c r="AH790" s="191">
        <v>0</v>
      </c>
      <c r="AI790" s="191">
        <v>0</v>
      </c>
      <c r="AJ790" s="191">
        <v>0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0</v>
      </c>
      <c r="D791" s="331">
        <v>0</v>
      </c>
      <c r="E791" s="193">
        <v>0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1</v>
      </c>
      <c r="R791" s="331">
        <v>0</v>
      </c>
      <c r="S791" s="193">
        <v>1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1</v>
      </c>
      <c r="AF791" s="191">
        <v>0</v>
      </c>
      <c r="AG791" s="191">
        <v>1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1</v>
      </c>
      <c r="D792" s="331">
        <v>0</v>
      </c>
      <c r="E792" s="193">
        <v>1</v>
      </c>
      <c r="F792" s="193">
        <v>0</v>
      </c>
      <c r="G792" s="193">
        <v>0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2</v>
      </c>
      <c r="R792" s="331">
        <v>0</v>
      </c>
      <c r="S792" s="193">
        <v>2</v>
      </c>
      <c r="T792" s="193">
        <v>0</v>
      </c>
      <c r="U792" s="193">
        <v>0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3</v>
      </c>
      <c r="AF792" s="191">
        <v>0</v>
      </c>
      <c r="AG792" s="191">
        <v>3</v>
      </c>
      <c r="AH792" s="191">
        <v>0</v>
      </c>
      <c r="AI792" s="191">
        <v>0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1</v>
      </c>
      <c r="D793" s="331">
        <v>0</v>
      </c>
      <c r="E793" s="193">
        <v>1</v>
      </c>
      <c r="F793" s="193">
        <v>0</v>
      </c>
      <c r="G793" s="193">
        <v>0</v>
      </c>
      <c r="H793" s="193">
        <v>0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3</v>
      </c>
      <c r="R793" s="331">
        <v>0</v>
      </c>
      <c r="S793" s="193">
        <v>3</v>
      </c>
      <c r="T793" s="193">
        <v>0</v>
      </c>
      <c r="U793" s="193">
        <v>0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4</v>
      </c>
      <c r="AF793" s="191">
        <v>0</v>
      </c>
      <c r="AG793" s="191">
        <v>4</v>
      </c>
      <c r="AH793" s="191">
        <v>0</v>
      </c>
      <c r="AI793" s="191">
        <v>0</v>
      </c>
      <c r="AJ793" s="191">
        <v>0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2</v>
      </c>
      <c r="D794" s="331">
        <v>0</v>
      </c>
      <c r="E794" s="193">
        <v>2</v>
      </c>
      <c r="F794" s="193">
        <v>0</v>
      </c>
      <c r="G794" s="193">
        <v>0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6</v>
      </c>
      <c r="R794" s="331">
        <v>0</v>
      </c>
      <c r="S794" s="193">
        <v>6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8</v>
      </c>
      <c r="AF794" s="191">
        <v>0</v>
      </c>
      <c r="AG794" s="191">
        <v>8</v>
      </c>
      <c r="AH794" s="191">
        <v>0</v>
      </c>
      <c r="AI794" s="191">
        <v>0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1</v>
      </c>
      <c r="D795" s="331">
        <v>0</v>
      </c>
      <c r="E795" s="193">
        <v>1</v>
      </c>
      <c r="F795" s="193">
        <v>0</v>
      </c>
      <c r="G795" s="193">
        <v>0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6</v>
      </c>
      <c r="R795" s="331">
        <v>0</v>
      </c>
      <c r="S795" s="193">
        <v>5</v>
      </c>
      <c r="T795" s="193">
        <v>0</v>
      </c>
      <c r="U795" s="193">
        <v>1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7</v>
      </c>
      <c r="AF795" s="191">
        <v>0</v>
      </c>
      <c r="AG795" s="191">
        <v>6</v>
      </c>
      <c r="AH795" s="191">
        <v>0</v>
      </c>
      <c r="AI795" s="191">
        <v>1</v>
      </c>
      <c r="AJ795" s="191">
        <v>0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0</v>
      </c>
      <c r="D796" s="331">
        <v>0</v>
      </c>
      <c r="E796" s="193">
        <v>0</v>
      </c>
      <c r="F796" s="193">
        <v>0</v>
      </c>
      <c r="G796" s="193">
        <v>0</v>
      </c>
      <c r="H796" s="193">
        <v>0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6</v>
      </c>
      <c r="R796" s="331">
        <v>0</v>
      </c>
      <c r="S796" s="193">
        <v>6</v>
      </c>
      <c r="T796" s="193">
        <v>0</v>
      </c>
      <c r="U796" s="193">
        <v>0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6</v>
      </c>
      <c r="AF796" s="191">
        <v>0</v>
      </c>
      <c r="AG796" s="191">
        <v>6</v>
      </c>
      <c r="AH796" s="191">
        <v>0</v>
      </c>
      <c r="AI796" s="191">
        <v>0</v>
      </c>
      <c r="AJ796" s="191">
        <v>0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3</v>
      </c>
      <c r="D797" s="331">
        <v>0</v>
      </c>
      <c r="E797" s="193">
        <v>3</v>
      </c>
      <c r="F797" s="193">
        <v>0</v>
      </c>
      <c r="G797" s="193">
        <v>0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10</v>
      </c>
      <c r="R797" s="331">
        <v>0</v>
      </c>
      <c r="S797" s="193">
        <v>9</v>
      </c>
      <c r="T797" s="193">
        <v>0</v>
      </c>
      <c r="U797" s="193">
        <v>1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13</v>
      </c>
      <c r="AF797" s="191">
        <v>0</v>
      </c>
      <c r="AG797" s="191">
        <v>12</v>
      </c>
      <c r="AH797" s="191">
        <v>0</v>
      </c>
      <c r="AI797" s="191">
        <v>1</v>
      </c>
      <c r="AJ797" s="191">
        <v>0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3</v>
      </c>
      <c r="D798" s="331">
        <v>0</v>
      </c>
      <c r="E798" s="193">
        <v>3</v>
      </c>
      <c r="F798" s="193">
        <v>0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8</v>
      </c>
      <c r="R798" s="331">
        <v>0</v>
      </c>
      <c r="S798" s="193">
        <v>7</v>
      </c>
      <c r="T798" s="193">
        <v>0</v>
      </c>
      <c r="U798" s="193">
        <v>1</v>
      </c>
      <c r="V798" s="193">
        <v>0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11</v>
      </c>
      <c r="AF798" s="191">
        <v>0</v>
      </c>
      <c r="AG798" s="191">
        <v>10</v>
      </c>
      <c r="AH798" s="191">
        <v>0</v>
      </c>
      <c r="AI798" s="191">
        <v>1</v>
      </c>
      <c r="AJ798" s="191">
        <v>0</v>
      </c>
      <c r="AK798" s="191">
        <v>0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2</v>
      </c>
      <c r="D799" s="331">
        <v>1</v>
      </c>
      <c r="E799" s="193">
        <v>1</v>
      </c>
      <c r="F799" s="193">
        <v>0</v>
      </c>
      <c r="G799" s="193">
        <v>0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6</v>
      </c>
      <c r="R799" s="331">
        <v>0</v>
      </c>
      <c r="S799" s="193">
        <v>6</v>
      </c>
      <c r="T799" s="193">
        <v>0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8</v>
      </c>
      <c r="AF799" s="191">
        <v>1</v>
      </c>
      <c r="AG799" s="191">
        <v>7</v>
      </c>
      <c r="AH799" s="191">
        <v>0</v>
      </c>
      <c r="AI799" s="191">
        <v>0</v>
      </c>
      <c r="AJ799" s="191">
        <v>0</v>
      </c>
      <c r="AK799" s="191">
        <v>0</v>
      </c>
      <c r="AL799" s="191">
        <v>0</v>
      </c>
      <c r="AM799" s="191">
        <v>0</v>
      </c>
      <c r="AN799" s="191">
        <v>0</v>
      </c>
      <c r="AO799" s="191">
        <v>0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3</v>
      </c>
      <c r="D800" s="331">
        <v>0</v>
      </c>
      <c r="E800" s="193">
        <v>3</v>
      </c>
      <c r="F800" s="193">
        <v>0</v>
      </c>
      <c r="G800" s="193">
        <v>0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16</v>
      </c>
      <c r="R800" s="331">
        <v>0</v>
      </c>
      <c r="S800" s="193">
        <v>16</v>
      </c>
      <c r="T800" s="193">
        <v>0</v>
      </c>
      <c r="U800" s="193">
        <v>0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19</v>
      </c>
      <c r="AF800" s="191">
        <v>0</v>
      </c>
      <c r="AG800" s="191">
        <v>19</v>
      </c>
      <c r="AH800" s="191">
        <v>0</v>
      </c>
      <c r="AI800" s="191">
        <v>0</v>
      </c>
      <c r="AJ800" s="191">
        <v>0</v>
      </c>
      <c r="AK800" s="191">
        <v>0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1</v>
      </c>
      <c r="D801" s="331">
        <v>0</v>
      </c>
      <c r="E801" s="193">
        <v>1</v>
      </c>
      <c r="F801" s="193">
        <v>0</v>
      </c>
      <c r="G801" s="193">
        <v>0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14</v>
      </c>
      <c r="R801" s="331">
        <v>0</v>
      </c>
      <c r="S801" s="193">
        <v>13</v>
      </c>
      <c r="T801" s="193">
        <v>0</v>
      </c>
      <c r="U801" s="193">
        <v>1</v>
      </c>
      <c r="V801" s="193">
        <v>0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15</v>
      </c>
      <c r="AF801" s="191">
        <v>0</v>
      </c>
      <c r="AG801" s="191">
        <v>14</v>
      </c>
      <c r="AH801" s="191">
        <v>0</v>
      </c>
      <c r="AI801" s="191">
        <v>1</v>
      </c>
      <c r="AJ801" s="191">
        <v>0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2</v>
      </c>
      <c r="D802" s="331">
        <v>0</v>
      </c>
      <c r="E802" s="193">
        <v>1</v>
      </c>
      <c r="F802" s="193">
        <v>0</v>
      </c>
      <c r="G802" s="193">
        <v>1</v>
      </c>
      <c r="H802" s="193">
        <v>0</v>
      </c>
      <c r="I802" s="193">
        <v>0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15</v>
      </c>
      <c r="R802" s="331">
        <v>1</v>
      </c>
      <c r="S802" s="193">
        <v>14</v>
      </c>
      <c r="T802" s="193">
        <v>0</v>
      </c>
      <c r="U802" s="193">
        <v>0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17</v>
      </c>
      <c r="AF802" s="191">
        <v>1</v>
      </c>
      <c r="AG802" s="191">
        <v>15</v>
      </c>
      <c r="AH802" s="191">
        <v>0</v>
      </c>
      <c r="AI802" s="191">
        <v>1</v>
      </c>
      <c r="AJ802" s="191">
        <v>0</v>
      </c>
      <c r="AK802" s="191">
        <v>0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5</v>
      </c>
      <c r="D803" s="331">
        <v>1</v>
      </c>
      <c r="E803" s="193">
        <v>4</v>
      </c>
      <c r="F803" s="193">
        <v>0</v>
      </c>
      <c r="G803" s="193">
        <v>0</v>
      </c>
      <c r="H803" s="193">
        <v>0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14</v>
      </c>
      <c r="R803" s="331">
        <v>0</v>
      </c>
      <c r="S803" s="193">
        <v>12</v>
      </c>
      <c r="T803" s="193">
        <v>0</v>
      </c>
      <c r="U803" s="193">
        <v>2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19</v>
      </c>
      <c r="AF803" s="191">
        <v>1</v>
      </c>
      <c r="AG803" s="191">
        <v>16</v>
      </c>
      <c r="AH803" s="191">
        <v>0</v>
      </c>
      <c r="AI803" s="191">
        <v>2</v>
      </c>
      <c r="AJ803" s="191">
        <v>0</v>
      </c>
      <c r="AK803" s="191">
        <v>0</v>
      </c>
      <c r="AL803" s="191">
        <v>0</v>
      </c>
      <c r="AM803" s="191">
        <v>0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4</v>
      </c>
      <c r="D804" s="331">
        <v>0</v>
      </c>
      <c r="E804" s="193">
        <v>4</v>
      </c>
      <c r="F804" s="193">
        <v>0</v>
      </c>
      <c r="G804" s="193">
        <v>0</v>
      </c>
      <c r="H804" s="193">
        <v>0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27</v>
      </c>
      <c r="R804" s="331">
        <v>0</v>
      </c>
      <c r="S804" s="193">
        <v>27</v>
      </c>
      <c r="T804" s="193">
        <v>0</v>
      </c>
      <c r="U804" s="193">
        <v>0</v>
      </c>
      <c r="V804" s="193">
        <v>0</v>
      </c>
      <c r="W804" s="193">
        <v>0</v>
      </c>
      <c r="X804" s="193">
        <v>0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31</v>
      </c>
      <c r="AF804" s="191">
        <v>0</v>
      </c>
      <c r="AG804" s="191">
        <v>31</v>
      </c>
      <c r="AH804" s="191">
        <v>0</v>
      </c>
      <c r="AI804" s="191">
        <v>0</v>
      </c>
      <c r="AJ804" s="191">
        <v>0</v>
      </c>
      <c r="AK804" s="191">
        <v>0</v>
      </c>
      <c r="AL804" s="191">
        <v>0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5</v>
      </c>
      <c r="D805" s="331">
        <v>0</v>
      </c>
      <c r="E805" s="193">
        <v>4</v>
      </c>
      <c r="F805" s="193">
        <v>0</v>
      </c>
      <c r="G805" s="193">
        <v>0</v>
      </c>
      <c r="H805" s="193">
        <v>1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28</v>
      </c>
      <c r="R805" s="331">
        <v>0</v>
      </c>
      <c r="S805" s="193">
        <v>26</v>
      </c>
      <c r="T805" s="193">
        <v>0</v>
      </c>
      <c r="U805" s="193">
        <v>2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33</v>
      </c>
      <c r="AF805" s="191">
        <v>0</v>
      </c>
      <c r="AG805" s="191">
        <v>30</v>
      </c>
      <c r="AH805" s="191">
        <v>0</v>
      </c>
      <c r="AI805" s="191">
        <v>2</v>
      </c>
      <c r="AJ805" s="191">
        <v>1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 t="s">
        <v>106</v>
      </c>
      <c r="D806" s="331" t="s">
        <v>106</v>
      </c>
      <c r="E806" s="193" t="s">
        <v>106</v>
      </c>
      <c r="F806" s="193" t="s">
        <v>106</v>
      </c>
      <c r="G806" s="193" t="s">
        <v>106</v>
      </c>
      <c r="H806" s="193" t="s">
        <v>106</v>
      </c>
      <c r="I806" s="193" t="s">
        <v>106</v>
      </c>
      <c r="J806" s="193" t="s">
        <v>106</v>
      </c>
      <c r="K806" s="193" t="s">
        <v>106</v>
      </c>
      <c r="L806" s="193" t="s">
        <v>106</v>
      </c>
      <c r="M806" s="193" t="s">
        <v>106</v>
      </c>
      <c r="N806" s="193" t="s">
        <v>106</v>
      </c>
      <c r="O806" s="332" t="s">
        <v>106</v>
      </c>
      <c r="P806" s="180"/>
      <c r="Q806" s="190" t="s">
        <v>106</v>
      </c>
      <c r="R806" s="331" t="s">
        <v>106</v>
      </c>
      <c r="S806" s="193" t="s">
        <v>106</v>
      </c>
      <c r="T806" s="193" t="s">
        <v>106</v>
      </c>
      <c r="U806" s="193" t="s">
        <v>106</v>
      </c>
      <c r="V806" s="193" t="s">
        <v>106</v>
      </c>
      <c r="W806" s="193" t="s">
        <v>106</v>
      </c>
      <c r="X806" s="193" t="s">
        <v>106</v>
      </c>
      <c r="Y806" s="193" t="s">
        <v>106</v>
      </c>
      <c r="Z806" s="193" t="s">
        <v>106</v>
      </c>
      <c r="AA806" s="193" t="s">
        <v>106</v>
      </c>
      <c r="AB806" s="193" t="s">
        <v>106</v>
      </c>
      <c r="AC806" s="332" t="s">
        <v>106</v>
      </c>
      <c r="AD806" s="180"/>
      <c r="AE806" s="190" t="s">
        <v>106</v>
      </c>
      <c r="AF806" s="191" t="s">
        <v>106</v>
      </c>
      <c r="AG806" s="191" t="s">
        <v>106</v>
      </c>
      <c r="AH806" s="191" t="s">
        <v>106</v>
      </c>
      <c r="AI806" s="191" t="s">
        <v>106</v>
      </c>
      <c r="AJ806" s="191" t="s">
        <v>106</v>
      </c>
      <c r="AK806" s="191" t="s">
        <v>106</v>
      </c>
      <c r="AL806" s="191" t="s">
        <v>106</v>
      </c>
      <c r="AM806" s="191" t="s">
        <v>106</v>
      </c>
      <c r="AN806" s="191" t="s">
        <v>106</v>
      </c>
      <c r="AO806" s="191" t="s">
        <v>106</v>
      </c>
      <c r="AP806" s="191" t="s">
        <v>106</v>
      </c>
      <c r="AQ806" s="192" t="s">
        <v>106</v>
      </c>
      <c r="AR806" s="11"/>
    </row>
    <row r="807" spans="1:44" x14ac:dyDescent="0.25">
      <c r="A807" s="240">
        <v>7</v>
      </c>
      <c r="B807" s="311">
        <v>0.47916700000000001</v>
      </c>
      <c r="C807" s="190" t="s">
        <v>106</v>
      </c>
      <c r="D807" s="331" t="s">
        <v>106</v>
      </c>
      <c r="E807" s="193" t="s">
        <v>106</v>
      </c>
      <c r="F807" s="193" t="s">
        <v>106</v>
      </c>
      <c r="G807" s="193" t="s">
        <v>106</v>
      </c>
      <c r="H807" s="193" t="s">
        <v>106</v>
      </c>
      <c r="I807" s="193" t="s">
        <v>106</v>
      </c>
      <c r="J807" s="193" t="s">
        <v>106</v>
      </c>
      <c r="K807" s="193" t="s">
        <v>106</v>
      </c>
      <c r="L807" s="193" t="s">
        <v>106</v>
      </c>
      <c r="M807" s="193" t="s">
        <v>106</v>
      </c>
      <c r="N807" s="193" t="s">
        <v>106</v>
      </c>
      <c r="O807" s="332" t="s">
        <v>106</v>
      </c>
      <c r="P807" s="180"/>
      <c r="Q807" s="190" t="s">
        <v>106</v>
      </c>
      <c r="R807" s="331" t="s">
        <v>106</v>
      </c>
      <c r="S807" s="193" t="s">
        <v>106</v>
      </c>
      <c r="T807" s="193" t="s">
        <v>106</v>
      </c>
      <c r="U807" s="193" t="s">
        <v>106</v>
      </c>
      <c r="V807" s="193" t="s">
        <v>106</v>
      </c>
      <c r="W807" s="193" t="s">
        <v>106</v>
      </c>
      <c r="X807" s="193" t="s">
        <v>106</v>
      </c>
      <c r="Y807" s="193" t="s">
        <v>106</v>
      </c>
      <c r="Z807" s="193" t="s">
        <v>106</v>
      </c>
      <c r="AA807" s="193" t="s">
        <v>106</v>
      </c>
      <c r="AB807" s="193" t="s">
        <v>106</v>
      </c>
      <c r="AC807" s="332" t="s">
        <v>106</v>
      </c>
      <c r="AD807" s="180"/>
      <c r="AE807" s="190" t="s">
        <v>106</v>
      </c>
      <c r="AF807" s="191" t="s">
        <v>106</v>
      </c>
      <c r="AG807" s="191" t="s">
        <v>106</v>
      </c>
      <c r="AH807" s="191" t="s">
        <v>106</v>
      </c>
      <c r="AI807" s="191" t="s">
        <v>106</v>
      </c>
      <c r="AJ807" s="191" t="s">
        <v>106</v>
      </c>
      <c r="AK807" s="191" t="s">
        <v>106</v>
      </c>
      <c r="AL807" s="191" t="s">
        <v>106</v>
      </c>
      <c r="AM807" s="191" t="s">
        <v>106</v>
      </c>
      <c r="AN807" s="191" t="s">
        <v>106</v>
      </c>
      <c r="AO807" s="191" t="s">
        <v>106</v>
      </c>
      <c r="AP807" s="191" t="s">
        <v>106</v>
      </c>
      <c r="AQ807" s="192" t="s">
        <v>106</v>
      </c>
      <c r="AR807" s="11"/>
    </row>
    <row r="808" spans="1:44" x14ac:dyDescent="0.25">
      <c r="A808" s="240">
        <v>7</v>
      </c>
      <c r="B808" s="311">
        <v>0.48958299999999999</v>
      </c>
      <c r="C808" s="190">
        <v>4</v>
      </c>
      <c r="D808" s="331">
        <v>0</v>
      </c>
      <c r="E808" s="193">
        <v>4</v>
      </c>
      <c r="F808" s="193">
        <v>0</v>
      </c>
      <c r="G808" s="193">
        <v>0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23</v>
      </c>
      <c r="R808" s="331">
        <v>0</v>
      </c>
      <c r="S808" s="193">
        <v>23</v>
      </c>
      <c r="T808" s="193">
        <v>0</v>
      </c>
      <c r="U808" s="193">
        <v>0</v>
      </c>
      <c r="V808" s="193">
        <v>0</v>
      </c>
      <c r="W808" s="193">
        <v>0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27</v>
      </c>
      <c r="AF808" s="191">
        <v>0</v>
      </c>
      <c r="AG808" s="191">
        <v>27</v>
      </c>
      <c r="AH808" s="191">
        <v>0</v>
      </c>
      <c r="AI808" s="191">
        <v>0</v>
      </c>
      <c r="AJ808" s="191">
        <v>0</v>
      </c>
      <c r="AK808" s="191">
        <v>0</v>
      </c>
      <c r="AL808" s="191">
        <v>0</v>
      </c>
      <c r="AM808" s="191">
        <v>0</v>
      </c>
      <c r="AN808" s="191">
        <v>0</v>
      </c>
      <c r="AO808" s="191">
        <v>0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6</v>
      </c>
      <c r="D809" s="331">
        <v>0</v>
      </c>
      <c r="E809" s="193">
        <v>6</v>
      </c>
      <c r="F809" s="193">
        <v>0</v>
      </c>
      <c r="G809" s="193">
        <v>0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26</v>
      </c>
      <c r="R809" s="331">
        <v>0</v>
      </c>
      <c r="S809" s="193">
        <v>26</v>
      </c>
      <c r="T809" s="193">
        <v>0</v>
      </c>
      <c r="U809" s="193">
        <v>0</v>
      </c>
      <c r="V809" s="193">
        <v>0</v>
      </c>
      <c r="W809" s="193">
        <v>0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32</v>
      </c>
      <c r="AF809" s="193">
        <v>0</v>
      </c>
      <c r="AG809" s="191">
        <v>32</v>
      </c>
      <c r="AH809" s="191">
        <v>0</v>
      </c>
      <c r="AI809" s="191">
        <v>0</v>
      </c>
      <c r="AJ809" s="191">
        <v>0</v>
      </c>
      <c r="AK809" s="191">
        <v>0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5</v>
      </c>
      <c r="D810" s="331">
        <v>0</v>
      </c>
      <c r="E810" s="193">
        <v>5</v>
      </c>
      <c r="F810" s="193">
        <v>0</v>
      </c>
      <c r="G810" s="193">
        <v>0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36</v>
      </c>
      <c r="R810" s="331">
        <v>0</v>
      </c>
      <c r="S810" s="193">
        <v>35</v>
      </c>
      <c r="T810" s="193">
        <v>0</v>
      </c>
      <c r="U810" s="193">
        <v>1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41</v>
      </c>
      <c r="AF810" s="191">
        <v>0</v>
      </c>
      <c r="AG810" s="191">
        <v>40</v>
      </c>
      <c r="AH810" s="191">
        <v>0</v>
      </c>
      <c r="AI810" s="191">
        <v>1</v>
      </c>
      <c r="AJ810" s="191">
        <v>0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3</v>
      </c>
      <c r="D811" s="331">
        <v>0</v>
      </c>
      <c r="E811" s="193">
        <v>3</v>
      </c>
      <c r="F811" s="193">
        <v>0</v>
      </c>
      <c r="G811" s="193">
        <v>0</v>
      </c>
      <c r="H811" s="193">
        <v>0</v>
      </c>
      <c r="I811" s="193">
        <v>0</v>
      </c>
      <c r="J811" s="193">
        <v>0</v>
      </c>
      <c r="K811" s="193">
        <v>0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30</v>
      </c>
      <c r="R811" s="331">
        <v>0</v>
      </c>
      <c r="S811" s="193">
        <v>30</v>
      </c>
      <c r="T811" s="193">
        <v>0</v>
      </c>
      <c r="U811" s="193">
        <v>0</v>
      </c>
      <c r="V811" s="193">
        <v>0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33</v>
      </c>
      <c r="AF811" s="191">
        <v>0</v>
      </c>
      <c r="AG811" s="191">
        <v>33</v>
      </c>
      <c r="AH811" s="191">
        <v>0</v>
      </c>
      <c r="AI811" s="191">
        <v>0</v>
      </c>
      <c r="AJ811" s="191">
        <v>0</v>
      </c>
      <c r="AK811" s="191">
        <v>0</v>
      </c>
      <c r="AL811" s="191">
        <v>0</v>
      </c>
      <c r="AM811" s="191">
        <v>0</v>
      </c>
      <c r="AN811" s="191">
        <v>0</v>
      </c>
      <c r="AO811" s="191">
        <v>0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7</v>
      </c>
      <c r="D812" s="331">
        <v>1</v>
      </c>
      <c r="E812" s="193">
        <v>6</v>
      </c>
      <c r="F812" s="193">
        <v>0</v>
      </c>
      <c r="G812" s="193">
        <v>0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32</v>
      </c>
      <c r="R812" s="331">
        <v>0</v>
      </c>
      <c r="S812" s="193">
        <v>32</v>
      </c>
      <c r="T812" s="193">
        <v>0</v>
      </c>
      <c r="U812" s="193">
        <v>0</v>
      </c>
      <c r="V812" s="193">
        <v>0</v>
      </c>
      <c r="W812" s="193">
        <v>0</v>
      </c>
      <c r="X812" s="193">
        <v>0</v>
      </c>
      <c r="Y812" s="193">
        <v>0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39</v>
      </c>
      <c r="AF812" s="191">
        <v>1</v>
      </c>
      <c r="AG812" s="191">
        <v>38</v>
      </c>
      <c r="AH812" s="191">
        <v>0</v>
      </c>
      <c r="AI812" s="191">
        <v>0</v>
      </c>
      <c r="AJ812" s="191">
        <v>0</v>
      </c>
      <c r="AK812" s="191">
        <v>0</v>
      </c>
      <c r="AL812" s="191">
        <v>0</v>
      </c>
      <c r="AM812" s="191">
        <v>0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8</v>
      </c>
      <c r="D813" s="331">
        <v>0</v>
      </c>
      <c r="E813" s="193">
        <v>8</v>
      </c>
      <c r="F813" s="193">
        <v>0</v>
      </c>
      <c r="G813" s="193">
        <v>0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19</v>
      </c>
      <c r="R813" s="331">
        <v>0</v>
      </c>
      <c r="S813" s="193">
        <v>18</v>
      </c>
      <c r="T813" s="193">
        <v>0</v>
      </c>
      <c r="U813" s="193">
        <v>1</v>
      </c>
      <c r="V813" s="193">
        <v>0</v>
      </c>
      <c r="W813" s="193">
        <v>0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27</v>
      </c>
      <c r="AF813" s="191">
        <v>0</v>
      </c>
      <c r="AG813" s="191">
        <v>26</v>
      </c>
      <c r="AH813" s="191">
        <v>0</v>
      </c>
      <c r="AI813" s="191">
        <v>1</v>
      </c>
      <c r="AJ813" s="191">
        <v>0</v>
      </c>
      <c r="AK813" s="191">
        <v>0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2</v>
      </c>
      <c r="D814" s="331">
        <v>0</v>
      </c>
      <c r="E814" s="193">
        <v>2</v>
      </c>
      <c r="F814" s="193">
        <v>0</v>
      </c>
      <c r="G814" s="193">
        <v>0</v>
      </c>
      <c r="H814" s="193">
        <v>0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9</v>
      </c>
      <c r="R814" s="331">
        <v>0</v>
      </c>
      <c r="S814" s="193">
        <v>9</v>
      </c>
      <c r="T814" s="193">
        <v>0</v>
      </c>
      <c r="U814" s="193">
        <v>0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11</v>
      </c>
      <c r="AF814" s="191">
        <v>0</v>
      </c>
      <c r="AG814" s="191">
        <v>11</v>
      </c>
      <c r="AH814" s="191">
        <v>0</v>
      </c>
      <c r="AI814" s="191">
        <v>0</v>
      </c>
      <c r="AJ814" s="191">
        <v>0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3</v>
      </c>
      <c r="D815" s="331">
        <v>0</v>
      </c>
      <c r="E815" s="193">
        <v>3</v>
      </c>
      <c r="F815" s="193">
        <v>0</v>
      </c>
      <c r="G815" s="193">
        <v>0</v>
      </c>
      <c r="H815" s="193">
        <v>0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17</v>
      </c>
      <c r="R815" s="331">
        <v>1</v>
      </c>
      <c r="S815" s="193">
        <v>16</v>
      </c>
      <c r="T815" s="193">
        <v>0</v>
      </c>
      <c r="U815" s="193">
        <v>0</v>
      </c>
      <c r="V815" s="193">
        <v>0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20</v>
      </c>
      <c r="AF815" s="191">
        <v>1</v>
      </c>
      <c r="AG815" s="191">
        <v>19</v>
      </c>
      <c r="AH815" s="191">
        <v>0</v>
      </c>
      <c r="AI815" s="191">
        <v>0</v>
      </c>
      <c r="AJ815" s="191">
        <v>0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7</v>
      </c>
      <c r="D816" s="331">
        <v>0</v>
      </c>
      <c r="E816" s="193">
        <v>7</v>
      </c>
      <c r="F816" s="193">
        <v>0</v>
      </c>
      <c r="G816" s="193">
        <v>0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15</v>
      </c>
      <c r="R816" s="331">
        <v>0</v>
      </c>
      <c r="S816" s="193">
        <v>14</v>
      </c>
      <c r="T816" s="193">
        <v>0</v>
      </c>
      <c r="U816" s="193">
        <v>1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22</v>
      </c>
      <c r="AF816" s="191">
        <v>0</v>
      </c>
      <c r="AG816" s="191">
        <v>21</v>
      </c>
      <c r="AH816" s="191">
        <v>0</v>
      </c>
      <c r="AI816" s="191">
        <v>1</v>
      </c>
      <c r="AJ816" s="191">
        <v>0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4</v>
      </c>
      <c r="D817" s="331">
        <v>0</v>
      </c>
      <c r="E817" s="193">
        <v>4</v>
      </c>
      <c r="F817" s="193">
        <v>0</v>
      </c>
      <c r="G817" s="193">
        <v>0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13</v>
      </c>
      <c r="R817" s="331">
        <v>0</v>
      </c>
      <c r="S817" s="193">
        <v>13</v>
      </c>
      <c r="T817" s="193">
        <v>0</v>
      </c>
      <c r="U817" s="193">
        <v>0</v>
      </c>
      <c r="V817" s="193">
        <v>0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17</v>
      </c>
      <c r="AF817" s="191">
        <v>0</v>
      </c>
      <c r="AG817" s="191">
        <v>17</v>
      </c>
      <c r="AH817" s="191">
        <v>0</v>
      </c>
      <c r="AI817" s="191">
        <v>0</v>
      </c>
      <c r="AJ817" s="191">
        <v>0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2</v>
      </c>
      <c r="D818" s="331">
        <v>0</v>
      </c>
      <c r="E818" s="193">
        <v>2</v>
      </c>
      <c r="F818" s="193">
        <v>0</v>
      </c>
      <c r="G818" s="193">
        <v>0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20</v>
      </c>
      <c r="R818" s="331">
        <v>1</v>
      </c>
      <c r="S818" s="193">
        <v>19</v>
      </c>
      <c r="T818" s="193">
        <v>0</v>
      </c>
      <c r="U818" s="193">
        <v>0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22</v>
      </c>
      <c r="AF818" s="191">
        <v>1</v>
      </c>
      <c r="AG818" s="191">
        <v>21</v>
      </c>
      <c r="AH818" s="191">
        <v>0</v>
      </c>
      <c r="AI818" s="191">
        <v>0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4</v>
      </c>
      <c r="D819" s="331">
        <v>0</v>
      </c>
      <c r="E819" s="193">
        <v>4</v>
      </c>
      <c r="F819" s="193">
        <v>0</v>
      </c>
      <c r="G819" s="193">
        <v>0</v>
      </c>
      <c r="H819" s="193">
        <v>0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19</v>
      </c>
      <c r="R819" s="331">
        <v>0</v>
      </c>
      <c r="S819" s="193">
        <v>19</v>
      </c>
      <c r="T819" s="193">
        <v>0</v>
      </c>
      <c r="U819" s="193">
        <v>0</v>
      </c>
      <c r="V819" s="193">
        <v>0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23</v>
      </c>
      <c r="AF819" s="191">
        <v>0</v>
      </c>
      <c r="AG819" s="191">
        <v>23</v>
      </c>
      <c r="AH819" s="191">
        <v>0</v>
      </c>
      <c r="AI819" s="191">
        <v>0</v>
      </c>
      <c r="AJ819" s="191">
        <v>0</v>
      </c>
      <c r="AK819" s="191">
        <v>0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3</v>
      </c>
      <c r="D820" s="331">
        <v>0</v>
      </c>
      <c r="E820" s="193">
        <v>3</v>
      </c>
      <c r="F820" s="193">
        <v>0</v>
      </c>
      <c r="G820" s="193">
        <v>0</v>
      </c>
      <c r="H820" s="193">
        <v>0</v>
      </c>
      <c r="I820" s="193">
        <v>0</v>
      </c>
      <c r="J820" s="193">
        <v>0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12</v>
      </c>
      <c r="R820" s="331">
        <v>0</v>
      </c>
      <c r="S820" s="193">
        <v>12</v>
      </c>
      <c r="T820" s="193">
        <v>0</v>
      </c>
      <c r="U820" s="193">
        <v>0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15</v>
      </c>
      <c r="AF820" s="191">
        <v>0</v>
      </c>
      <c r="AG820" s="191">
        <v>15</v>
      </c>
      <c r="AH820" s="191">
        <v>0</v>
      </c>
      <c r="AI820" s="191">
        <v>0</v>
      </c>
      <c r="AJ820" s="191">
        <v>0</v>
      </c>
      <c r="AK820" s="191">
        <v>0</v>
      </c>
      <c r="AL820" s="191">
        <v>0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2</v>
      </c>
      <c r="D821" s="331">
        <v>0</v>
      </c>
      <c r="E821" s="193">
        <v>1</v>
      </c>
      <c r="F821" s="193">
        <v>0</v>
      </c>
      <c r="G821" s="193">
        <v>1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5</v>
      </c>
      <c r="R821" s="331">
        <v>0</v>
      </c>
      <c r="S821" s="193">
        <v>5</v>
      </c>
      <c r="T821" s="193">
        <v>0</v>
      </c>
      <c r="U821" s="193">
        <v>0</v>
      </c>
      <c r="V821" s="193">
        <v>0</v>
      </c>
      <c r="W821" s="193">
        <v>0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7</v>
      </c>
      <c r="AF821" s="191">
        <v>0</v>
      </c>
      <c r="AG821" s="191">
        <v>6</v>
      </c>
      <c r="AH821" s="191">
        <v>0</v>
      </c>
      <c r="AI821" s="191">
        <v>1</v>
      </c>
      <c r="AJ821" s="191">
        <v>0</v>
      </c>
      <c r="AK821" s="191">
        <v>0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4</v>
      </c>
      <c r="D822" s="331">
        <v>2</v>
      </c>
      <c r="E822" s="193">
        <v>2</v>
      </c>
      <c r="F822" s="193">
        <v>0</v>
      </c>
      <c r="G822" s="193">
        <v>0</v>
      </c>
      <c r="H822" s="193">
        <v>0</v>
      </c>
      <c r="I822" s="193">
        <v>0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15</v>
      </c>
      <c r="R822" s="331">
        <v>3</v>
      </c>
      <c r="S822" s="193">
        <v>12</v>
      </c>
      <c r="T822" s="193">
        <v>0</v>
      </c>
      <c r="U822" s="193">
        <v>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19</v>
      </c>
      <c r="AF822" s="191">
        <v>5</v>
      </c>
      <c r="AG822" s="191">
        <v>14</v>
      </c>
      <c r="AH822" s="191">
        <v>0</v>
      </c>
      <c r="AI822" s="191">
        <v>0</v>
      </c>
      <c r="AJ822" s="191">
        <v>0</v>
      </c>
      <c r="AK822" s="191">
        <v>0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4</v>
      </c>
      <c r="D823" s="331">
        <v>0</v>
      </c>
      <c r="E823" s="193">
        <v>4</v>
      </c>
      <c r="F823" s="193">
        <v>0</v>
      </c>
      <c r="G823" s="193">
        <v>0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11</v>
      </c>
      <c r="R823" s="331">
        <v>0</v>
      </c>
      <c r="S823" s="193">
        <v>11</v>
      </c>
      <c r="T823" s="193">
        <v>0</v>
      </c>
      <c r="U823" s="193">
        <v>0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15</v>
      </c>
      <c r="AF823" s="191">
        <v>0</v>
      </c>
      <c r="AG823" s="191">
        <v>15</v>
      </c>
      <c r="AH823" s="191">
        <v>0</v>
      </c>
      <c r="AI823" s="191">
        <v>0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5</v>
      </c>
      <c r="D824" s="331">
        <v>1</v>
      </c>
      <c r="E824" s="193">
        <v>3</v>
      </c>
      <c r="F824" s="193">
        <v>0</v>
      </c>
      <c r="G824" s="193">
        <v>1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19</v>
      </c>
      <c r="R824" s="331">
        <v>1</v>
      </c>
      <c r="S824" s="193">
        <v>16</v>
      </c>
      <c r="T824" s="193">
        <v>0</v>
      </c>
      <c r="U824" s="193">
        <v>2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24</v>
      </c>
      <c r="AF824" s="191">
        <v>2</v>
      </c>
      <c r="AG824" s="191">
        <v>19</v>
      </c>
      <c r="AH824" s="191">
        <v>0</v>
      </c>
      <c r="AI824" s="191">
        <v>3</v>
      </c>
      <c r="AJ824" s="191">
        <v>0</v>
      </c>
      <c r="AK824" s="191">
        <v>0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1</v>
      </c>
      <c r="D825" s="331">
        <v>0</v>
      </c>
      <c r="E825" s="193">
        <v>1</v>
      </c>
      <c r="F825" s="193">
        <v>0</v>
      </c>
      <c r="G825" s="193">
        <v>0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13</v>
      </c>
      <c r="R825" s="331">
        <v>0</v>
      </c>
      <c r="S825" s="193">
        <v>13</v>
      </c>
      <c r="T825" s="193">
        <v>0</v>
      </c>
      <c r="U825" s="193">
        <v>0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14</v>
      </c>
      <c r="AF825" s="191">
        <v>0</v>
      </c>
      <c r="AG825" s="191">
        <v>14</v>
      </c>
      <c r="AH825" s="191">
        <v>0</v>
      </c>
      <c r="AI825" s="191">
        <v>0</v>
      </c>
      <c r="AJ825" s="191">
        <v>0</v>
      </c>
      <c r="AK825" s="191">
        <v>0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4</v>
      </c>
      <c r="D826" s="331">
        <v>0</v>
      </c>
      <c r="E826" s="193">
        <v>3</v>
      </c>
      <c r="F826" s="193">
        <v>0</v>
      </c>
      <c r="G826" s="193">
        <v>1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20</v>
      </c>
      <c r="R826" s="331">
        <v>0</v>
      </c>
      <c r="S826" s="193">
        <v>19</v>
      </c>
      <c r="T826" s="193">
        <v>0</v>
      </c>
      <c r="U826" s="193">
        <v>1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0</v>
      </c>
      <c r="AB826" s="193">
        <v>0</v>
      </c>
      <c r="AC826" s="332">
        <v>0</v>
      </c>
      <c r="AD826" s="180"/>
      <c r="AE826" s="190">
        <v>24</v>
      </c>
      <c r="AF826" s="191">
        <v>0</v>
      </c>
      <c r="AG826" s="191">
        <v>22</v>
      </c>
      <c r="AH826" s="191">
        <v>0</v>
      </c>
      <c r="AI826" s="191">
        <v>2</v>
      </c>
      <c r="AJ826" s="191">
        <v>0</v>
      </c>
      <c r="AK826" s="191">
        <v>0</v>
      </c>
      <c r="AL826" s="191">
        <v>0</v>
      </c>
      <c r="AM826" s="191">
        <v>0</v>
      </c>
      <c r="AN826" s="191">
        <v>0</v>
      </c>
      <c r="AO826" s="191">
        <v>0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3</v>
      </c>
      <c r="D827" s="331">
        <v>0</v>
      </c>
      <c r="E827" s="193">
        <v>3</v>
      </c>
      <c r="F827" s="193">
        <v>0</v>
      </c>
      <c r="G827" s="193">
        <v>0</v>
      </c>
      <c r="H827" s="193">
        <v>0</v>
      </c>
      <c r="I827" s="193">
        <v>0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20</v>
      </c>
      <c r="R827" s="331">
        <v>0</v>
      </c>
      <c r="S827" s="193">
        <v>20</v>
      </c>
      <c r="T827" s="193">
        <v>0</v>
      </c>
      <c r="U827" s="193">
        <v>0</v>
      </c>
      <c r="V827" s="193">
        <v>0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23</v>
      </c>
      <c r="AF827" s="191">
        <v>0</v>
      </c>
      <c r="AG827" s="191">
        <v>23</v>
      </c>
      <c r="AH827" s="191">
        <v>0</v>
      </c>
      <c r="AI827" s="191">
        <v>0</v>
      </c>
      <c r="AJ827" s="191">
        <v>0</v>
      </c>
      <c r="AK827" s="191">
        <v>0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5</v>
      </c>
      <c r="D828" s="331">
        <v>0</v>
      </c>
      <c r="E828" s="193">
        <v>5</v>
      </c>
      <c r="F828" s="193">
        <v>0</v>
      </c>
      <c r="G828" s="193">
        <v>0</v>
      </c>
      <c r="H828" s="193">
        <v>0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13</v>
      </c>
      <c r="R828" s="331">
        <v>0</v>
      </c>
      <c r="S828" s="193">
        <v>13</v>
      </c>
      <c r="T828" s="193">
        <v>0</v>
      </c>
      <c r="U828" s="193">
        <v>0</v>
      </c>
      <c r="V828" s="193">
        <v>0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18</v>
      </c>
      <c r="AF828" s="191">
        <v>0</v>
      </c>
      <c r="AG828" s="191">
        <v>18</v>
      </c>
      <c r="AH828" s="191">
        <v>0</v>
      </c>
      <c r="AI828" s="191">
        <v>0</v>
      </c>
      <c r="AJ828" s="191">
        <v>0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6</v>
      </c>
      <c r="D829" s="331">
        <v>0</v>
      </c>
      <c r="E829" s="193">
        <v>6</v>
      </c>
      <c r="F829" s="193">
        <v>0</v>
      </c>
      <c r="G829" s="193">
        <v>0</v>
      </c>
      <c r="H829" s="193">
        <v>0</v>
      </c>
      <c r="I829" s="193">
        <v>0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14</v>
      </c>
      <c r="R829" s="331">
        <v>0</v>
      </c>
      <c r="S829" s="193">
        <v>14</v>
      </c>
      <c r="T829" s="193">
        <v>0</v>
      </c>
      <c r="U829" s="193">
        <v>0</v>
      </c>
      <c r="V829" s="193">
        <v>0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20</v>
      </c>
      <c r="AF829" s="191">
        <v>0</v>
      </c>
      <c r="AG829" s="191">
        <v>20</v>
      </c>
      <c r="AH829" s="191">
        <v>0</v>
      </c>
      <c r="AI829" s="191">
        <v>0</v>
      </c>
      <c r="AJ829" s="191">
        <v>0</v>
      </c>
      <c r="AK829" s="191">
        <v>0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4</v>
      </c>
      <c r="D830" s="331">
        <v>1</v>
      </c>
      <c r="E830" s="193">
        <v>3</v>
      </c>
      <c r="F830" s="193">
        <v>0</v>
      </c>
      <c r="G830" s="193">
        <v>0</v>
      </c>
      <c r="H830" s="193">
        <v>0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22</v>
      </c>
      <c r="R830" s="331">
        <v>0</v>
      </c>
      <c r="S830" s="193">
        <v>22</v>
      </c>
      <c r="T830" s="193">
        <v>0</v>
      </c>
      <c r="U830" s="193">
        <v>0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26</v>
      </c>
      <c r="AF830" s="191">
        <v>1</v>
      </c>
      <c r="AG830" s="191">
        <v>25</v>
      </c>
      <c r="AH830" s="191">
        <v>0</v>
      </c>
      <c r="AI830" s="191">
        <v>0</v>
      </c>
      <c r="AJ830" s="191">
        <v>0</v>
      </c>
      <c r="AK830" s="191">
        <v>0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4</v>
      </c>
      <c r="D831" s="331">
        <v>0</v>
      </c>
      <c r="E831" s="193">
        <v>4</v>
      </c>
      <c r="F831" s="193">
        <v>0</v>
      </c>
      <c r="G831" s="193">
        <v>0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15</v>
      </c>
      <c r="R831" s="331">
        <v>0</v>
      </c>
      <c r="S831" s="193">
        <v>14</v>
      </c>
      <c r="T831" s="193">
        <v>0</v>
      </c>
      <c r="U831" s="193">
        <v>1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19</v>
      </c>
      <c r="AF831" s="191">
        <v>0</v>
      </c>
      <c r="AG831" s="191">
        <v>18</v>
      </c>
      <c r="AH831" s="191">
        <v>0</v>
      </c>
      <c r="AI831" s="191">
        <v>1</v>
      </c>
      <c r="AJ831" s="191">
        <v>0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1</v>
      </c>
      <c r="D832" s="331">
        <v>0</v>
      </c>
      <c r="E832" s="193">
        <v>1</v>
      </c>
      <c r="F832" s="193">
        <v>0</v>
      </c>
      <c r="G832" s="193">
        <v>0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12</v>
      </c>
      <c r="R832" s="331">
        <v>0</v>
      </c>
      <c r="S832" s="193">
        <v>12</v>
      </c>
      <c r="T832" s="193">
        <v>0</v>
      </c>
      <c r="U832" s="193">
        <v>0</v>
      </c>
      <c r="V832" s="193">
        <v>0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13</v>
      </c>
      <c r="AF832" s="191">
        <v>0</v>
      </c>
      <c r="AG832" s="191">
        <v>13</v>
      </c>
      <c r="AH832" s="191">
        <v>0</v>
      </c>
      <c r="AI832" s="191">
        <v>0</v>
      </c>
      <c r="AJ832" s="191">
        <v>0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5</v>
      </c>
      <c r="D833" s="331">
        <v>0</v>
      </c>
      <c r="E833" s="193">
        <v>5</v>
      </c>
      <c r="F833" s="193">
        <v>0</v>
      </c>
      <c r="G833" s="193">
        <v>0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16</v>
      </c>
      <c r="R833" s="331">
        <v>0</v>
      </c>
      <c r="S833" s="193">
        <v>15</v>
      </c>
      <c r="T833" s="193">
        <v>0</v>
      </c>
      <c r="U833" s="193">
        <v>1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21</v>
      </c>
      <c r="AF833" s="193">
        <v>0</v>
      </c>
      <c r="AG833" s="191">
        <v>20</v>
      </c>
      <c r="AH833" s="191">
        <v>0</v>
      </c>
      <c r="AI833" s="191">
        <v>1</v>
      </c>
      <c r="AJ833" s="191">
        <v>0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2</v>
      </c>
      <c r="D834" s="331">
        <v>0</v>
      </c>
      <c r="E834" s="193">
        <v>2</v>
      </c>
      <c r="F834" s="193">
        <v>0</v>
      </c>
      <c r="G834" s="193">
        <v>0</v>
      </c>
      <c r="H834" s="193">
        <v>0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15</v>
      </c>
      <c r="R834" s="331">
        <v>0</v>
      </c>
      <c r="S834" s="193">
        <v>14</v>
      </c>
      <c r="T834" s="193">
        <v>0</v>
      </c>
      <c r="U834" s="193">
        <v>1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17</v>
      </c>
      <c r="AF834" s="191">
        <v>0</v>
      </c>
      <c r="AG834" s="191">
        <v>16</v>
      </c>
      <c r="AH834" s="191">
        <v>0</v>
      </c>
      <c r="AI834" s="191">
        <v>1</v>
      </c>
      <c r="AJ834" s="191">
        <v>0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3</v>
      </c>
      <c r="D835" s="331">
        <v>0</v>
      </c>
      <c r="E835" s="193">
        <v>2</v>
      </c>
      <c r="F835" s="193">
        <v>0</v>
      </c>
      <c r="G835" s="193">
        <v>1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10</v>
      </c>
      <c r="R835" s="331">
        <v>0</v>
      </c>
      <c r="S835" s="193">
        <v>9</v>
      </c>
      <c r="T835" s="193">
        <v>0</v>
      </c>
      <c r="U835" s="193">
        <v>1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0</v>
      </c>
      <c r="AD835" s="180"/>
      <c r="AE835" s="190">
        <v>13</v>
      </c>
      <c r="AF835" s="191">
        <v>0</v>
      </c>
      <c r="AG835" s="191">
        <v>11</v>
      </c>
      <c r="AH835" s="191">
        <v>0</v>
      </c>
      <c r="AI835" s="191">
        <v>2</v>
      </c>
      <c r="AJ835" s="191">
        <v>0</v>
      </c>
      <c r="AK835" s="191">
        <v>0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3</v>
      </c>
      <c r="D836" s="331">
        <v>0</v>
      </c>
      <c r="E836" s="193">
        <v>3</v>
      </c>
      <c r="F836" s="193">
        <v>0</v>
      </c>
      <c r="G836" s="193">
        <v>0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22</v>
      </c>
      <c r="R836" s="331">
        <v>0</v>
      </c>
      <c r="S836" s="193">
        <v>20</v>
      </c>
      <c r="T836" s="193">
        <v>0</v>
      </c>
      <c r="U836" s="193">
        <v>2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25</v>
      </c>
      <c r="AF836" s="191">
        <v>0</v>
      </c>
      <c r="AG836" s="191">
        <v>23</v>
      </c>
      <c r="AH836" s="191">
        <v>0</v>
      </c>
      <c r="AI836" s="191">
        <v>2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4</v>
      </c>
      <c r="D837" s="331">
        <v>0</v>
      </c>
      <c r="E837" s="193">
        <v>4</v>
      </c>
      <c r="F837" s="193">
        <v>0</v>
      </c>
      <c r="G837" s="193">
        <v>0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13</v>
      </c>
      <c r="R837" s="331">
        <v>0</v>
      </c>
      <c r="S837" s="193">
        <v>12</v>
      </c>
      <c r="T837" s="193">
        <v>0</v>
      </c>
      <c r="U837" s="193">
        <v>1</v>
      </c>
      <c r="V837" s="193">
        <v>0</v>
      </c>
      <c r="W837" s="193">
        <v>0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17</v>
      </c>
      <c r="AF837" s="191">
        <v>0</v>
      </c>
      <c r="AG837" s="191">
        <v>16</v>
      </c>
      <c r="AH837" s="191">
        <v>0</v>
      </c>
      <c r="AI837" s="191">
        <v>1</v>
      </c>
      <c r="AJ837" s="191">
        <v>0</v>
      </c>
      <c r="AK837" s="191">
        <v>0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2</v>
      </c>
      <c r="D838" s="331">
        <v>0</v>
      </c>
      <c r="E838" s="193">
        <v>2</v>
      </c>
      <c r="F838" s="193">
        <v>0</v>
      </c>
      <c r="G838" s="193">
        <v>0</v>
      </c>
      <c r="H838" s="193">
        <v>0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11</v>
      </c>
      <c r="R838" s="331">
        <v>0</v>
      </c>
      <c r="S838" s="193">
        <v>11</v>
      </c>
      <c r="T838" s="193">
        <v>0</v>
      </c>
      <c r="U838" s="193">
        <v>0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13</v>
      </c>
      <c r="AF838" s="191">
        <v>0</v>
      </c>
      <c r="AG838" s="191">
        <v>13</v>
      </c>
      <c r="AH838" s="191">
        <v>0</v>
      </c>
      <c r="AI838" s="191">
        <v>0</v>
      </c>
      <c r="AJ838" s="191">
        <v>0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1</v>
      </c>
      <c r="D839" s="331">
        <v>0</v>
      </c>
      <c r="E839" s="193">
        <v>1</v>
      </c>
      <c r="F839" s="193">
        <v>0</v>
      </c>
      <c r="G839" s="193">
        <v>0</v>
      </c>
      <c r="H839" s="193">
        <v>0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10</v>
      </c>
      <c r="R839" s="331">
        <v>1</v>
      </c>
      <c r="S839" s="193">
        <v>9</v>
      </c>
      <c r="T839" s="193">
        <v>0</v>
      </c>
      <c r="U839" s="193">
        <v>0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11</v>
      </c>
      <c r="AF839" s="191">
        <v>1</v>
      </c>
      <c r="AG839" s="191">
        <v>10</v>
      </c>
      <c r="AH839" s="191">
        <v>0</v>
      </c>
      <c r="AI839" s="191">
        <v>0</v>
      </c>
      <c r="AJ839" s="191">
        <v>0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1</v>
      </c>
      <c r="D840" s="331">
        <v>0</v>
      </c>
      <c r="E840" s="193">
        <v>1</v>
      </c>
      <c r="F840" s="193">
        <v>0</v>
      </c>
      <c r="G840" s="193">
        <v>0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4</v>
      </c>
      <c r="R840" s="331">
        <v>0</v>
      </c>
      <c r="S840" s="193">
        <v>4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5</v>
      </c>
      <c r="AF840" s="191">
        <v>0</v>
      </c>
      <c r="AG840" s="191">
        <v>5</v>
      </c>
      <c r="AH840" s="191">
        <v>0</v>
      </c>
      <c r="AI840" s="191">
        <v>0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 t="s">
        <v>106</v>
      </c>
      <c r="D841" s="331" t="s">
        <v>106</v>
      </c>
      <c r="E841" s="193" t="s">
        <v>106</v>
      </c>
      <c r="F841" s="193" t="s">
        <v>106</v>
      </c>
      <c r="G841" s="193" t="s">
        <v>106</v>
      </c>
      <c r="H841" s="193" t="s">
        <v>106</v>
      </c>
      <c r="I841" s="193" t="s">
        <v>106</v>
      </c>
      <c r="J841" s="193" t="s">
        <v>106</v>
      </c>
      <c r="K841" s="193" t="s">
        <v>106</v>
      </c>
      <c r="L841" s="193" t="s">
        <v>106</v>
      </c>
      <c r="M841" s="193" t="s">
        <v>106</v>
      </c>
      <c r="N841" s="193" t="s">
        <v>106</v>
      </c>
      <c r="O841" s="332" t="s">
        <v>106</v>
      </c>
      <c r="P841" s="180"/>
      <c r="Q841" s="190" t="s">
        <v>106</v>
      </c>
      <c r="R841" s="331" t="s">
        <v>106</v>
      </c>
      <c r="S841" s="193" t="s">
        <v>106</v>
      </c>
      <c r="T841" s="193" t="s">
        <v>106</v>
      </c>
      <c r="U841" s="193" t="s">
        <v>106</v>
      </c>
      <c r="V841" s="193" t="s">
        <v>106</v>
      </c>
      <c r="W841" s="193" t="s">
        <v>106</v>
      </c>
      <c r="X841" s="193" t="s">
        <v>106</v>
      </c>
      <c r="Y841" s="193" t="s">
        <v>106</v>
      </c>
      <c r="Z841" s="193" t="s">
        <v>106</v>
      </c>
      <c r="AA841" s="193" t="s">
        <v>106</v>
      </c>
      <c r="AB841" s="193" t="s">
        <v>106</v>
      </c>
      <c r="AC841" s="332" t="s">
        <v>106</v>
      </c>
      <c r="AD841" s="180"/>
      <c r="AE841" s="190" t="s">
        <v>106</v>
      </c>
      <c r="AF841" s="191" t="s">
        <v>106</v>
      </c>
      <c r="AG841" s="191" t="s">
        <v>106</v>
      </c>
      <c r="AH841" s="191" t="s">
        <v>106</v>
      </c>
      <c r="AI841" s="191" t="s">
        <v>106</v>
      </c>
      <c r="AJ841" s="191" t="s">
        <v>106</v>
      </c>
      <c r="AK841" s="191" t="s">
        <v>106</v>
      </c>
      <c r="AL841" s="191" t="s">
        <v>106</v>
      </c>
      <c r="AM841" s="191" t="s">
        <v>106</v>
      </c>
      <c r="AN841" s="191" t="s">
        <v>106</v>
      </c>
      <c r="AO841" s="191" t="s">
        <v>106</v>
      </c>
      <c r="AP841" s="191" t="s">
        <v>106</v>
      </c>
      <c r="AQ841" s="192" t="s">
        <v>106</v>
      </c>
      <c r="AR841" s="11"/>
    </row>
    <row r="842" spans="1:44" x14ac:dyDescent="0.25">
      <c r="A842" s="240">
        <v>7</v>
      </c>
      <c r="B842" s="311">
        <v>0.84375</v>
      </c>
      <c r="C842" s="190" t="s">
        <v>106</v>
      </c>
      <c r="D842" s="331" t="s">
        <v>106</v>
      </c>
      <c r="E842" s="193" t="s">
        <v>106</v>
      </c>
      <c r="F842" s="193" t="s">
        <v>106</v>
      </c>
      <c r="G842" s="193" t="s">
        <v>106</v>
      </c>
      <c r="H842" s="193" t="s">
        <v>106</v>
      </c>
      <c r="I842" s="193" t="s">
        <v>106</v>
      </c>
      <c r="J842" s="193" t="s">
        <v>106</v>
      </c>
      <c r="K842" s="193" t="s">
        <v>106</v>
      </c>
      <c r="L842" s="193" t="s">
        <v>106</v>
      </c>
      <c r="M842" s="193" t="s">
        <v>106</v>
      </c>
      <c r="N842" s="193" t="s">
        <v>106</v>
      </c>
      <c r="O842" s="332" t="s">
        <v>106</v>
      </c>
      <c r="P842" s="180"/>
      <c r="Q842" s="190" t="s">
        <v>106</v>
      </c>
      <c r="R842" s="331" t="s">
        <v>106</v>
      </c>
      <c r="S842" s="193" t="s">
        <v>106</v>
      </c>
      <c r="T842" s="193" t="s">
        <v>106</v>
      </c>
      <c r="U842" s="193" t="s">
        <v>106</v>
      </c>
      <c r="V842" s="193" t="s">
        <v>106</v>
      </c>
      <c r="W842" s="193" t="s">
        <v>106</v>
      </c>
      <c r="X842" s="193" t="s">
        <v>106</v>
      </c>
      <c r="Y842" s="193" t="s">
        <v>106</v>
      </c>
      <c r="Z842" s="193" t="s">
        <v>106</v>
      </c>
      <c r="AA842" s="193" t="s">
        <v>106</v>
      </c>
      <c r="AB842" s="193" t="s">
        <v>106</v>
      </c>
      <c r="AC842" s="332" t="s">
        <v>106</v>
      </c>
      <c r="AD842" s="180"/>
      <c r="AE842" s="190" t="s">
        <v>106</v>
      </c>
      <c r="AF842" s="191" t="s">
        <v>106</v>
      </c>
      <c r="AG842" s="191" t="s">
        <v>106</v>
      </c>
      <c r="AH842" s="191" t="s">
        <v>106</v>
      </c>
      <c r="AI842" s="191" t="s">
        <v>106</v>
      </c>
      <c r="AJ842" s="191" t="s">
        <v>106</v>
      </c>
      <c r="AK842" s="191" t="s">
        <v>106</v>
      </c>
      <c r="AL842" s="191" t="s">
        <v>106</v>
      </c>
      <c r="AM842" s="191" t="s">
        <v>106</v>
      </c>
      <c r="AN842" s="191" t="s">
        <v>106</v>
      </c>
      <c r="AO842" s="191" t="s">
        <v>106</v>
      </c>
      <c r="AP842" s="191" t="s">
        <v>106</v>
      </c>
      <c r="AQ842" s="192" t="s">
        <v>106</v>
      </c>
      <c r="AR842" s="11"/>
    </row>
    <row r="843" spans="1:44" x14ac:dyDescent="0.25">
      <c r="A843" s="240">
        <v>7</v>
      </c>
      <c r="B843" s="311">
        <v>0.85416700000000001</v>
      </c>
      <c r="C843" s="190" t="s">
        <v>106</v>
      </c>
      <c r="D843" s="331" t="s">
        <v>106</v>
      </c>
      <c r="E843" s="193" t="s">
        <v>106</v>
      </c>
      <c r="F843" s="193" t="s">
        <v>106</v>
      </c>
      <c r="G843" s="193" t="s">
        <v>106</v>
      </c>
      <c r="H843" s="193" t="s">
        <v>106</v>
      </c>
      <c r="I843" s="193" t="s">
        <v>106</v>
      </c>
      <c r="J843" s="193" t="s">
        <v>106</v>
      </c>
      <c r="K843" s="193" t="s">
        <v>106</v>
      </c>
      <c r="L843" s="193" t="s">
        <v>106</v>
      </c>
      <c r="M843" s="193" t="s">
        <v>106</v>
      </c>
      <c r="N843" s="193" t="s">
        <v>106</v>
      </c>
      <c r="O843" s="332" t="s">
        <v>106</v>
      </c>
      <c r="P843" s="180"/>
      <c r="Q843" s="190" t="s">
        <v>106</v>
      </c>
      <c r="R843" s="331" t="s">
        <v>106</v>
      </c>
      <c r="S843" s="193" t="s">
        <v>106</v>
      </c>
      <c r="T843" s="193" t="s">
        <v>106</v>
      </c>
      <c r="U843" s="193" t="s">
        <v>106</v>
      </c>
      <c r="V843" s="193" t="s">
        <v>106</v>
      </c>
      <c r="W843" s="193" t="s">
        <v>106</v>
      </c>
      <c r="X843" s="193" t="s">
        <v>106</v>
      </c>
      <c r="Y843" s="193" t="s">
        <v>106</v>
      </c>
      <c r="Z843" s="193" t="s">
        <v>106</v>
      </c>
      <c r="AA843" s="193" t="s">
        <v>106</v>
      </c>
      <c r="AB843" s="193" t="s">
        <v>106</v>
      </c>
      <c r="AC843" s="332" t="s">
        <v>106</v>
      </c>
      <c r="AD843" s="180"/>
      <c r="AE843" s="190" t="s">
        <v>106</v>
      </c>
      <c r="AF843" s="191" t="s">
        <v>106</v>
      </c>
      <c r="AG843" s="191" t="s">
        <v>106</v>
      </c>
      <c r="AH843" s="191" t="s">
        <v>106</v>
      </c>
      <c r="AI843" s="191" t="s">
        <v>106</v>
      </c>
      <c r="AJ843" s="191" t="s">
        <v>106</v>
      </c>
      <c r="AK843" s="191" t="s">
        <v>106</v>
      </c>
      <c r="AL843" s="191" t="s">
        <v>106</v>
      </c>
      <c r="AM843" s="191" t="s">
        <v>106</v>
      </c>
      <c r="AN843" s="191" t="s">
        <v>106</v>
      </c>
      <c r="AO843" s="191" t="s">
        <v>106</v>
      </c>
      <c r="AP843" s="191" t="s">
        <v>106</v>
      </c>
      <c r="AQ843" s="192" t="s">
        <v>106</v>
      </c>
      <c r="AR843" s="11"/>
    </row>
    <row r="844" spans="1:44" x14ac:dyDescent="0.25">
      <c r="A844" s="240">
        <v>7</v>
      </c>
      <c r="B844" s="311">
        <v>0.86458299999999999</v>
      </c>
      <c r="C844" s="190" t="s">
        <v>106</v>
      </c>
      <c r="D844" s="331" t="s">
        <v>106</v>
      </c>
      <c r="E844" s="193" t="s">
        <v>106</v>
      </c>
      <c r="F844" s="193" t="s">
        <v>106</v>
      </c>
      <c r="G844" s="193" t="s">
        <v>106</v>
      </c>
      <c r="H844" s="193" t="s">
        <v>106</v>
      </c>
      <c r="I844" s="193" t="s">
        <v>106</v>
      </c>
      <c r="J844" s="193" t="s">
        <v>106</v>
      </c>
      <c r="K844" s="193" t="s">
        <v>106</v>
      </c>
      <c r="L844" s="193" t="s">
        <v>106</v>
      </c>
      <c r="M844" s="193" t="s">
        <v>106</v>
      </c>
      <c r="N844" s="193" t="s">
        <v>106</v>
      </c>
      <c r="O844" s="332" t="s">
        <v>106</v>
      </c>
      <c r="P844" s="180"/>
      <c r="Q844" s="190" t="s">
        <v>106</v>
      </c>
      <c r="R844" s="331" t="s">
        <v>106</v>
      </c>
      <c r="S844" s="193" t="s">
        <v>106</v>
      </c>
      <c r="T844" s="193" t="s">
        <v>106</v>
      </c>
      <c r="U844" s="193" t="s">
        <v>106</v>
      </c>
      <c r="V844" s="193" t="s">
        <v>106</v>
      </c>
      <c r="W844" s="193" t="s">
        <v>106</v>
      </c>
      <c r="X844" s="193" t="s">
        <v>106</v>
      </c>
      <c r="Y844" s="193" t="s">
        <v>106</v>
      </c>
      <c r="Z844" s="193" t="s">
        <v>106</v>
      </c>
      <c r="AA844" s="193" t="s">
        <v>106</v>
      </c>
      <c r="AB844" s="193" t="s">
        <v>106</v>
      </c>
      <c r="AC844" s="332" t="s">
        <v>106</v>
      </c>
      <c r="AD844" s="180"/>
      <c r="AE844" s="190" t="s">
        <v>106</v>
      </c>
      <c r="AF844" s="191" t="s">
        <v>106</v>
      </c>
      <c r="AG844" s="191" t="s">
        <v>106</v>
      </c>
      <c r="AH844" s="191" t="s">
        <v>106</v>
      </c>
      <c r="AI844" s="191" t="s">
        <v>106</v>
      </c>
      <c r="AJ844" s="191" t="s">
        <v>106</v>
      </c>
      <c r="AK844" s="191" t="s">
        <v>106</v>
      </c>
      <c r="AL844" s="191" t="s">
        <v>106</v>
      </c>
      <c r="AM844" s="191" t="s">
        <v>106</v>
      </c>
      <c r="AN844" s="191" t="s">
        <v>106</v>
      </c>
      <c r="AO844" s="191" t="s">
        <v>106</v>
      </c>
      <c r="AP844" s="191" t="s">
        <v>106</v>
      </c>
      <c r="AQ844" s="192" t="s">
        <v>106</v>
      </c>
      <c r="AR844" s="11"/>
    </row>
    <row r="845" spans="1:44" x14ac:dyDescent="0.25">
      <c r="A845" s="240">
        <v>7</v>
      </c>
      <c r="B845" s="311">
        <v>0.875</v>
      </c>
      <c r="C845" s="190" t="s">
        <v>106</v>
      </c>
      <c r="D845" s="331" t="s">
        <v>106</v>
      </c>
      <c r="E845" s="193" t="s">
        <v>106</v>
      </c>
      <c r="F845" s="193" t="s">
        <v>106</v>
      </c>
      <c r="G845" s="193" t="s">
        <v>106</v>
      </c>
      <c r="H845" s="193" t="s">
        <v>106</v>
      </c>
      <c r="I845" s="193" t="s">
        <v>106</v>
      </c>
      <c r="J845" s="193" t="s">
        <v>106</v>
      </c>
      <c r="K845" s="193" t="s">
        <v>106</v>
      </c>
      <c r="L845" s="193" t="s">
        <v>106</v>
      </c>
      <c r="M845" s="193" t="s">
        <v>106</v>
      </c>
      <c r="N845" s="193" t="s">
        <v>106</v>
      </c>
      <c r="O845" s="332" t="s">
        <v>106</v>
      </c>
      <c r="P845" s="180"/>
      <c r="Q845" s="190" t="s">
        <v>106</v>
      </c>
      <c r="R845" s="331" t="s">
        <v>106</v>
      </c>
      <c r="S845" s="193" t="s">
        <v>106</v>
      </c>
      <c r="T845" s="193" t="s">
        <v>106</v>
      </c>
      <c r="U845" s="193" t="s">
        <v>106</v>
      </c>
      <c r="V845" s="193" t="s">
        <v>106</v>
      </c>
      <c r="W845" s="193" t="s">
        <v>106</v>
      </c>
      <c r="X845" s="193" t="s">
        <v>106</v>
      </c>
      <c r="Y845" s="193" t="s">
        <v>106</v>
      </c>
      <c r="Z845" s="193" t="s">
        <v>106</v>
      </c>
      <c r="AA845" s="193" t="s">
        <v>106</v>
      </c>
      <c r="AB845" s="193" t="s">
        <v>106</v>
      </c>
      <c r="AC845" s="332" t="s">
        <v>106</v>
      </c>
      <c r="AD845" s="180"/>
      <c r="AE845" s="190" t="s">
        <v>106</v>
      </c>
      <c r="AF845" s="191" t="s">
        <v>106</v>
      </c>
      <c r="AG845" s="191" t="s">
        <v>106</v>
      </c>
      <c r="AH845" s="191" t="s">
        <v>106</v>
      </c>
      <c r="AI845" s="191" t="s">
        <v>106</v>
      </c>
      <c r="AJ845" s="191" t="s">
        <v>106</v>
      </c>
      <c r="AK845" s="191" t="s">
        <v>106</v>
      </c>
      <c r="AL845" s="191" t="s">
        <v>106</v>
      </c>
      <c r="AM845" s="191" t="s">
        <v>106</v>
      </c>
      <c r="AN845" s="191" t="s">
        <v>106</v>
      </c>
      <c r="AO845" s="191" t="s">
        <v>106</v>
      </c>
      <c r="AP845" s="191" t="s">
        <v>106</v>
      </c>
      <c r="AQ845" s="192" t="s">
        <v>106</v>
      </c>
      <c r="AR845" s="11"/>
    </row>
    <row r="846" spans="1:44" x14ac:dyDescent="0.25">
      <c r="A846" s="240">
        <v>7</v>
      </c>
      <c r="B846" s="311">
        <v>0.88541700000000001</v>
      </c>
      <c r="C846" s="190" t="s">
        <v>106</v>
      </c>
      <c r="D846" s="331" t="s">
        <v>106</v>
      </c>
      <c r="E846" s="193" t="s">
        <v>106</v>
      </c>
      <c r="F846" s="193" t="s">
        <v>106</v>
      </c>
      <c r="G846" s="193" t="s">
        <v>106</v>
      </c>
      <c r="H846" s="193" t="s">
        <v>106</v>
      </c>
      <c r="I846" s="193" t="s">
        <v>106</v>
      </c>
      <c r="J846" s="193" t="s">
        <v>106</v>
      </c>
      <c r="K846" s="193" t="s">
        <v>106</v>
      </c>
      <c r="L846" s="193" t="s">
        <v>106</v>
      </c>
      <c r="M846" s="193" t="s">
        <v>106</v>
      </c>
      <c r="N846" s="193" t="s">
        <v>106</v>
      </c>
      <c r="O846" s="332" t="s">
        <v>106</v>
      </c>
      <c r="P846" s="180"/>
      <c r="Q846" s="190" t="s">
        <v>106</v>
      </c>
      <c r="R846" s="331" t="s">
        <v>106</v>
      </c>
      <c r="S846" s="193" t="s">
        <v>106</v>
      </c>
      <c r="T846" s="193" t="s">
        <v>106</v>
      </c>
      <c r="U846" s="193" t="s">
        <v>106</v>
      </c>
      <c r="V846" s="193" t="s">
        <v>106</v>
      </c>
      <c r="W846" s="193" t="s">
        <v>106</v>
      </c>
      <c r="X846" s="193" t="s">
        <v>106</v>
      </c>
      <c r="Y846" s="193" t="s">
        <v>106</v>
      </c>
      <c r="Z846" s="193" t="s">
        <v>106</v>
      </c>
      <c r="AA846" s="193" t="s">
        <v>106</v>
      </c>
      <c r="AB846" s="193" t="s">
        <v>106</v>
      </c>
      <c r="AC846" s="332" t="s">
        <v>106</v>
      </c>
      <c r="AD846" s="180"/>
      <c r="AE846" s="190" t="s">
        <v>106</v>
      </c>
      <c r="AF846" s="191" t="s">
        <v>106</v>
      </c>
      <c r="AG846" s="191" t="s">
        <v>106</v>
      </c>
      <c r="AH846" s="191" t="s">
        <v>106</v>
      </c>
      <c r="AI846" s="191" t="s">
        <v>106</v>
      </c>
      <c r="AJ846" s="191" t="s">
        <v>106</v>
      </c>
      <c r="AK846" s="191" t="s">
        <v>106</v>
      </c>
      <c r="AL846" s="191" t="s">
        <v>106</v>
      </c>
      <c r="AM846" s="191" t="s">
        <v>106</v>
      </c>
      <c r="AN846" s="191" t="s">
        <v>106</v>
      </c>
      <c r="AO846" s="191" t="s">
        <v>106</v>
      </c>
      <c r="AP846" s="191" t="s">
        <v>106</v>
      </c>
      <c r="AQ846" s="192" t="s">
        <v>106</v>
      </c>
      <c r="AR846" s="11"/>
    </row>
    <row r="847" spans="1:44" x14ac:dyDescent="0.25">
      <c r="A847" s="240">
        <v>7</v>
      </c>
      <c r="B847" s="311">
        <v>0.89583299999999999</v>
      </c>
      <c r="C847" s="190" t="s">
        <v>106</v>
      </c>
      <c r="D847" s="331" t="s">
        <v>106</v>
      </c>
      <c r="E847" s="193" t="s">
        <v>106</v>
      </c>
      <c r="F847" s="193" t="s">
        <v>106</v>
      </c>
      <c r="G847" s="193" t="s">
        <v>106</v>
      </c>
      <c r="H847" s="193" t="s">
        <v>106</v>
      </c>
      <c r="I847" s="193" t="s">
        <v>106</v>
      </c>
      <c r="J847" s="193" t="s">
        <v>106</v>
      </c>
      <c r="K847" s="193" t="s">
        <v>106</v>
      </c>
      <c r="L847" s="193" t="s">
        <v>106</v>
      </c>
      <c r="M847" s="193" t="s">
        <v>106</v>
      </c>
      <c r="N847" s="193" t="s">
        <v>106</v>
      </c>
      <c r="O847" s="332" t="s">
        <v>106</v>
      </c>
      <c r="P847" s="180"/>
      <c r="Q847" s="190" t="s">
        <v>106</v>
      </c>
      <c r="R847" s="331" t="s">
        <v>106</v>
      </c>
      <c r="S847" s="193" t="s">
        <v>106</v>
      </c>
      <c r="T847" s="193" t="s">
        <v>106</v>
      </c>
      <c r="U847" s="193" t="s">
        <v>106</v>
      </c>
      <c r="V847" s="193" t="s">
        <v>106</v>
      </c>
      <c r="W847" s="193" t="s">
        <v>106</v>
      </c>
      <c r="X847" s="193" t="s">
        <v>106</v>
      </c>
      <c r="Y847" s="193" t="s">
        <v>106</v>
      </c>
      <c r="Z847" s="193" t="s">
        <v>106</v>
      </c>
      <c r="AA847" s="193" t="s">
        <v>106</v>
      </c>
      <c r="AB847" s="193" t="s">
        <v>106</v>
      </c>
      <c r="AC847" s="332" t="s">
        <v>106</v>
      </c>
      <c r="AD847" s="180"/>
      <c r="AE847" s="190" t="s">
        <v>106</v>
      </c>
      <c r="AF847" s="191" t="s">
        <v>106</v>
      </c>
      <c r="AG847" s="191" t="s">
        <v>106</v>
      </c>
      <c r="AH847" s="191" t="s">
        <v>106</v>
      </c>
      <c r="AI847" s="191" t="s">
        <v>106</v>
      </c>
      <c r="AJ847" s="191" t="s">
        <v>106</v>
      </c>
      <c r="AK847" s="191" t="s">
        <v>106</v>
      </c>
      <c r="AL847" s="191" t="s">
        <v>106</v>
      </c>
      <c r="AM847" s="191" t="s">
        <v>106</v>
      </c>
      <c r="AN847" s="191" t="s">
        <v>106</v>
      </c>
      <c r="AO847" s="191" t="s">
        <v>106</v>
      </c>
      <c r="AP847" s="191" t="s">
        <v>106</v>
      </c>
      <c r="AQ847" s="192" t="s">
        <v>106</v>
      </c>
      <c r="AR847" s="11"/>
    </row>
    <row r="848" spans="1:44" x14ac:dyDescent="0.25">
      <c r="A848" s="240">
        <v>7</v>
      </c>
      <c r="B848" s="311">
        <v>0.90625</v>
      </c>
      <c r="C848" s="190" t="s">
        <v>106</v>
      </c>
      <c r="D848" s="331" t="s">
        <v>106</v>
      </c>
      <c r="E848" s="193" t="s">
        <v>106</v>
      </c>
      <c r="F848" s="193" t="s">
        <v>106</v>
      </c>
      <c r="G848" s="193" t="s">
        <v>106</v>
      </c>
      <c r="H848" s="193" t="s">
        <v>106</v>
      </c>
      <c r="I848" s="193" t="s">
        <v>106</v>
      </c>
      <c r="J848" s="193" t="s">
        <v>106</v>
      </c>
      <c r="K848" s="193" t="s">
        <v>106</v>
      </c>
      <c r="L848" s="193" t="s">
        <v>106</v>
      </c>
      <c r="M848" s="193" t="s">
        <v>106</v>
      </c>
      <c r="N848" s="193" t="s">
        <v>106</v>
      </c>
      <c r="O848" s="332" t="s">
        <v>106</v>
      </c>
      <c r="P848" s="180"/>
      <c r="Q848" s="190" t="s">
        <v>106</v>
      </c>
      <c r="R848" s="331" t="s">
        <v>106</v>
      </c>
      <c r="S848" s="193" t="s">
        <v>106</v>
      </c>
      <c r="T848" s="193" t="s">
        <v>106</v>
      </c>
      <c r="U848" s="193" t="s">
        <v>106</v>
      </c>
      <c r="V848" s="193" t="s">
        <v>106</v>
      </c>
      <c r="W848" s="193" t="s">
        <v>106</v>
      </c>
      <c r="X848" s="193" t="s">
        <v>106</v>
      </c>
      <c r="Y848" s="193" t="s">
        <v>106</v>
      </c>
      <c r="Z848" s="193" t="s">
        <v>106</v>
      </c>
      <c r="AA848" s="193" t="s">
        <v>106</v>
      </c>
      <c r="AB848" s="193" t="s">
        <v>106</v>
      </c>
      <c r="AC848" s="332" t="s">
        <v>106</v>
      </c>
      <c r="AD848" s="180"/>
      <c r="AE848" s="190" t="s">
        <v>106</v>
      </c>
      <c r="AF848" s="191" t="s">
        <v>106</v>
      </c>
      <c r="AG848" s="191" t="s">
        <v>106</v>
      </c>
      <c r="AH848" s="191" t="s">
        <v>106</v>
      </c>
      <c r="AI848" s="191" t="s">
        <v>106</v>
      </c>
      <c r="AJ848" s="191" t="s">
        <v>106</v>
      </c>
      <c r="AK848" s="191" t="s">
        <v>106</v>
      </c>
      <c r="AL848" s="191" t="s">
        <v>106</v>
      </c>
      <c r="AM848" s="191" t="s">
        <v>106</v>
      </c>
      <c r="AN848" s="191" t="s">
        <v>106</v>
      </c>
      <c r="AO848" s="191" t="s">
        <v>106</v>
      </c>
      <c r="AP848" s="191" t="s">
        <v>106</v>
      </c>
      <c r="AQ848" s="192" t="s">
        <v>106</v>
      </c>
      <c r="AR848" s="11"/>
    </row>
    <row r="849" spans="1:45" x14ac:dyDescent="0.25">
      <c r="A849" s="240">
        <v>7</v>
      </c>
      <c r="B849" s="311">
        <v>0.91666700000000001</v>
      </c>
      <c r="C849" s="190" t="s">
        <v>106</v>
      </c>
      <c r="D849" s="331" t="s">
        <v>106</v>
      </c>
      <c r="E849" s="193" t="s">
        <v>106</v>
      </c>
      <c r="F849" s="193" t="s">
        <v>106</v>
      </c>
      <c r="G849" s="193" t="s">
        <v>106</v>
      </c>
      <c r="H849" s="193" t="s">
        <v>106</v>
      </c>
      <c r="I849" s="193" t="s">
        <v>106</v>
      </c>
      <c r="J849" s="193" t="s">
        <v>106</v>
      </c>
      <c r="K849" s="193" t="s">
        <v>106</v>
      </c>
      <c r="L849" s="193" t="s">
        <v>106</v>
      </c>
      <c r="M849" s="193" t="s">
        <v>106</v>
      </c>
      <c r="N849" s="193" t="s">
        <v>106</v>
      </c>
      <c r="O849" s="332" t="s">
        <v>106</v>
      </c>
      <c r="P849" s="180"/>
      <c r="Q849" s="190" t="s">
        <v>106</v>
      </c>
      <c r="R849" s="331" t="s">
        <v>106</v>
      </c>
      <c r="S849" s="193" t="s">
        <v>106</v>
      </c>
      <c r="T849" s="193" t="s">
        <v>106</v>
      </c>
      <c r="U849" s="193" t="s">
        <v>106</v>
      </c>
      <c r="V849" s="193" t="s">
        <v>106</v>
      </c>
      <c r="W849" s="193" t="s">
        <v>106</v>
      </c>
      <c r="X849" s="193" t="s">
        <v>106</v>
      </c>
      <c r="Y849" s="193" t="s">
        <v>106</v>
      </c>
      <c r="Z849" s="193" t="s">
        <v>106</v>
      </c>
      <c r="AA849" s="193" t="s">
        <v>106</v>
      </c>
      <c r="AB849" s="193" t="s">
        <v>106</v>
      </c>
      <c r="AC849" s="332" t="s">
        <v>106</v>
      </c>
      <c r="AD849" s="180"/>
      <c r="AE849" s="190" t="s">
        <v>106</v>
      </c>
      <c r="AF849" s="191" t="s">
        <v>106</v>
      </c>
      <c r="AG849" s="191" t="s">
        <v>106</v>
      </c>
      <c r="AH849" s="191" t="s">
        <v>106</v>
      </c>
      <c r="AI849" s="191" t="s">
        <v>106</v>
      </c>
      <c r="AJ849" s="191" t="s">
        <v>106</v>
      </c>
      <c r="AK849" s="191" t="s">
        <v>106</v>
      </c>
      <c r="AL849" s="191" t="s">
        <v>106</v>
      </c>
      <c r="AM849" s="191" t="s">
        <v>106</v>
      </c>
      <c r="AN849" s="191" t="s">
        <v>106</v>
      </c>
      <c r="AO849" s="191" t="s">
        <v>106</v>
      </c>
      <c r="AP849" s="191" t="s">
        <v>106</v>
      </c>
      <c r="AQ849" s="192" t="s">
        <v>106</v>
      </c>
      <c r="AR849" s="11"/>
    </row>
    <row r="850" spans="1:45" x14ac:dyDescent="0.25">
      <c r="A850" s="240">
        <v>7</v>
      </c>
      <c r="B850" s="311">
        <v>0.92708299999999999</v>
      </c>
      <c r="C850" s="190" t="s">
        <v>106</v>
      </c>
      <c r="D850" s="331" t="s">
        <v>106</v>
      </c>
      <c r="E850" s="193" t="s">
        <v>106</v>
      </c>
      <c r="F850" s="193" t="s">
        <v>106</v>
      </c>
      <c r="G850" s="193" t="s">
        <v>106</v>
      </c>
      <c r="H850" s="193" t="s">
        <v>106</v>
      </c>
      <c r="I850" s="193" t="s">
        <v>106</v>
      </c>
      <c r="J850" s="193" t="s">
        <v>106</v>
      </c>
      <c r="K850" s="193" t="s">
        <v>106</v>
      </c>
      <c r="L850" s="193" t="s">
        <v>106</v>
      </c>
      <c r="M850" s="193" t="s">
        <v>106</v>
      </c>
      <c r="N850" s="193" t="s">
        <v>106</v>
      </c>
      <c r="O850" s="332" t="s">
        <v>106</v>
      </c>
      <c r="P850" s="180"/>
      <c r="Q850" s="190" t="s">
        <v>106</v>
      </c>
      <c r="R850" s="331" t="s">
        <v>106</v>
      </c>
      <c r="S850" s="193" t="s">
        <v>106</v>
      </c>
      <c r="T850" s="193" t="s">
        <v>106</v>
      </c>
      <c r="U850" s="193" t="s">
        <v>106</v>
      </c>
      <c r="V850" s="193" t="s">
        <v>106</v>
      </c>
      <c r="W850" s="193" t="s">
        <v>106</v>
      </c>
      <c r="X850" s="193" t="s">
        <v>106</v>
      </c>
      <c r="Y850" s="193" t="s">
        <v>106</v>
      </c>
      <c r="Z850" s="193" t="s">
        <v>106</v>
      </c>
      <c r="AA850" s="193" t="s">
        <v>106</v>
      </c>
      <c r="AB850" s="193" t="s">
        <v>106</v>
      </c>
      <c r="AC850" s="332" t="s">
        <v>106</v>
      </c>
      <c r="AD850" s="180"/>
      <c r="AE850" s="190" t="s">
        <v>106</v>
      </c>
      <c r="AF850" s="191" t="s">
        <v>106</v>
      </c>
      <c r="AG850" s="191" t="s">
        <v>106</v>
      </c>
      <c r="AH850" s="191" t="s">
        <v>106</v>
      </c>
      <c r="AI850" s="191" t="s">
        <v>106</v>
      </c>
      <c r="AJ850" s="191" t="s">
        <v>106</v>
      </c>
      <c r="AK850" s="191" t="s">
        <v>106</v>
      </c>
      <c r="AL850" s="191" t="s">
        <v>106</v>
      </c>
      <c r="AM850" s="191" t="s">
        <v>106</v>
      </c>
      <c r="AN850" s="191" t="s">
        <v>106</v>
      </c>
      <c r="AO850" s="191" t="s">
        <v>106</v>
      </c>
      <c r="AP850" s="191" t="s">
        <v>106</v>
      </c>
      <c r="AQ850" s="192" t="s">
        <v>106</v>
      </c>
      <c r="AR850" s="11"/>
    </row>
    <row r="851" spans="1:45" x14ac:dyDescent="0.25">
      <c r="A851" s="240">
        <v>7</v>
      </c>
      <c r="B851" s="311">
        <v>0.9375</v>
      </c>
      <c r="C851" s="190" t="s">
        <v>106</v>
      </c>
      <c r="D851" s="331" t="s">
        <v>106</v>
      </c>
      <c r="E851" s="193" t="s">
        <v>106</v>
      </c>
      <c r="F851" s="193" t="s">
        <v>106</v>
      </c>
      <c r="G851" s="193" t="s">
        <v>106</v>
      </c>
      <c r="H851" s="193" t="s">
        <v>106</v>
      </c>
      <c r="I851" s="193" t="s">
        <v>106</v>
      </c>
      <c r="J851" s="193" t="s">
        <v>106</v>
      </c>
      <c r="K851" s="193" t="s">
        <v>106</v>
      </c>
      <c r="L851" s="193" t="s">
        <v>106</v>
      </c>
      <c r="M851" s="193" t="s">
        <v>106</v>
      </c>
      <c r="N851" s="193" t="s">
        <v>106</v>
      </c>
      <c r="O851" s="332" t="s">
        <v>106</v>
      </c>
      <c r="P851" s="180"/>
      <c r="Q851" s="190" t="s">
        <v>106</v>
      </c>
      <c r="R851" s="331" t="s">
        <v>106</v>
      </c>
      <c r="S851" s="193" t="s">
        <v>106</v>
      </c>
      <c r="T851" s="193" t="s">
        <v>106</v>
      </c>
      <c r="U851" s="193" t="s">
        <v>106</v>
      </c>
      <c r="V851" s="193" t="s">
        <v>106</v>
      </c>
      <c r="W851" s="193" t="s">
        <v>106</v>
      </c>
      <c r="X851" s="193" t="s">
        <v>106</v>
      </c>
      <c r="Y851" s="193" t="s">
        <v>106</v>
      </c>
      <c r="Z851" s="193" t="s">
        <v>106</v>
      </c>
      <c r="AA851" s="193" t="s">
        <v>106</v>
      </c>
      <c r="AB851" s="193" t="s">
        <v>106</v>
      </c>
      <c r="AC851" s="332" t="s">
        <v>106</v>
      </c>
      <c r="AD851" s="180"/>
      <c r="AE851" s="190" t="s">
        <v>106</v>
      </c>
      <c r="AF851" s="191" t="s">
        <v>106</v>
      </c>
      <c r="AG851" s="191" t="s">
        <v>106</v>
      </c>
      <c r="AH851" s="191" t="s">
        <v>106</v>
      </c>
      <c r="AI851" s="191" t="s">
        <v>106</v>
      </c>
      <c r="AJ851" s="191" t="s">
        <v>106</v>
      </c>
      <c r="AK851" s="191" t="s">
        <v>106</v>
      </c>
      <c r="AL851" s="191" t="s">
        <v>106</v>
      </c>
      <c r="AM851" s="191" t="s">
        <v>106</v>
      </c>
      <c r="AN851" s="191" t="s">
        <v>106</v>
      </c>
      <c r="AO851" s="191" t="s">
        <v>106</v>
      </c>
      <c r="AP851" s="191" t="s">
        <v>106</v>
      </c>
      <c r="AQ851" s="192" t="s">
        <v>106</v>
      </c>
      <c r="AR851" s="11"/>
    </row>
    <row r="852" spans="1:45" x14ac:dyDescent="0.25">
      <c r="A852" s="240">
        <v>7</v>
      </c>
      <c r="B852" s="311">
        <v>0.94791700000000001</v>
      </c>
      <c r="C852" s="190" t="s">
        <v>106</v>
      </c>
      <c r="D852" s="331" t="s">
        <v>106</v>
      </c>
      <c r="E852" s="193" t="s">
        <v>106</v>
      </c>
      <c r="F852" s="193" t="s">
        <v>106</v>
      </c>
      <c r="G852" s="193" t="s">
        <v>106</v>
      </c>
      <c r="H852" s="193" t="s">
        <v>106</v>
      </c>
      <c r="I852" s="193" t="s">
        <v>106</v>
      </c>
      <c r="J852" s="193" t="s">
        <v>106</v>
      </c>
      <c r="K852" s="193" t="s">
        <v>106</v>
      </c>
      <c r="L852" s="193" t="s">
        <v>106</v>
      </c>
      <c r="M852" s="193" t="s">
        <v>106</v>
      </c>
      <c r="N852" s="193" t="s">
        <v>106</v>
      </c>
      <c r="O852" s="332" t="s">
        <v>106</v>
      </c>
      <c r="P852" s="180"/>
      <c r="Q852" s="190" t="s">
        <v>106</v>
      </c>
      <c r="R852" s="331" t="s">
        <v>106</v>
      </c>
      <c r="S852" s="193" t="s">
        <v>106</v>
      </c>
      <c r="T852" s="193" t="s">
        <v>106</v>
      </c>
      <c r="U852" s="193" t="s">
        <v>106</v>
      </c>
      <c r="V852" s="193" t="s">
        <v>106</v>
      </c>
      <c r="W852" s="193" t="s">
        <v>106</v>
      </c>
      <c r="X852" s="193" t="s">
        <v>106</v>
      </c>
      <c r="Y852" s="193" t="s">
        <v>106</v>
      </c>
      <c r="Z852" s="193" t="s">
        <v>106</v>
      </c>
      <c r="AA852" s="193" t="s">
        <v>106</v>
      </c>
      <c r="AB852" s="193" t="s">
        <v>106</v>
      </c>
      <c r="AC852" s="332" t="s">
        <v>106</v>
      </c>
      <c r="AD852" s="180"/>
      <c r="AE852" s="190" t="s">
        <v>106</v>
      </c>
      <c r="AF852" s="191" t="s">
        <v>106</v>
      </c>
      <c r="AG852" s="191" t="s">
        <v>106</v>
      </c>
      <c r="AH852" s="191" t="s">
        <v>106</v>
      </c>
      <c r="AI852" s="191" t="s">
        <v>106</v>
      </c>
      <c r="AJ852" s="191" t="s">
        <v>106</v>
      </c>
      <c r="AK852" s="191" t="s">
        <v>106</v>
      </c>
      <c r="AL852" s="191" t="s">
        <v>106</v>
      </c>
      <c r="AM852" s="191" t="s">
        <v>106</v>
      </c>
      <c r="AN852" s="191" t="s">
        <v>106</v>
      </c>
      <c r="AO852" s="191" t="s">
        <v>106</v>
      </c>
      <c r="AP852" s="191" t="s">
        <v>106</v>
      </c>
      <c r="AQ852" s="192" t="s">
        <v>106</v>
      </c>
      <c r="AR852" s="11"/>
    </row>
    <row r="853" spans="1:45" x14ac:dyDescent="0.25">
      <c r="A853" s="240">
        <v>7</v>
      </c>
      <c r="B853" s="311">
        <v>0.95833299999999999</v>
      </c>
      <c r="C853" s="190" t="s">
        <v>106</v>
      </c>
      <c r="D853" s="331" t="s">
        <v>106</v>
      </c>
      <c r="E853" s="193" t="s">
        <v>106</v>
      </c>
      <c r="F853" s="193" t="s">
        <v>106</v>
      </c>
      <c r="G853" s="193" t="s">
        <v>106</v>
      </c>
      <c r="H853" s="193" t="s">
        <v>106</v>
      </c>
      <c r="I853" s="193" t="s">
        <v>106</v>
      </c>
      <c r="J853" s="193" t="s">
        <v>106</v>
      </c>
      <c r="K853" s="193" t="s">
        <v>106</v>
      </c>
      <c r="L853" s="193" t="s">
        <v>106</v>
      </c>
      <c r="M853" s="193" t="s">
        <v>106</v>
      </c>
      <c r="N853" s="193" t="s">
        <v>106</v>
      </c>
      <c r="O853" s="332" t="s">
        <v>106</v>
      </c>
      <c r="P853" s="180"/>
      <c r="Q853" s="190" t="s">
        <v>106</v>
      </c>
      <c r="R853" s="331" t="s">
        <v>106</v>
      </c>
      <c r="S853" s="193" t="s">
        <v>106</v>
      </c>
      <c r="T853" s="193" t="s">
        <v>106</v>
      </c>
      <c r="U853" s="193" t="s">
        <v>106</v>
      </c>
      <c r="V853" s="193" t="s">
        <v>106</v>
      </c>
      <c r="W853" s="193" t="s">
        <v>106</v>
      </c>
      <c r="X853" s="193" t="s">
        <v>106</v>
      </c>
      <c r="Y853" s="193" t="s">
        <v>106</v>
      </c>
      <c r="Z853" s="193" t="s">
        <v>106</v>
      </c>
      <c r="AA853" s="193" t="s">
        <v>106</v>
      </c>
      <c r="AB853" s="193" t="s">
        <v>106</v>
      </c>
      <c r="AC853" s="332" t="s">
        <v>106</v>
      </c>
      <c r="AD853" s="180"/>
      <c r="AE853" s="190" t="s">
        <v>106</v>
      </c>
      <c r="AF853" s="191" t="s">
        <v>106</v>
      </c>
      <c r="AG853" s="191" t="s">
        <v>106</v>
      </c>
      <c r="AH853" s="191" t="s">
        <v>106</v>
      </c>
      <c r="AI853" s="191" t="s">
        <v>106</v>
      </c>
      <c r="AJ853" s="191" t="s">
        <v>106</v>
      </c>
      <c r="AK853" s="191" t="s">
        <v>106</v>
      </c>
      <c r="AL853" s="191" t="s">
        <v>106</v>
      </c>
      <c r="AM853" s="191" t="s">
        <v>106</v>
      </c>
      <c r="AN853" s="191" t="s">
        <v>106</v>
      </c>
      <c r="AO853" s="191" t="s">
        <v>106</v>
      </c>
      <c r="AP853" s="191" t="s">
        <v>106</v>
      </c>
      <c r="AQ853" s="192" t="s">
        <v>106</v>
      </c>
      <c r="AR853" s="11"/>
    </row>
    <row r="854" spans="1:45" x14ac:dyDescent="0.25">
      <c r="A854" s="240">
        <v>7</v>
      </c>
      <c r="B854" s="311">
        <v>0.96875</v>
      </c>
      <c r="C854" s="190" t="s">
        <v>106</v>
      </c>
      <c r="D854" s="331" t="s">
        <v>106</v>
      </c>
      <c r="E854" s="193" t="s">
        <v>106</v>
      </c>
      <c r="F854" s="193" t="s">
        <v>106</v>
      </c>
      <c r="G854" s="193" t="s">
        <v>106</v>
      </c>
      <c r="H854" s="193" t="s">
        <v>106</v>
      </c>
      <c r="I854" s="193" t="s">
        <v>106</v>
      </c>
      <c r="J854" s="193" t="s">
        <v>106</v>
      </c>
      <c r="K854" s="193" t="s">
        <v>106</v>
      </c>
      <c r="L854" s="193" t="s">
        <v>106</v>
      </c>
      <c r="M854" s="193" t="s">
        <v>106</v>
      </c>
      <c r="N854" s="193" t="s">
        <v>106</v>
      </c>
      <c r="O854" s="332" t="s">
        <v>106</v>
      </c>
      <c r="P854" s="180"/>
      <c r="Q854" s="190" t="s">
        <v>106</v>
      </c>
      <c r="R854" s="331" t="s">
        <v>106</v>
      </c>
      <c r="S854" s="193" t="s">
        <v>106</v>
      </c>
      <c r="T854" s="193" t="s">
        <v>106</v>
      </c>
      <c r="U854" s="193" t="s">
        <v>106</v>
      </c>
      <c r="V854" s="193" t="s">
        <v>106</v>
      </c>
      <c r="W854" s="193" t="s">
        <v>106</v>
      </c>
      <c r="X854" s="193" t="s">
        <v>106</v>
      </c>
      <c r="Y854" s="193" t="s">
        <v>106</v>
      </c>
      <c r="Z854" s="193" t="s">
        <v>106</v>
      </c>
      <c r="AA854" s="193" t="s">
        <v>106</v>
      </c>
      <c r="AB854" s="193" t="s">
        <v>106</v>
      </c>
      <c r="AC854" s="332" t="s">
        <v>106</v>
      </c>
      <c r="AD854" s="180"/>
      <c r="AE854" s="190" t="s">
        <v>106</v>
      </c>
      <c r="AF854" s="191" t="s">
        <v>106</v>
      </c>
      <c r="AG854" s="191" t="s">
        <v>106</v>
      </c>
      <c r="AH854" s="191" t="s">
        <v>106</v>
      </c>
      <c r="AI854" s="191" t="s">
        <v>106</v>
      </c>
      <c r="AJ854" s="191" t="s">
        <v>106</v>
      </c>
      <c r="AK854" s="191" t="s">
        <v>106</v>
      </c>
      <c r="AL854" s="191" t="s">
        <v>106</v>
      </c>
      <c r="AM854" s="191" t="s">
        <v>106</v>
      </c>
      <c r="AN854" s="191" t="s">
        <v>106</v>
      </c>
      <c r="AO854" s="191" t="s">
        <v>106</v>
      </c>
      <c r="AP854" s="191" t="s">
        <v>106</v>
      </c>
      <c r="AQ854" s="192" t="s">
        <v>106</v>
      </c>
      <c r="AR854" s="11"/>
    </row>
    <row r="855" spans="1:45" x14ac:dyDescent="0.25">
      <c r="A855" s="240">
        <v>7</v>
      </c>
      <c r="B855" s="311">
        <v>0.97916700000000001</v>
      </c>
      <c r="C855" s="190" t="s">
        <v>106</v>
      </c>
      <c r="D855" s="331" t="s">
        <v>106</v>
      </c>
      <c r="E855" s="193" t="s">
        <v>106</v>
      </c>
      <c r="F855" s="193" t="s">
        <v>106</v>
      </c>
      <c r="G855" s="193" t="s">
        <v>106</v>
      </c>
      <c r="H855" s="193" t="s">
        <v>106</v>
      </c>
      <c r="I855" s="193" t="s">
        <v>106</v>
      </c>
      <c r="J855" s="193" t="s">
        <v>106</v>
      </c>
      <c r="K855" s="193" t="s">
        <v>106</v>
      </c>
      <c r="L855" s="193" t="s">
        <v>106</v>
      </c>
      <c r="M855" s="193" t="s">
        <v>106</v>
      </c>
      <c r="N855" s="193" t="s">
        <v>106</v>
      </c>
      <c r="O855" s="332" t="s">
        <v>106</v>
      </c>
      <c r="P855" s="180"/>
      <c r="Q855" s="190" t="s">
        <v>106</v>
      </c>
      <c r="R855" s="331" t="s">
        <v>106</v>
      </c>
      <c r="S855" s="193" t="s">
        <v>106</v>
      </c>
      <c r="T855" s="193" t="s">
        <v>106</v>
      </c>
      <c r="U855" s="193" t="s">
        <v>106</v>
      </c>
      <c r="V855" s="193" t="s">
        <v>106</v>
      </c>
      <c r="W855" s="193" t="s">
        <v>106</v>
      </c>
      <c r="X855" s="193" t="s">
        <v>106</v>
      </c>
      <c r="Y855" s="193" t="s">
        <v>106</v>
      </c>
      <c r="Z855" s="193" t="s">
        <v>106</v>
      </c>
      <c r="AA855" s="193" t="s">
        <v>106</v>
      </c>
      <c r="AB855" s="193" t="s">
        <v>106</v>
      </c>
      <c r="AC855" s="332" t="s">
        <v>106</v>
      </c>
      <c r="AD855" s="180"/>
      <c r="AE855" s="190" t="s">
        <v>106</v>
      </c>
      <c r="AF855" s="191" t="s">
        <v>106</v>
      </c>
      <c r="AG855" s="191" t="s">
        <v>106</v>
      </c>
      <c r="AH855" s="191" t="s">
        <v>106</v>
      </c>
      <c r="AI855" s="191" t="s">
        <v>106</v>
      </c>
      <c r="AJ855" s="191" t="s">
        <v>106</v>
      </c>
      <c r="AK855" s="191" t="s">
        <v>106</v>
      </c>
      <c r="AL855" s="191" t="s">
        <v>106</v>
      </c>
      <c r="AM855" s="191" t="s">
        <v>106</v>
      </c>
      <c r="AN855" s="191" t="s">
        <v>106</v>
      </c>
      <c r="AO855" s="191" t="s">
        <v>106</v>
      </c>
      <c r="AP855" s="191" t="s">
        <v>106</v>
      </c>
      <c r="AQ855" s="192" t="s">
        <v>106</v>
      </c>
      <c r="AR855" s="11"/>
    </row>
    <row r="856" spans="1:45" x14ac:dyDescent="0.25">
      <c r="A856" s="240">
        <v>7</v>
      </c>
      <c r="B856" s="311">
        <v>0.98958299999999999</v>
      </c>
      <c r="C856" s="194" t="s">
        <v>106</v>
      </c>
      <c r="D856" s="333" t="s">
        <v>106</v>
      </c>
      <c r="E856" s="334" t="s">
        <v>106</v>
      </c>
      <c r="F856" s="334" t="s">
        <v>106</v>
      </c>
      <c r="G856" s="334" t="s">
        <v>106</v>
      </c>
      <c r="H856" s="334" t="s">
        <v>106</v>
      </c>
      <c r="I856" s="334" t="s">
        <v>106</v>
      </c>
      <c r="J856" s="334" t="s">
        <v>106</v>
      </c>
      <c r="K856" s="334" t="s">
        <v>106</v>
      </c>
      <c r="L856" s="334" t="s">
        <v>106</v>
      </c>
      <c r="M856" s="334" t="s">
        <v>106</v>
      </c>
      <c r="N856" s="334" t="s">
        <v>106</v>
      </c>
      <c r="O856" s="335" t="s">
        <v>106</v>
      </c>
      <c r="P856" s="180"/>
      <c r="Q856" s="194" t="s">
        <v>106</v>
      </c>
      <c r="R856" s="333" t="s">
        <v>106</v>
      </c>
      <c r="S856" s="334" t="s">
        <v>106</v>
      </c>
      <c r="T856" s="334" t="s">
        <v>106</v>
      </c>
      <c r="U856" s="334" t="s">
        <v>106</v>
      </c>
      <c r="V856" s="334" t="s">
        <v>106</v>
      </c>
      <c r="W856" s="334" t="s">
        <v>106</v>
      </c>
      <c r="X856" s="334" t="s">
        <v>106</v>
      </c>
      <c r="Y856" s="334" t="s">
        <v>106</v>
      </c>
      <c r="Z856" s="334" t="s">
        <v>106</v>
      </c>
      <c r="AA856" s="334" t="s">
        <v>106</v>
      </c>
      <c r="AB856" s="334" t="s">
        <v>106</v>
      </c>
      <c r="AC856" s="335" t="s">
        <v>106</v>
      </c>
      <c r="AD856" s="180"/>
      <c r="AE856" s="194" t="s">
        <v>106</v>
      </c>
      <c r="AF856" s="195" t="s">
        <v>106</v>
      </c>
      <c r="AG856" s="195" t="s">
        <v>106</v>
      </c>
      <c r="AH856" s="195" t="s">
        <v>106</v>
      </c>
      <c r="AI856" s="195" t="s">
        <v>106</v>
      </c>
      <c r="AJ856" s="195" t="s">
        <v>106</v>
      </c>
      <c r="AK856" s="195" t="s">
        <v>106</v>
      </c>
      <c r="AL856" s="195" t="s">
        <v>106</v>
      </c>
      <c r="AM856" s="195" t="s">
        <v>106</v>
      </c>
      <c r="AN856" s="195" t="s">
        <v>106</v>
      </c>
      <c r="AO856" s="195" t="s">
        <v>106</v>
      </c>
      <c r="AP856" s="195" t="s">
        <v>106</v>
      </c>
      <c r="AQ856" s="196" t="s">
        <v>106</v>
      </c>
      <c r="AR856" s="11"/>
    </row>
    <row r="857" spans="1:45" x14ac:dyDescent="0.25">
      <c r="A857" s="240">
        <v>7</v>
      </c>
      <c r="B857" s="422" t="s">
        <v>35</v>
      </c>
      <c r="C857" s="423" t="s">
        <v>110</v>
      </c>
      <c r="D857" s="424" t="s">
        <v>156</v>
      </c>
      <c r="E857" s="424" t="s">
        <v>203</v>
      </c>
      <c r="F857" s="424" t="s">
        <v>158</v>
      </c>
      <c r="G857" s="424" t="s">
        <v>161</v>
      </c>
      <c r="H857" s="424" t="s">
        <v>160</v>
      </c>
      <c r="I857" s="424" t="s">
        <v>158</v>
      </c>
      <c r="J857" s="424" t="s">
        <v>158</v>
      </c>
      <c r="K857" s="424" t="s">
        <v>158</v>
      </c>
      <c r="L857" s="424" t="s">
        <v>158</v>
      </c>
      <c r="M857" s="424" t="s">
        <v>158</v>
      </c>
      <c r="N857" s="424" t="s">
        <v>158</v>
      </c>
      <c r="O857" s="425" t="s">
        <v>158</v>
      </c>
      <c r="P857" s="185"/>
      <c r="Q857" s="426" t="s">
        <v>114</v>
      </c>
      <c r="R857" s="424" t="s">
        <v>156</v>
      </c>
      <c r="S857" s="424" t="s">
        <v>204</v>
      </c>
      <c r="T857" s="424" t="s">
        <v>158</v>
      </c>
      <c r="U857" s="424" t="s">
        <v>176</v>
      </c>
      <c r="V857" s="424" t="s">
        <v>158</v>
      </c>
      <c r="W857" s="424" t="s">
        <v>158</v>
      </c>
      <c r="X857" s="424" t="s">
        <v>158</v>
      </c>
      <c r="Y857" s="424" t="s">
        <v>158</v>
      </c>
      <c r="Z857" s="424" t="s">
        <v>158</v>
      </c>
      <c r="AA857" s="424" t="s">
        <v>158</v>
      </c>
      <c r="AB857" s="424" t="s">
        <v>158</v>
      </c>
      <c r="AC857" s="425" t="s">
        <v>158</v>
      </c>
      <c r="AD857" s="185"/>
      <c r="AE857" s="426" t="s">
        <v>118</v>
      </c>
      <c r="AF857" s="424" t="s">
        <v>150</v>
      </c>
      <c r="AG857" s="424" t="s">
        <v>205</v>
      </c>
      <c r="AH857" s="424" t="s">
        <v>158</v>
      </c>
      <c r="AI857" s="424" t="s">
        <v>206</v>
      </c>
      <c r="AJ857" s="424" t="s">
        <v>160</v>
      </c>
      <c r="AK857" s="424" t="s">
        <v>158</v>
      </c>
      <c r="AL857" s="424" t="s">
        <v>158</v>
      </c>
      <c r="AM857" s="424" t="s">
        <v>158</v>
      </c>
      <c r="AN857" s="424" t="s">
        <v>158</v>
      </c>
      <c r="AO857" s="424" t="s">
        <v>158</v>
      </c>
      <c r="AP857" s="424" t="s">
        <v>158</v>
      </c>
      <c r="AQ857" s="425" t="s">
        <v>158</v>
      </c>
      <c r="AR857" s="11"/>
    </row>
    <row r="858" spans="1:45" x14ac:dyDescent="0.25">
      <c r="A858" s="240">
        <v>7</v>
      </c>
      <c r="B858" s="427" t="s">
        <v>36</v>
      </c>
      <c r="C858" s="428" t="s">
        <v>122</v>
      </c>
      <c r="D858" s="429" t="s">
        <v>156</v>
      </c>
      <c r="E858" s="429" t="s">
        <v>207</v>
      </c>
      <c r="F858" s="429" t="s">
        <v>158</v>
      </c>
      <c r="G858" s="429" t="s">
        <v>161</v>
      </c>
      <c r="H858" s="429" t="s">
        <v>160</v>
      </c>
      <c r="I858" s="429" t="s">
        <v>158</v>
      </c>
      <c r="J858" s="429" t="s">
        <v>158</v>
      </c>
      <c r="K858" s="429" t="s">
        <v>158</v>
      </c>
      <c r="L858" s="429" t="s">
        <v>158</v>
      </c>
      <c r="M858" s="429" t="s">
        <v>158</v>
      </c>
      <c r="N858" s="429" t="s">
        <v>158</v>
      </c>
      <c r="O858" s="430" t="s">
        <v>158</v>
      </c>
      <c r="P858" s="185"/>
      <c r="Q858" s="431" t="s">
        <v>126</v>
      </c>
      <c r="R858" s="429" t="s">
        <v>108</v>
      </c>
      <c r="S858" s="429" t="s">
        <v>208</v>
      </c>
      <c r="T858" s="429" t="s">
        <v>158</v>
      </c>
      <c r="U858" s="429" t="s">
        <v>209</v>
      </c>
      <c r="V858" s="429" t="s">
        <v>158</v>
      </c>
      <c r="W858" s="429" t="s">
        <v>158</v>
      </c>
      <c r="X858" s="429" t="s">
        <v>158</v>
      </c>
      <c r="Y858" s="429" t="s">
        <v>158</v>
      </c>
      <c r="Z858" s="429" t="s">
        <v>158</v>
      </c>
      <c r="AA858" s="429" t="s">
        <v>158</v>
      </c>
      <c r="AB858" s="429" t="s">
        <v>158</v>
      </c>
      <c r="AC858" s="430" t="s">
        <v>158</v>
      </c>
      <c r="AD858" s="185"/>
      <c r="AE858" s="431" t="s">
        <v>130</v>
      </c>
      <c r="AF858" s="429" t="s">
        <v>153</v>
      </c>
      <c r="AG858" s="429" t="s">
        <v>210</v>
      </c>
      <c r="AH858" s="429" t="s">
        <v>158</v>
      </c>
      <c r="AI858" s="429" t="s">
        <v>181</v>
      </c>
      <c r="AJ858" s="429" t="s">
        <v>160</v>
      </c>
      <c r="AK858" s="429" t="s">
        <v>158</v>
      </c>
      <c r="AL858" s="429" t="s">
        <v>158</v>
      </c>
      <c r="AM858" s="429" t="s">
        <v>158</v>
      </c>
      <c r="AN858" s="429" t="s">
        <v>158</v>
      </c>
      <c r="AO858" s="429" t="s">
        <v>158</v>
      </c>
      <c r="AP858" s="429" t="s">
        <v>158</v>
      </c>
      <c r="AQ858" s="430" t="s">
        <v>158</v>
      </c>
      <c r="AR858" s="11"/>
    </row>
    <row r="859" spans="1:45" x14ac:dyDescent="0.25">
      <c r="A859" s="240">
        <v>7</v>
      </c>
      <c r="B859" s="432" t="s">
        <v>37</v>
      </c>
      <c r="C859" s="433" t="s">
        <v>122</v>
      </c>
      <c r="D859" s="434" t="s">
        <v>156</v>
      </c>
      <c r="E859" s="434" t="s">
        <v>207</v>
      </c>
      <c r="F859" s="434" t="s">
        <v>158</v>
      </c>
      <c r="G859" s="434" t="s">
        <v>161</v>
      </c>
      <c r="H859" s="434" t="s">
        <v>160</v>
      </c>
      <c r="I859" s="434" t="s">
        <v>158</v>
      </c>
      <c r="J859" s="434" t="s">
        <v>158</v>
      </c>
      <c r="K859" s="434" t="s">
        <v>158</v>
      </c>
      <c r="L859" s="434" t="s">
        <v>158</v>
      </c>
      <c r="M859" s="434" t="s">
        <v>158</v>
      </c>
      <c r="N859" s="434" t="s">
        <v>158</v>
      </c>
      <c r="O859" s="435" t="s">
        <v>158</v>
      </c>
      <c r="P859" s="185"/>
      <c r="Q859" s="436" t="s">
        <v>126</v>
      </c>
      <c r="R859" s="434" t="s">
        <v>108</v>
      </c>
      <c r="S859" s="434" t="s">
        <v>208</v>
      </c>
      <c r="T859" s="434" t="s">
        <v>158</v>
      </c>
      <c r="U859" s="434" t="s">
        <v>209</v>
      </c>
      <c r="V859" s="434" t="s">
        <v>158</v>
      </c>
      <c r="W859" s="434" t="s">
        <v>158</v>
      </c>
      <c r="X859" s="434" t="s">
        <v>158</v>
      </c>
      <c r="Y859" s="434" t="s">
        <v>158</v>
      </c>
      <c r="Z859" s="434" t="s">
        <v>158</v>
      </c>
      <c r="AA859" s="434" t="s">
        <v>158</v>
      </c>
      <c r="AB859" s="434" t="s">
        <v>158</v>
      </c>
      <c r="AC859" s="435" t="s">
        <v>158</v>
      </c>
      <c r="AD859" s="185"/>
      <c r="AE859" s="436" t="s">
        <v>130</v>
      </c>
      <c r="AF859" s="434" t="s">
        <v>153</v>
      </c>
      <c r="AG859" s="434" t="s">
        <v>210</v>
      </c>
      <c r="AH859" s="434" t="s">
        <v>158</v>
      </c>
      <c r="AI859" s="434" t="s">
        <v>181</v>
      </c>
      <c r="AJ859" s="434" t="s">
        <v>160</v>
      </c>
      <c r="AK859" s="434" t="s">
        <v>158</v>
      </c>
      <c r="AL859" s="434" t="s">
        <v>158</v>
      </c>
      <c r="AM859" s="434" t="s">
        <v>158</v>
      </c>
      <c r="AN859" s="434" t="s">
        <v>158</v>
      </c>
      <c r="AO859" s="434" t="s">
        <v>158</v>
      </c>
      <c r="AP859" s="434" t="s">
        <v>158</v>
      </c>
      <c r="AQ859" s="435" t="s">
        <v>158</v>
      </c>
      <c r="AR859" s="11"/>
    </row>
    <row r="860" spans="1:45" x14ac:dyDescent="0.25">
      <c r="A860" s="240">
        <v>7</v>
      </c>
      <c r="B860" s="437" t="s">
        <v>38</v>
      </c>
      <c r="C860" s="438" t="s">
        <v>139</v>
      </c>
      <c r="D860" s="439" t="s">
        <v>156</v>
      </c>
      <c r="E860" s="439" t="s">
        <v>211</v>
      </c>
      <c r="F860" s="439" t="s">
        <v>158</v>
      </c>
      <c r="G860" s="439" t="s">
        <v>161</v>
      </c>
      <c r="H860" s="439" t="s">
        <v>160</v>
      </c>
      <c r="I860" s="439" t="s">
        <v>158</v>
      </c>
      <c r="J860" s="439" t="s">
        <v>158</v>
      </c>
      <c r="K860" s="439" t="s">
        <v>158</v>
      </c>
      <c r="L860" s="439" t="s">
        <v>158</v>
      </c>
      <c r="M860" s="439" t="s">
        <v>158</v>
      </c>
      <c r="N860" s="439" t="s">
        <v>158</v>
      </c>
      <c r="O860" s="440" t="s">
        <v>158</v>
      </c>
      <c r="P860" s="185"/>
      <c r="Q860" s="441" t="s">
        <v>142</v>
      </c>
      <c r="R860" s="439" t="s">
        <v>108</v>
      </c>
      <c r="S860" s="439" t="s">
        <v>212</v>
      </c>
      <c r="T860" s="439" t="s">
        <v>158</v>
      </c>
      <c r="U860" s="439" t="s">
        <v>213</v>
      </c>
      <c r="V860" s="439" t="s">
        <v>158</v>
      </c>
      <c r="W860" s="439" t="s">
        <v>158</v>
      </c>
      <c r="X860" s="439" t="s">
        <v>158</v>
      </c>
      <c r="Y860" s="439" t="s">
        <v>158</v>
      </c>
      <c r="Z860" s="439" t="s">
        <v>158</v>
      </c>
      <c r="AA860" s="439" t="s">
        <v>158</v>
      </c>
      <c r="AB860" s="439" t="s">
        <v>158</v>
      </c>
      <c r="AC860" s="440" t="s">
        <v>158</v>
      </c>
      <c r="AD860" s="185"/>
      <c r="AE860" s="441" t="s">
        <v>145</v>
      </c>
      <c r="AF860" s="439" t="s">
        <v>153</v>
      </c>
      <c r="AG860" s="439" t="s">
        <v>214</v>
      </c>
      <c r="AH860" s="439" t="s">
        <v>158</v>
      </c>
      <c r="AI860" s="439" t="s">
        <v>215</v>
      </c>
      <c r="AJ860" s="439" t="s">
        <v>160</v>
      </c>
      <c r="AK860" s="439" t="s">
        <v>158</v>
      </c>
      <c r="AL860" s="439" t="s">
        <v>158</v>
      </c>
      <c r="AM860" s="439" t="s">
        <v>158</v>
      </c>
      <c r="AN860" s="439" t="s">
        <v>158</v>
      </c>
      <c r="AO860" s="439" t="s">
        <v>158</v>
      </c>
      <c r="AP860" s="439" t="s">
        <v>158</v>
      </c>
      <c r="AQ860" s="440" t="s">
        <v>158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0.5</v>
      </c>
      <c r="D863" s="89">
        <v>0</v>
      </c>
      <c r="E863" s="90">
        <v>0.5</v>
      </c>
      <c r="F863" s="90">
        <v>0</v>
      </c>
      <c r="G863" s="90">
        <v>0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0.5</v>
      </c>
      <c r="R863" s="89">
        <v>0</v>
      </c>
      <c r="S863" s="90">
        <v>0.5</v>
      </c>
      <c r="T863" s="90">
        <v>0</v>
      </c>
      <c r="U863" s="90">
        <v>0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1</v>
      </c>
      <c r="AF863" s="321">
        <v>0</v>
      </c>
      <c r="AG863" s="89">
        <v>1</v>
      </c>
      <c r="AH863" s="89">
        <v>0</v>
      </c>
      <c r="AI863" s="89">
        <v>0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0.5</v>
      </c>
      <c r="D864" s="92">
        <v>0</v>
      </c>
      <c r="E864" s="92">
        <v>0.5</v>
      </c>
      <c r="F864" s="92">
        <v>0</v>
      </c>
      <c r="G864" s="92">
        <v>0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0.75</v>
      </c>
      <c r="R864" s="92">
        <v>0</v>
      </c>
      <c r="S864" s="92">
        <v>0.5</v>
      </c>
      <c r="T864" s="92">
        <v>0</v>
      </c>
      <c r="U864" s="92">
        <v>0.25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1.25</v>
      </c>
      <c r="AF864" s="264">
        <v>0</v>
      </c>
      <c r="AG864" s="122">
        <v>1</v>
      </c>
      <c r="AH864" s="122">
        <v>0</v>
      </c>
      <c r="AI864" s="122">
        <v>0.25</v>
      </c>
      <c r="AJ864" s="122">
        <v>0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0</v>
      </c>
      <c r="D865" s="92">
        <v>0</v>
      </c>
      <c r="E865" s="92">
        <v>0</v>
      </c>
      <c r="F865" s="92">
        <v>0</v>
      </c>
      <c r="G865" s="92">
        <v>0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0.5</v>
      </c>
      <c r="R865" s="92">
        <v>0</v>
      </c>
      <c r="S865" s="92">
        <v>0.5</v>
      </c>
      <c r="T865" s="92">
        <v>0</v>
      </c>
      <c r="U865" s="92">
        <v>0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0.5</v>
      </c>
      <c r="AF865" s="264">
        <v>0</v>
      </c>
      <c r="AG865" s="122">
        <v>0.5</v>
      </c>
      <c r="AH865" s="122">
        <v>0</v>
      </c>
      <c r="AI865" s="122">
        <v>0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0</v>
      </c>
      <c r="D866" s="92">
        <v>0</v>
      </c>
      <c r="E866" s="92">
        <v>0</v>
      </c>
      <c r="F866" s="92">
        <v>0</v>
      </c>
      <c r="G866" s="92">
        <v>0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0.5</v>
      </c>
      <c r="R866" s="92">
        <v>0</v>
      </c>
      <c r="S866" s="92">
        <v>0.5</v>
      </c>
      <c r="T866" s="92">
        <v>0</v>
      </c>
      <c r="U866" s="92">
        <v>0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0.5</v>
      </c>
      <c r="AF866" s="264">
        <v>0</v>
      </c>
      <c r="AG866" s="122">
        <v>0.5</v>
      </c>
      <c r="AH866" s="122">
        <v>0</v>
      </c>
      <c r="AI866" s="122">
        <v>0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0</v>
      </c>
      <c r="D867" s="92">
        <v>0</v>
      </c>
      <c r="E867" s="92">
        <v>0</v>
      </c>
      <c r="F867" s="92">
        <v>0</v>
      </c>
      <c r="G867" s="92">
        <v>0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0</v>
      </c>
      <c r="R867" s="92">
        <v>0</v>
      </c>
      <c r="S867" s="92">
        <v>0</v>
      </c>
      <c r="T867" s="92">
        <v>0</v>
      </c>
      <c r="U867" s="92">
        <v>0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0</v>
      </c>
      <c r="AF867" s="264">
        <v>0</v>
      </c>
      <c r="AG867" s="122">
        <v>0</v>
      </c>
      <c r="AH867" s="122">
        <v>0</v>
      </c>
      <c r="AI867" s="122">
        <v>0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0.25</v>
      </c>
      <c r="D868" s="92">
        <v>0</v>
      </c>
      <c r="E868" s="92">
        <v>0.25</v>
      </c>
      <c r="F868" s="92">
        <v>0</v>
      </c>
      <c r="G868" s="92">
        <v>0</v>
      </c>
      <c r="H868" s="92">
        <v>0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1</v>
      </c>
      <c r="R868" s="92">
        <v>0</v>
      </c>
      <c r="S868" s="92">
        <v>1</v>
      </c>
      <c r="T868" s="92">
        <v>0</v>
      </c>
      <c r="U868" s="92">
        <v>0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1.25</v>
      </c>
      <c r="AF868" s="264">
        <v>0</v>
      </c>
      <c r="AG868" s="122">
        <v>1.25</v>
      </c>
      <c r="AH868" s="122">
        <v>0</v>
      </c>
      <c r="AI868" s="122">
        <v>0</v>
      </c>
      <c r="AJ868" s="122">
        <v>0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0</v>
      </c>
      <c r="D869" s="92">
        <v>0</v>
      </c>
      <c r="E869" s="92">
        <v>0</v>
      </c>
      <c r="F869" s="92">
        <v>0</v>
      </c>
      <c r="G869" s="92">
        <v>0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0.5</v>
      </c>
      <c r="R869" s="92">
        <v>0</v>
      </c>
      <c r="S869" s="92">
        <v>0.5</v>
      </c>
      <c r="T869" s="92">
        <v>0</v>
      </c>
      <c r="U869" s="92">
        <v>0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0.5</v>
      </c>
      <c r="AF869" s="264">
        <v>0</v>
      </c>
      <c r="AG869" s="122">
        <v>0.5</v>
      </c>
      <c r="AH869" s="122">
        <v>0</v>
      </c>
      <c r="AI869" s="122">
        <v>0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0</v>
      </c>
      <c r="D870" s="92">
        <v>0</v>
      </c>
      <c r="E870" s="92">
        <v>0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0.5</v>
      </c>
      <c r="R870" s="92">
        <v>0</v>
      </c>
      <c r="S870" s="92">
        <v>0.5</v>
      </c>
      <c r="T870" s="92">
        <v>0</v>
      </c>
      <c r="U870" s="92">
        <v>0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0.5</v>
      </c>
      <c r="AF870" s="264">
        <v>0</v>
      </c>
      <c r="AG870" s="122">
        <v>0.5</v>
      </c>
      <c r="AH870" s="122">
        <v>0</v>
      </c>
      <c r="AI870" s="122">
        <v>0</v>
      </c>
      <c r="AJ870" s="122">
        <v>0</v>
      </c>
      <c r="AK870" s="122">
        <v>0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0</v>
      </c>
      <c r="D871" s="92">
        <v>0</v>
      </c>
      <c r="E871" s="92">
        <v>0</v>
      </c>
      <c r="F871" s="92">
        <v>0</v>
      </c>
      <c r="G871" s="92">
        <v>0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0.25</v>
      </c>
      <c r="R871" s="92">
        <v>0</v>
      </c>
      <c r="S871" s="92">
        <v>0.25</v>
      </c>
      <c r="T871" s="92">
        <v>0</v>
      </c>
      <c r="U871" s="92">
        <v>0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0.25</v>
      </c>
      <c r="AF871" s="264">
        <v>0</v>
      </c>
      <c r="AG871" s="122">
        <v>0.25</v>
      </c>
      <c r="AH871" s="122">
        <v>0</v>
      </c>
      <c r="AI871" s="122">
        <v>0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0</v>
      </c>
      <c r="D872" s="92">
        <v>0</v>
      </c>
      <c r="E872" s="92">
        <v>0</v>
      </c>
      <c r="F872" s="92">
        <v>0</v>
      </c>
      <c r="G872" s="92">
        <v>0</v>
      </c>
      <c r="H872" s="92">
        <v>0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0</v>
      </c>
      <c r="R872" s="92">
        <v>0</v>
      </c>
      <c r="S872" s="92">
        <v>0</v>
      </c>
      <c r="T872" s="92">
        <v>0</v>
      </c>
      <c r="U872" s="92">
        <v>0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0</v>
      </c>
      <c r="AF872" s="264">
        <v>0</v>
      </c>
      <c r="AG872" s="122">
        <v>0</v>
      </c>
      <c r="AH872" s="122">
        <v>0</v>
      </c>
      <c r="AI872" s="122">
        <v>0</v>
      </c>
      <c r="AJ872" s="122">
        <v>0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0</v>
      </c>
      <c r="D873" s="92">
        <v>0</v>
      </c>
      <c r="E873" s="92">
        <v>0</v>
      </c>
      <c r="F873" s="92">
        <v>0</v>
      </c>
      <c r="G873" s="92">
        <v>0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0</v>
      </c>
      <c r="R873" s="92">
        <v>0</v>
      </c>
      <c r="S873" s="92">
        <v>0</v>
      </c>
      <c r="T873" s="92">
        <v>0</v>
      </c>
      <c r="U873" s="92">
        <v>0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0</v>
      </c>
      <c r="AF873" s="264">
        <v>0</v>
      </c>
      <c r="AG873" s="122">
        <v>0</v>
      </c>
      <c r="AH873" s="122">
        <v>0</v>
      </c>
      <c r="AI873" s="122">
        <v>0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0</v>
      </c>
      <c r="D874" s="92">
        <v>0</v>
      </c>
      <c r="E874" s="92">
        <v>0</v>
      </c>
      <c r="F874" s="92">
        <v>0</v>
      </c>
      <c r="G874" s="92">
        <v>0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0</v>
      </c>
      <c r="R874" s="92">
        <v>0</v>
      </c>
      <c r="S874" s="92">
        <v>0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0</v>
      </c>
      <c r="AF874" s="264">
        <v>0</v>
      </c>
      <c r="AG874" s="122">
        <v>0</v>
      </c>
      <c r="AH874" s="122">
        <v>0</v>
      </c>
      <c r="AI874" s="122">
        <v>0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0</v>
      </c>
      <c r="D875" s="92">
        <v>0</v>
      </c>
      <c r="E875" s="92">
        <v>0</v>
      </c>
      <c r="F875" s="92">
        <v>0</v>
      </c>
      <c r="G875" s="92">
        <v>0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0</v>
      </c>
      <c r="R875" s="92">
        <v>0</v>
      </c>
      <c r="S875" s="92">
        <v>0</v>
      </c>
      <c r="T875" s="92">
        <v>0</v>
      </c>
      <c r="U875" s="92">
        <v>0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0</v>
      </c>
      <c r="AF875" s="264">
        <v>0</v>
      </c>
      <c r="AG875" s="122">
        <v>0</v>
      </c>
      <c r="AH875" s="122">
        <v>0</v>
      </c>
      <c r="AI875" s="122">
        <v>0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0</v>
      </c>
      <c r="D876" s="92">
        <v>0</v>
      </c>
      <c r="E876" s="92">
        <v>0</v>
      </c>
      <c r="F876" s="92">
        <v>0</v>
      </c>
      <c r="G876" s="92">
        <v>0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0.5</v>
      </c>
      <c r="R876" s="92">
        <v>0</v>
      </c>
      <c r="S876" s="92">
        <v>0.5</v>
      </c>
      <c r="T876" s="92">
        <v>0</v>
      </c>
      <c r="U876" s="92">
        <v>0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0.5</v>
      </c>
      <c r="AF876" s="264">
        <v>0</v>
      </c>
      <c r="AG876" s="122">
        <v>0.5</v>
      </c>
      <c r="AH876" s="122">
        <v>0</v>
      </c>
      <c r="AI876" s="122">
        <v>0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0</v>
      </c>
      <c r="D877" s="92">
        <v>0</v>
      </c>
      <c r="E877" s="92">
        <v>0</v>
      </c>
      <c r="F877" s="92">
        <v>0</v>
      </c>
      <c r="G877" s="92">
        <v>0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0</v>
      </c>
      <c r="R877" s="92">
        <v>0</v>
      </c>
      <c r="S877" s="92">
        <v>0</v>
      </c>
      <c r="T877" s="92">
        <v>0</v>
      </c>
      <c r="U877" s="92">
        <v>0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0</v>
      </c>
      <c r="AF877" s="264">
        <v>0</v>
      </c>
      <c r="AG877" s="122">
        <v>0</v>
      </c>
      <c r="AH877" s="122">
        <v>0</v>
      </c>
      <c r="AI877" s="122">
        <v>0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0.25</v>
      </c>
      <c r="D878" s="92">
        <v>0</v>
      </c>
      <c r="E878" s="92">
        <v>0.25</v>
      </c>
      <c r="F878" s="92">
        <v>0</v>
      </c>
      <c r="G878" s="92">
        <v>0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0.5</v>
      </c>
      <c r="R878" s="92">
        <v>0</v>
      </c>
      <c r="S878" s="92">
        <v>0.5</v>
      </c>
      <c r="T878" s="92">
        <v>0</v>
      </c>
      <c r="U878" s="92">
        <v>0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0.75</v>
      </c>
      <c r="AF878" s="264">
        <v>0</v>
      </c>
      <c r="AG878" s="122">
        <v>0.75</v>
      </c>
      <c r="AH878" s="122">
        <v>0</v>
      </c>
      <c r="AI878" s="122">
        <v>0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0.25</v>
      </c>
      <c r="D879" s="92">
        <v>0</v>
      </c>
      <c r="E879" s="92">
        <v>0.25</v>
      </c>
      <c r="F879" s="92">
        <v>0</v>
      </c>
      <c r="G879" s="92">
        <v>0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0.25</v>
      </c>
      <c r="R879" s="92">
        <v>0</v>
      </c>
      <c r="S879" s="92">
        <v>0.25</v>
      </c>
      <c r="T879" s="92">
        <v>0</v>
      </c>
      <c r="U879" s="92">
        <v>0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0.5</v>
      </c>
      <c r="AF879" s="264">
        <v>0</v>
      </c>
      <c r="AG879" s="122">
        <v>0.5</v>
      </c>
      <c r="AH879" s="122">
        <v>0</v>
      </c>
      <c r="AI879" s="122">
        <v>0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0.5</v>
      </c>
      <c r="D880" s="92">
        <v>0</v>
      </c>
      <c r="E880" s="92">
        <v>0.5</v>
      </c>
      <c r="F880" s="92">
        <v>0</v>
      </c>
      <c r="G880" s="92">
        <v>0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0.5</v>
      </c>
      <c r="R880" s="92">
        <v>0</v>
      </c>
      <c r="S880" s="92">
        <v>0.5</v>
      </c>
      <c r="T880" s="92">
        <v>0</v>
      </c>
      <c r="U880" s="92">
        <v>0</v>
      </c>
      <c r="V880" s="92">
        <v>0</v>
      </c>
      <c r="W880" s="92">
        <v>0</v>
      </c>
      <c r="X880" s="92">
        <v>0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1</v>
      </c>
      <c r="AF880" s="264">
        <v>0</v>
      </c>
      <c r="AG880" s="122">
        <v>1</v>
      </c>
      <c r="AH880" s="122">
        <v>0</v>
      </c>
      <c r="AI880" s="122">
        <v>0</v>
      </c>
      <c r="AJ880" s="122">
        <v>0</v>
      </c>
      <c r="AK880" s="122">
        <v>0</v>
      </c>
      <c r="AL880" s="122">
        <v>0</v>
      </c>
      <c r="AM880" s="122">
        <v>0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0</v>
      </c>
      <c r="D881" s="92">
        <v>0</v>
      </c>
      <c r="E881" s="92">
        <v>0</v>
      </c>
      <c r="F881" s="92">
        <v>0</v>
      </c>
      <c r="G881" s="92">
        <v>0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0.75</v>
      </c>
      <c r="R881" s="92">
        <v>0</v>
      </c>
      <c r="S881" s="92">
        <v>0.75</v>
      </c>
      <c r="T881" s="92">
        <v>0</v>
      </c>
      <c r="U881" s="92">
        <v>0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0.75</v>
      </c>
      <c r="AF881" s="264">
        <v>0</v>
      </c>
      <c r="AG881" s="122">
        <v>0.75</v>
      </c>
      <c r="AH881" s="122">
        <v>0</v>
      </c>
      <c r="AI881" s="122">
        <v>0</v>
      </c>
      <c r="AJ881" s="122">
        <v>0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0</v>
      </c>
      <c r="D882" s="92">
        <v>0</v>
      </c>
      <c r="E882" s="92">
        <v>0</v>
      </c>
      <c r="F882" s="92">
        <v>0</v>
      </c>
      <c r="G882" s="92">
        <v>0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0</v>
      </c>
      <c r="R882" s="92">
        <v>0</v>
      </c>
      <c r="S882" s="92">
        <v>0</v>
      </c>
      <c r="T882" s="92">
        <v>0</v>
      </c>
      <c r="U882" s="92">
        <v>0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0</v>
      </c>
      <c r="AF882" s="264">
        <v>0</v>
      </c>
      <c r="AG882" s="122">
        <v>0</v>
      </c>
      <c r="AH882" s="122">
        <v>0</v>
      </c>
      <c r="AI882" s="122">
        <v>0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0.75</v>
      </c>
      <c r="D883" s="92">
        <v>0.25</v>
      </c>
      <c r="E883" s="92">
        <v>0.25</v>
      </c>
      <c r="F883" s="92">
        <v>0</v>
      </c>
      <c r="G883" s="92">
        <v>0.25</v>
      </c>
      <c r="H883" s="92">
        <v>0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0.25</v>
      </c>
      <c r="R883" s="92">
        <v>0</v>
      </c>
      <c r="S883" s="92">
        <v>0.25</v>
      </c>
      <c r="T883" s="92">
        <v>0</v>
      </c>
      <c r="U883" s="92">
        <v>0</v>
      </c>
      <c r="V883" s="92">
        <v>0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1</v>
      </c>
      <c r="AF883" s="264">
        <v>0.25</v>
      </c>
      <c r="AG883" s="122">
        <v>0.5</v>
      </c>
      <c r="AH883" s="122">
        <v>0</v>
      </c>
      <c r="AI883" s="122">
        <v>0.25</v>
      </c>
      <c r="AJ883" s="122">
        <v>0</v>
      </c>
      <c r="AK883" s="122">
        <v>0</v>
      </c>
      <c r="AL883" s="122">
        <v>0</v>
      </c>
      <c r="AM883" s="122">
        <v>0</v>
      </c>
      <c r="AN883" s="122">
        <v>0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0.25</v>
      </c>
      <c r="D884" s="92">
        <v>0</v>
      </c>
      <c r="E884" s="92">
        <v>0.25</v>
      </c>
      <c r="F884" s="92">
        <v>0</v>
      </c>
      <c r="G884" s="92">
        <v>0</v>
      </c>
      <c r="H884" s="92">
        <v>0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0.25</v>
      </c>
      <c r="R884" s="92">
        <v>0</v>
      </c>
      <c r="S884" s="92">
        <v>0</v>
      </c>
      <c r="T884" s="92">
        <v>0</v>
      </c>
      <c r="U884" s="92">
        <v>0.25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0.5</v>
      </c>
      <c r="AF884" s="264">
        <v>0</v>
      </c>
      <c r="AG884" s="122">
        <v>0.25</v>
      </c>
      <c r="AH884" s="122">
        <v>0</v>
      </c>
      <c r="AI884" s="122">
        <v>0.25</v>
      </c>
      <c r="AJ884" s="122">
        <v>0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1.75</v>
      </c>
      <c r="D885" s="92">
        <v>0</v>
      </c>
      <c r="E885" s="92">
        <v>1.5</v>
      </c>
      <c r="F885" s="92">
        <v>0</v>
      </c>
      <c r="G885" s="92">
        <v>0.25</v>
      </c>
      <c r="H885" s="92">
        <v>0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0.5</v>
      </c>
      <c r="R885" s="92">
        <v>0.25</v>
      </c>
      <c r="S885" s="92">
        <v>0.25</v>
      </c>
      <c r="T885" s="92">
        <v>0</v>
      </c>
      <c r="U885" s="92">
        <v>0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2.25</v>
      </c>
      <c r="AF885" s="264">
        <v>0.25</v>
      </c>
      <c r="AG885" s="122">
        <v>1.75</v>
      </c>
      <c r="AH885" s="122">
        <v>0</v>
      </c>
      <c r="AI885" s="122">
        <v>0.25</v>
      </c>
      <c r="AJ885" s="122">
        <v>0</v>
      </c>
      <c r="AK885" s="122">
        <v>0</v>
      </c>
      <c r="AL885" s="122">
        <v>0</v>
      </c>
      <c r="AM885" s="122">
        <v>0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0.75</v>
      </c>
      <c r="D886" s="92">
        <v>0</v>
      </c>
      <c r="E886" s="92">
        <v>0.75</v>
      </c>
      <c r="F886" s="92">
        <v>0</v>
      </c>
      <c r="G886" s="92">
        <v>0</v>
      </c>
      <c r="H886" s="92">
        <v>0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97"/>
      <c r="Q886" s="97">
        <v>2.25</v>
      </c>
      <c r="R886" s="92">
        <v>0.5</v>
      </c>
      <c r="S886" s="92">
        <v>1.5</v>
      </c>
      <c r="T886" s="92">
        <v>0</v>
      </c>
      <c r="U886" s="92">
        <v>0</v>
      </c>
      <c r="V886" s="92">
        <v>0</v>
      </c>
      <c r="W886" s="92">
        <v>0.25</v>
      </c>
      <c r="X886" s="92">
        <v>0</v>
      </c>
      <c r="Y886" s="92">
        <v>0</v>
      </c>
      <c r="Z886" s="92">
        <v>0</v>
      </c>
      <c r="AA886" s="92">
        <v>0</v>
      </c>
      <c r="AB886" s="92">
        <v>0</v>
      </c>
      <c r="AC886" s="93">
        <v>0</v>
      </c>
      <c r="AD886" s="197"/>
      <c r="AE886" s="97">
        <v>3</v>
      </c>
      <c r="AF886" s="264">
        <v>0.5</v>
      </c>
      <c r="AG886" s="122">
        <v>2.25</v>
      </c>
      <c r="AH886" s="122">
        <v>0</v>
      </c>
      <c r="AI886" s="122">
        <v>0</v>
      </c>
      <c r="AJ886" s="122">
        <v>0</v>
      </c>
      <c r="AK886" s="122">
        <v>0.25</v>
      </c>
      <c r="AL886" s="122">
        <v>0</v>
      </c>
      <c r="AM886" s="122">
        <v>0</v>
      </c>
      <c r="AN886" s="122">
        <v>0</v>
      </c>
      <c r="AO886" s="122">
        <v>0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1.75</v>
      </c>
      <c r="D887" s="122">
        <v>0</v>
      </c>
      <c r="E887" s="92">
        <v>1.5</v>
      </c>
      <c r="F887" s="92">
        <v>0</v>
      </c>
      <c r="G887" s="92">
        <v>0.25</v>
      </c>
      <c r="H887" s="92">
        <v>0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0.75</v>
      </c>
      <c r="R887" s="122">
        <v>0</v>
      </c>
      <c r="S887" s="92">
        <v>0.5</v>
      </c>
      <c r="T887" s="92">
        <v>0</v>
      </c>
      <c r="U887" s="92">
        <v>0.25</v>
      </c>
      <c r="V887" s="92">
        <v>0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2.5</v>
      </c>
      <c r="AF887" s="264">
        <v>0</v>
      </c>
      <c r="AG887" s="122">
        <v>2</v>
      </c>
      <c r="AH887" s="122">
        <v>0</v>
      </c>
      <c r="AI887" s="122">
        <v>0.5</v>
      </c>
      <c r="AJ887" s="122">
        <v>0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2.25</v>
      </c>
      <c r="D888" s="92">
        <v>0</v>
      </c>
      <c r="E888" s="92">
        <v>2</v>
      </c>
      <c r="F888" s="92">
        <v>0</v>
      </c>
      <c r="G888" s="92">
        <v>0.25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1.25</v>
      </c>
      <c r="R888" s="92">
        <v>0.25</v>
      </c>
      <c r="S888" s="92">
        <v>0.75</v>
      </c>
      <c r="T888" s="92">
        <v>0</v>
      </c>
      <c r="U888" s="92">
        <v>0.25</v>
      </c>
      <c r="V888" s="92">
        <v>0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3.5</v>
      </c>
      <c r="AF888" s="264">
        <v>0.25</v>
      </c>
      <c r="AG888" s="122">
        <v>2.75</v>
      </c>
      <c r="AH888" s="122">
        <v>0</v>
      </c>
      <c r="AI888" s="122">
        <v>0.5</v>
      </c>
      <c r="AJ888" s="122">
        <v>0</v>
      </c>
      <c r="AK888" s="122">
        <v>0</v>
      </c>
      <c r="AL888" s="122">
        <v>0</v>
      </c>
      <c r="AM888" s="122">
        <v>0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2.5</v>
      </c>
      <c r="D889" s="92">
        <v>0</v>
      </c>
      <c r="E889" s="92">
        <v>2</v>
      </c>
      <c r="F889" s="92">
        <v>0</v>
      </c>
      <c r="G889" s="92">
        <v>0.5</v>
      </c>
      <c r="H889" s="92">
        <v>0</v>
      </c>
      <c r="I889" s="92">
        <v>0</v>
      </c>
      <c r="J889" s="92">
        <v>0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1</v>
      </c>
      <c r="R889" s="92">
        <v>0</v>
      </c>
      <c r="S889" s="92">
        <v>1</v>
      </c>
      <c r="T889" s="92">
        <v>0</v>
      </c>
      <c r="U889" s="92">
        <v>0</v>
      </c>
      <c r="V889" s="92">
        <v>0</v>
      </c>
      <c r="W889" s="92">
        <v>0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3.5</v>
      </c>
      <c r="AF889" s="264">
        <v>0</v>
      </c>
      <c r="AG889" s="122">
        <v>3</v>
      </c>
      <c r="AH889" s="122">
        <v>0</v>
      </c>
      <c r="AI889" s="122">
        <v>0.5</v>
      </c>
      <c r="AJ889" s="122">
        <v>0</v>
      </c>
      <c r="AK889" s="122">
        <v>0</v>
      </c>
      <c r="AL889" s="122">
        <v>0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5.75</v>
      </c>
      <c r="D890" s="92">
        <v>0.25</v>
      </c>
      <c r="E890" s="92">
        <v>5.25</v>
      </c>
      <c r="F890" s="92">
        <v>0</v>
      </c>
      <c r="G890" s="92">
        <v>0.25</v>
      </c>
      <c r="H890" s="92">
        <v>0</v>
      </c>
      <c r="I890" s="92">
        <v>0</v>
      </c>
      <c r="J890" s="92">
        <v>0</v>
      </c>
      <c r="K890" s="92">
        <v>0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5.25</v>
      </c>
      <c r="R890" s="92">
        <v>0</v>
      </c>
      <c r="S890" s="92">
        <v>5</v>
      </c>
      <c r="T890" s="92">
        <v>0</v>
      </c>
      <c r="U890" s="92">
        <v>0.25</v>
      </c>
      <c r="V890" s="92">
        <v>0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11</v>
      </c>
      <c r="AF890" s="264">
        <v>0.25</v>
      </c>
      <c r="AG890" s="122">
        <v>10.25</v>
      </c>
      <c r="AH890" s="122">
        <v>0</v>
      </c>
      <c r="AI890" s="122">
        <v>0.5</v>
      </c>
      <c r="AJ890" s="122">
        <v>0</v>
      </c>
      <c r="AK890" s="122">
        <v>0</v>
      </c>
      <c r="AL890" s="122">
        <v>0</v>
      </c>
      <c r="AM890" s="122">
        <v>0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4.75</v>
      </c>
      <c r="D891" s="92">
        <v>0</v>
      </c>
      <c r="E891" s="92">
        <v>4.5</v>
      </c>
      <c r="F891" s="92">
        <v>0</v>
      </c>
      <c r="G891" s="92">
        <v>0.25</v>
      </c>
      <c r="H891" s="92">
        <v>0</v>
      </c>
      <c r="I891" s="92">
        <v>0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17</v>
      </c>
      <c r="R891" s="92">
        <v>0</v>
      </c>
      <c r="S891" s="92">
        <v>16.25</v>
      </c>
      <c r="T891" s="92">
        <v>0</v>
      </c>
      <c r="U891" s="92">
        <v>0.75</v>
      </c>
      <c r="V891" s="92">
        <v>0</v>
      </c>
      <c r="W891" s="92">
        <v>0</v>
      </c>
      <c r="X891" s="92">
        <v>0</v>
      </c>
      <c r="Y891" s="92">
        <v>0</v>
      </c>
      <c r="Z891" s="92">
        <v>0</v>
      </c>
      <c r="AA891" s="92">
        <v>0</v>
      </c>
      <c r="AB891" s="92">
        <v>0</v>
      </c>
      <c r="AC891" s="93">
        <v>0</v>
      </c>
      <c r="AD891" s="8"/>
      <c r="AE891" s="97">
        <v>21.75</v>
      </c>
      <c r="AF891" s="264">
        <v>0</v>
      </c>
      <c r="AG891" s="122">
        <v>20.75</v>
      </c>
      <c r="AH891" s="122">
        <v>0</v>
      </c>
      <c r="AI891" s="122">
        <v>1</v>
      </c>
      <c r="AJ891" s="122">
        <v>0</v>
      </c>
      <c r="AK891" s="122">
        <v>0</v>
      </c>
      <c r="AL891" s="122">
        <v>0</v>
      </c>
      <c r="AM891" s="122">
        <v>0</v>
      </c>
      <c r="AN891" s="122">
        <v>0</v>
      </c>
      <c r="AO891" s="122">
        <v>0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3.75</v>
      </c>
      <c r="D892" s="92">
        <v>0</v>
      </c>
      <c r="E892" s="92">
        <v>3.75</v>
      </c>
      <c r="F892" s="92">
        <v>0</v>
      </c>
      <c r="G892" s="92">
        <v>0</v>
      </c>
      <c r="H892" s="92">
        <v>0</v>
      </c>
      <c r="I892" s="92">
        <v>0</v>
      </c>
      <c r="J892" s="92">
        <v>0</v>
      </c>
      <c r="K892" s="92">
        <v>0</v>
      </c>
      <c r="L892" s="92">
        <v>0</v>
      </c>
      <c r="M892" s="92">
        <v>0</v>
      </c>
      <c r="N892" s="92">
        <v>0</v>
      </c>
      <c r="O892" s="93">
        <v>0</v>
      </c>
      <c r="P892" s="8"/>
      <c r="Q892" s="97">
        <v>26.5</v>
      </c>
      <c r="R892" s="92">
        <v>0</v>
      </c>
      <c r="S892" s="92">
        <v>25.25</v>
      </c>
      <c r="T892" s="92">
        <v>0</v>
      </c>
      <c r="U892" s="92">
        <v>1.25</v>
      </c>
      <c r="V892" s="92">
        <v>0</v>
      </c>
      <c r="W892" s="92">
        <v>0</v>
      </c>
      <c r="X892" s="92">
        <v>0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30.25</v>
      </c>
      <c r="AF892" s="264">
        <v>0</v>
      </c>
      <c r="AG892" s="122">
        <v>29</v>
      </c>
      <c r="AH892" s="122">
        <v>0</v>
      </c>
      <c r="AI892" s="122">
        <v>1.25</v>
      </c>
      <c r="AJ892" s="122">
        <v>0</v>
      </c>
      <c r="AK892" s="122">
        <v>0</v>
      </c>
      <c r="AL892" s="122">
        <v>0</v>
      </c>
      <c r="AM892" s="122">
        <v>0</v>
      </c>
      <c r="AN892" s="122">
        <v>0</v>
      </c>
      <c r="AO892" s="122">
        <v>0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3.6666666666666665</v>
      </c>
      <c r="D893" s="92">
        <v>0</v>
      </c>
      <c r="E893" s="92">
        <v>3.6666666666666665</v>
      </c>
      <c r="F893" s="92">
        <v>0</v>
      </c>
      <c r="G893" s="92">
        <v>0</v>
      </c>
      <c r="H893" s="92">
        <v>0</v>
      </c>
      <c r="I893" s="92">
        <v>0</v>
      </c>
      <c r="J893" s="92">
        <v>0</v>
      </c>
      <c r="K893" s="92">
        <v>0</v>
      </c>
      <c r="L893" s="92">
        <v>0</v>
      </c>
      <c r="M893" s="92">
        <v>0</v>
      </c>
      <c r="N893" s="92">
        <v>0</v>
      </c>
      <c r="O893" s="93">
        <v>0</v>
      </c>
      <c r="P893" s="8"/>
      <c r="Q893" s="97">
        <v>71</v>
      </c>
      <c r="R893" s="92">
        <v>1</v>
      </c>
      <c r="S893" s="92">
        <v>66.333333333333329</v>
      </c>
      <c r="T893" s="92">
        <v>0</v>
      </c>
      <c r="U893" s="92">
        <v>3.6666666666666665</v>
      </c>
      <c r="V893" s="92">
        <v>0</v>
      </c>
      <c r="W893" s="92">
        <v>0</v>
      </c>
      <c r="X893" s="92">
        <v>0</v>
      </c>
      <c r="Y893" s="92">
        <v>0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74.666666666666671</v>
      </c>
      <c r="AF893" s="264">
        <v>1</v>
      </c>
      <c r="AG893" s="122">
        <v>70</v>
      </c>
      <c r="AH893" s="122">
        <v>0</v>
      </c>
      <c r="AI893" s="122">
        <v>3.6666666666666665</v>
      </c>
      <c r="AJ893" s="122">
        <v>0</v>
      </c>
      <c r="AK893" s="122">
        <v>0</v>
      </c>
      <c r="AL893" s="122">
        <v>0</v>
      </c>
      <c r="AM893" s="122">
        <v>0</v>
      </c>
      <c r="AN893" s="122">
        <v>0</v>
      </c>
      <c r="AO893" s="122">
        <v>0</v>
      </c>
      <c r="AP893" s="122">
        <v>0</v>
      </c>
      <c r="AQ893" s="323">
        <v>0</v>
      </c>
      <c r="AR893" s="11"/>
    </row>
    <row r="894" spans="1:44" x14ac:dyDescent="0.25">
      <c r="A894" s="240"/>
      <c r="B894" s="311">
        <v>0.32291700000000001</v>
      </c>
      <c r="C894" s="97">
        <v>1</v>
      </c>
      <c r="D894" s="92">
        <v>0.33333333333333331</v>
      </c>
      <c r="E894" s="92">
        <v>0.33333333333333331</v>
      </c>
      <c r="F894" s="92">
        <v>0</v>
      </c>
      <c r="G894" s="92">
        <v>0.33333333333333331</v>
      </c>
      <c r="H894" s="92">
        <v>0</v>
      </c>
      <c r="I894" s="92">
        <v>0</v>
      </c>
      <c r="J894" s="92">
        <v>0</v>
      </c>
      <c r="K894" s="92">
        <v>0</v>
      </c>
      <c r="L894" s="92">
        <v>0</v>
      </c>
      <c r="M894" s="92">
        <v>0</v>
      </c>
      <c r="N894" s="92">
        <v>0</v>
      </c>
      <c r="O894" s="93">
        <v>0</v>
      </c>
      <c r="P894" s="8"/>
      <c r="Q894" s="97">
        <v>113.33333333333334</v>
      </c>
      <c r="R894" s="92">
        <v>0.66666666666666663</v>
      </c>
      <c r="S894" s="92">
        <v>104.66666666666667</v>
      </c>
      <c r="T894" s="92">
        <v>0</v>
      </c>
      <c r="U894" s="92">
        <v>8</v>
      </c>
      <c r="V894" s="92">
        <v>0</v>
      </c>
      <c r="W894" s="92">
        <v>0</v>
      </c>
      <c r="X894" s="92">
        <v>0</v>
      </c>
      <c r="Y894" s="92">
        <v>0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114.33333333333333</v>
      </c>
      <c r="AF894" s="264">
        <v>1</v>
      </c>
      <c r="AG894" s="122">
        <v>105</v>
      </c>
      <c r="AH894" s="122">
        <v>0</v>
      </c>
      <c r="AI894" s="122">
        <v>8.3333333333333339</v>
      </c>
      <c r="AJ894" s="122">
        <v>0</v>
      </c>
      <c r="AK894" s="122">
        <v>0</v>
      </c>
      <c r="AL894" s="122">
        <v>0</v>
      </c>
      <c r="AM894" s="122">
        <v>0</v>
      </c>
      <c r="AN894" s="122">
        <v>0</v>
      </c>
      <c r="AO894" s="122">
        <v>0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1</v>
      </c>
      <c r="D895" s="92">
        <v>0</v>
      </c>
      <c r="E895" s="92">
        <v>1</v>
      </c>
      <c r="F895" s="92">
        <v>0</v>
      </c>
      <c r="G895" s="92">
        <v>0</v>
      </c>
      <c r="H895" s="92">
        <v>0</v>
      </c>
      <c r="I895" s="92">
        <v>0</v>
      </c>
      <c r="J895" s="92">
        <v>0</v>
      </c>
      <c r="K895" s="92">
        <v>0</v>
      </c>
      <c r="L895" s="92">
        <v>0</v>
      </c>
      <c r="M895" s="92">
        <v>0</v>
      </c>
      <c r="N895" s="92">
        <v>0</v>
      </c>
      <c r="O895" s="93">
        <v>0</v>
      </c>
      <c r="P895" s="8"/>
      <c r="Q895" s="97">
        <v>123.66666666666667</v>
      </c>
      <c r="R895" s="92">
        <v>0.66666666666666663</v>
      </c>
      <c r="S895" s="92">
        <v>118</v>
      </c>
      <c r="T895" s="92">
        <v>0.33333333333333331</v>
      </c>
      <c r="U895" s="92">
        <v>4.666666666666667</v>
      </c>
      <c r="V895" s="92">
        <v>0</v>
      </c>
      <c r="W895" s="92">
        <v>0</v>
      </c>
      <c r="X895" s="92">
        <v>0</v>
      </c>
      <c r="Y895" s="92">
        <v>0</v>
      </c>
      <c r="Z895" s="92">
        <v>0</v>
      </c>
      <c r="AA895" s="92">
        <v>0</v>
      </c>
      <c r="AB895" s="92">
        <v>0</v>
      </c>
      <c r="AC895" s="93">
        <v>0</v>
      </c>
      <c r="AD895" s="8"/>
      <c r="AE895" s="97">
        <v>124.66666666666667</v>
      </c>
      <c r="AF895" s="264">
        <v>0.66666666666666663</v>
      </c>
      <c r="AG895" s="122">
        <v>119</v>
      </c>
      <c r="AH895" s="122">
        <v>0.33333333333333331</v>
      </c>
      <c r="AI895" s="122">
        <v>4.666666666666667</v>
      </c>
      <c r="AJ895" s="122">
        <v>0</v>
      </c>
      <c r="AK895" s="122">
        <v>0</v>
      </c>
      <c r="AL895" s="122">
        <v>0</v>
      </c>
      <c r="AM895" s="122">
        <v>0</v>
      </c>
      <c r="AN895" s="122">
        <v>0</v>
      </c>
      <c r="AO895" s="122">
        <v>0</v>
      </c>
      <c r="AP895" s="122">
        <v>0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1.6666666666666667</v>
      </c>
      <c r="D896" s="92">
        <v>0</v>
      </c>
      <c r="E896" s="92">
        <v>1.6666666666666667</v>
      </c>
      <c r="F896" s="92">
        <v>0</v>
      </c>
      <c r="G896" s="92">
        <v>0</v>
      </c>
      <c r="H896" s="92">
        <v>0</v>
      </c>
      <c r="I896" s="92">
        <v>0</v>
      </c>
      <c r="J896" s="92">
        <v>0</v>
      </c>
      <c r="K896" s="92">
        <v>0</v>
      </c>
      <c r="L896" s="92">
        <v>0</v>
      </c>
      <c r="M896" s="92">
        <v>0</v>
      </c>
      <c r="N896" s="92">
        <v>0</v>
      </c>
      <c r="O896" s="93">
        <v>0</v>
      </c>
      <c r="P896" s="8"/>
      <c r="Q896" s="97">
        <v>115</v>
      </c>
      <c r="R896" s="92">
        <v>0.33333333333333331</v>
      </c>
      <c r="S896" s="92">
        <v>107</v>
      </c>
      <c r="T896" s="92">
        <v>0</v>
      </c>
      <c r="U896" s="92">
        <v>7.666666666666667</v>
      </c>
      <c r="V896" s="92">
        <v>0</v>
      </c>
      <c r="W896" s="92">
        <v>0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116.66666666666667</v>
      </c>
      <c r="AF896" s="264">
        <v>0.33333333333333331</v>
      </c>
      <c r="AG896" s="122">
        <v>108.66666666666667</v>
      </c>
      <c r="AH896" s="122">
        <v>0</v>
      </c>
      <c r="AI896" s="122">
        <v>7.666666666666667</v>
      </c>
      <c r="AJ896" s="122">
        <v>0</v>
      </c>
      <c r="AK896" s="122">
        <v>0</v>
      </c>
      <c r="AL896" s="122">
        <v>0</v>
      </c>
      <c r="AM896" s="122">
        <v>0</v>
      </c>
      <c r="AN896" s="122">
        <v>0</v>
      </c>
      <c r="AO896" s="122">
        <v>0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3.3333333333333335</v>
      </c>
      <c r="D897" s="92">
        <v>0</v>
      </c>
      <c r="E897" s="92">
        <v>3</v>
      </c>
      <c r="F897" s="92">
        <v>0</v>
      </c>
      <c r="G897" s="92">
        <v>0.33333333333333331</v>
      </c>
      <c r="H897" s="92">
        <v>0</v>
      </c>
      <c r="I897" s="92">
        <v>0</v>
      </c>
      <c r="J897" s="92">
        <v>0</v>
      </c>
      <c r="K897" s="92">
        <v>0</v>
      </c>
      <c r="L897" s="92">
        <v>0</v>
      </c>
      <c r="M897" s="92">
        <v>0</v>
      </c>
      <c r="N897" s="92">
        <v>0</v>
      </c>
      <c r="O897" s="93">
        <v>0</v>
      </c>
      <c r="P897" s="8"/>
      <c r="Q897" s="97">
        <v>88</v>
      </c>
      <c r="R897" s="92">
        <v>0</v>
      </c>
      <c r="S897" s="92">
        <v>84.333333333333329</v>
      </c>
      <c r="T897" s="92">
        <v>0</v>
      </c>
      <c r="U897" s="92">
        <v>3.6666666666666665</v>
      </c>
      <c r="V897" s="92">
        <v>0</v>
      </c>
      <c r="W897" s="92">
        <v>0</v>
      </c>
      <c r="X897" s="92">
        <v>0</v>
      </c>
      <c r="Y897" s="92">
        <v>0</v>
      </c>
      <c r="Z897" s="92">
        <v>0</v>
      </c>
      <c r="AA897" s="92">
        <v>0</v>
      </c>
      <c r="AB897" s="92">
        <v>0</v>
      </c>
      <c r="AC897" s="93">
        <v>0</v>
      </c>
      <c r="AD897" s="8"/>
      <c r="AE897" s="97">
        <v>91.333333333333329</v>
      </c>
      <c r="AF897" s="264">
        <v>0</v>
      </c>
      <c r="AG897" s="122">
        <v>87.333333333333329</v>
      </c>
      <c r="AH897" s="122">
        <v>0</v>
      </c>
      <c r="AI897" s="122">
        <v>4</v>
      </c>
      <c r="AJ897" s="122">
        <v>0</v>
      </c>
      <c r="AK897" s="122">
        <v>0</v>
      </c>
      <c r="AL897" s="122">
        <v>0</v>
      </c>
      <c r="AM897" s="122">
        <v>0</v>
      </c>
      <c r="AN897" s="122">
        <v>0</v>
      </c>
      <c r="AO897" s="122">
        <v>0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2</v>
      </c>
      <c r="D898" s="92">
        <v>0</v>
      </c>
      <c r="E898" s="92">
        <v>1.6666666666666667</v>
      </c>
      <c r="F898" s="92">
        <v>0</v>
      </c>
      <c r="G898" s="92">
        <v>0.33333333333333331</v>
      </c>
      <c r="H898" s="92">
        <v>0</v>
      </c>
      <c r="I898" s="92">
        <v>0</v>
      </c>
      <c r="J898" s="92">
        <v>0</v>
      </c>
      <c r="K898" s="92">
        <v>0</v>
      </c>
      <c r="L898" s="92">
        <v>0</v>
      </c>
      <c r="M898" s="92">
        <v>0</v>
      </c>
      <c r="N898" s="92">
        <v>0</v>
      </c>
      <c r="O898" s="93">
        <v>0</v>
      </c>
      <c r="P898" s="8"/>
      <c r="Q898" s="97">
        <v>52</v>
      </c>
      <c r="R898" s="92">
        <v>0</v>
      </c>
      <c r="S898" s="92">
        <v>48</v>
      </c>
      <c r="T898" s="92">
        <v>0</v>
      </c>
      <c r="U898" s="92">
        <v>4</v>
      </c>
      <c r="V898" s="92">
        <v>0</v>
      </c>
      <c r="W898" s="92">
        <v>0</v>
      </c>
      <c r="X898" s="92">
        <v>0</v>
      </c>
      <c r="Y898" s="92">
        <v>0</v>
      </c>
      <c r="Z898" s="92">
        <v>0</v>
      </c>
      <c r="AA898" s="92">
        <v>0</v>
      </c>
      <c r="AB898" s="92">
        <v>0</v>
      </c>
      <c r="AC898" s="93">
        <v>0</v>
      </c>
      <c r="AD898" s="8"/>
      <c r="AE898" s="97">
        <v>54</v>
      </c>
      <c r="AF898" s="264">
        <v>0</v>
      </c>
      <c r="AG898" s="122">
        <v>49.666666666666664</v>
      </c>
      <c r="AH898" s="122">
        <v>0</v>
      </c>
      <c r="AI898" s="122">
        <v>4.333333333333333</v>
      </c>
      <c r="AJ898" s="122">
        <v>0</v>
      </c>
      <c r="AK898" s="122">
        <v>0</v>
      </c>
      <c r="AL898" s="122">
        <v>0</v>
      </c>
      <c r="AM898" s="122">
        <v>0</v>
      </c>
      <c r="AN898" s="122">
        <v>0</v>
      </c>
      <c r="AO898" s="122">
        <v>0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6.333333333333333</v>
      </c>
      <c r="D899" s="92">
        <v>0.33333333333333331</v>
      </c>
      <c r="E899" s="92">
        <v>6</v>
      </c>
      <c r="F899" s="92">
        <v>0</v>
      </c>
      <c r="G899" s="92">
        <v>0</v>
      </c>
      <c r="H899" s="92">
        <v>0</v>
      </c>
      <c r="I899" s="92">
        <v>0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55</v>
      </c>
      <c r="R899" s="92">
        <v>1</v>
      </c>
      <c r="S899" s="92">
        <v>51</v>
      </c>
      <c r="T899" s="92">
        <v>0</v>
      </c>
      <c r="U899" s="92">
        <v>3</v>
      </c>
      <c r="V899" s="92">
        <v>0</v>
      </c>
      <c r="W899" s="92">
        <v>0</v>
      </c>
      <c r="X899" s="92">
        <v>0</v>
      </c>
      <c r="Y899" s="92">
        <v>0</v>
      </c>
      <c r="Z899" s="92">
        <v>0</v>
      </c>
      <c r="AA899" s="92">
        <v>0</v>
      </c>
      <c r="AB899" s="92">
        <v>0</v>
      </c>
      <c r="AC899" s="93">
        <v>0</v>
      </c>
      <c r="AD899" s="8"/>
      <c r="AE899" s="97">
        <v>61.333333333333336</v>
      </c>
      <c r="AF899" s="264">
        <v>1.3333333333333333</v>
      </c>
      <c r="AG899" s="122">
        <v>57</v>
      </c>
      <c r="AH899" s="122">
        <v>0</v>
      </c>
      <c r="AI899" s="122">
        <v>3</v>
      </c>
      <c r="AJ899" s="122">
        <v>0</v>
      </c>
      <c r="AK899" s="122">
        <v>0</v>
      </c>
      <c r="AL899" s="122">
        <v>0</v>
      </c>
      <c r="AM899" s="122">
        <v>0</v>
      </c>
      <c r="AN899" s="122">
        <v>0</v>
      </c>
      <c r="AO899" s="122">
        <v>0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4.666666666666667</v>
      </c>
      <c r="D900" s="92">
        <v>0</v>
      </c>
      <c r="E900" s="92">
        <v>4.666666666666667</v>
      </c>
      <c r="F900" s="92">
        <v>0</v>
      </c>
      <c r="G900" s="92">
        <v>0</v>
      </c>
      <c r="H900" s="92">
        <v>0</v>
      </c>
      <c r="I900" s="92">
        <v>0</v>
      </c>
      <c r="J900" s="92">
        <v>0</v>
      </c>
      <c r="K900" s="92">
        <v>0</v>
      </c>
      <c r="L900" s="92">
        <v>0</v>
      </c>
      <c r="M900" s="92">
        <v>0</v>
      </c>
      <c r="N900" s="92">
        <v>0</v>
      </c>
      <c r="O900" s="93">
        <v>0</v>
      </c>
      <c r="P900" s="8"/>
      <c r="Q900" s="97">
        <v>61.333333333333336</v>
      </c>
      <c r="R900" s="92">
        <v>0</v>
      </c>
      <c r="S900" s="92">
        <v>56</v>
      </c>
      <c r="T900" s="92">
        <v>0</v>
      </c>
      <c r="U900" s="92">
        <v>5.333333333333333</v>
      </c>
      <c r="V900" s="92">
        <v>0</v>
      </c>
      <c r="W900" s="92">
        <v>0</v>
      </c>
      <c r="X900" s="92">
        <v>0</v>
      </c>
      <c r="Y900" s="92">
        <v>0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66</v>
      </c>
      <c r="AF900" s="264">
        <v>0</v>
      </c>
      <c r="AG900" s="122">
        <v>60.666666666666664</v>
      </c>
      <c r="AH900" s="122">
        <v>0</v>
      </c>
      <c r="AI900" s="122">
        <v>5.333333333333333</v>
      </c>
      <c r="AJ900" s="122">
        <v>0</v>
      </c>
      <c r="AK900" s="122">
        <v>0</v>
      </c>
      <c r="AL900" s="122">
        <v>0</v>
      </c>
      <c r="AM900" s="122">
        <v>0</v>
      </c>
      <c r="AN900" s="122">
        <v>0</v>
      </c>
      <c r="AO900" s="122">
        <v>0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2.3333333333333335</v>
      </c>
      <c r="D901" s="92">
        <v>0</v>
      </c>
      <c r="E901" s="92">
        <v>2.3333333333333335</v>
      </c>
      <c r="F901" s="92">
        <v>0</v>
      </c>
      <c r="G901" s="92">
        <v>0</v>
      </c>
      <c r="H901" s="92">
        <v>0</v>
      </c>
      <c r="I901" s="92">
        <v>0</v>
      </c>
      <c r="J901" s="92">
        <v>0</v>
      </c>
      <c r="K901" s="92">
        <v>0</v>
      </c>
      <c r="L901" s="92">
        <v>0</v>
      </c>
      <c r="M901" s="92">
        <v>0</v>
      </c>
      <c r="N901" s="92">
        <v>0</v>
      </c>
      <c r="O901" s="93">
        <v>0</v>
      </c>
      <c r="P901" s="8"/>
      <c r="Q901" s="97">
        <v>43.666666666666664</v>
      </c>
      <c r="R901" s="92">
        <v>0</v>
      </c>
      <c r="S901" s="92">
        <v>40.666666666666664</v>
      </c>
      <c r="T901" s="92">
        <v>0</v>
      </c>
      <c r="U901" s="92">
        <v>3</v>
      </c>
      <c r="V901" s="92">
        <v>0</v>
      </c>
      <c r="W901" s="92">
        <v>0</v>
      </c>
      <c r="X901" s="92">
        <v>0</v>
      </c>
      <c r="Y901" s="92">
        <v>0</v>
      </c>
      <c r="Z901" s="92">
        <v>0</v>
      </c>
      <c r="AA901" s="92">
        <v>0</v>
      </c>
      <c r="AB901" s="92">
        <v>0</v>
      </c>
      <c r="AC901" s="93">
        <v>0</v>
      </c>
      <c r="AD901" s="8"/>
      <c r="AE901" s="97">
        <v>46</v>
      </c>
      <c r="AF901" s="264">
        <v>0</v>
      </c>
      <c r="AG901" s="122">
        <v>43</v>
      </c>
      <c r="AH901" s="122">
        <v>0</v>
      </c>
      <c r="AI901" s="122">
        <v>3</v>
      </c>
      <c r="AJ901" s="122">
        <v>0</v>
      </c>
      <c r="AK901" s="122">
        <v>0</v>
      </c>
      <c r="AL901" s="122">
        <v>0</v>
      </c>
      <c r="AM901" s="122">
        <v>0</v>
      </c>
      <c r="AN901" s="122">
        <v>0</v>
      </c>
      <c r="AO901" s="122">
        <v>0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2.666666666666667</v>
      </c>
      <c r="D902" s="92">
        <v>0.33333333333333331</v>
      </c>
      <c r="E902" s="92">
        <v>2.3333333333333335</v>
      </c>
      <c r="F902" s="92">
        <v>0</v>
      </c>
      <c r="G902" s="92">
        <v>0</v>
      </c>
      <c r="H902" s="92">
        <v>0</v>
      </c>
      <c r="I902" s="92">
        <v>0</v>
      </c>
      <c r="J902" s="92">
        <v>0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30.666666666666664</v>
      </c>
      <c r="R902" s="92">
        <v>0</v>
      </c>
      <c r="S902" s="92">
        <v>29.333333333333332</v>
      </c>
      <c r="T902" s="92">
        <v>0</v>
      </c>
      <c r="U902" s="92">
        <v>1.3333333333333333</v>
      </c>
      <c r="V902" s="92">
        <v>0</v>
      </c>
      <c r="W902" s="92">
        <v>0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33.333333333333336</v>
      </c>
      <c r="AF902" s="264">
        <v>0.33333333333333331</v>
      </c>
      <c r="AG902" s="122">
        <v>31.666666666666668</v>
      </c>
      <c r="AH902" s="122">
        <v>0</v>
      </c>
      <c r="AI902" s="122">
        <v>1.3333333333333333</v>
      </c>
      <c r="AJ902" s="122">
        <v>0</v>
      </c>
      <c r="AK902" s="122">
        <v>0</v>
      </c>
      <c r="AL902" s="122">
        <v>0</v>
      </c>
      <c r="AM902" s="122">
        <v>0</v>
      </c>
      <c r="AN902" s="122">
        <v>0</v>
      </c>
      <c r="AO902" s="122">
        <v>0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2</v>
      </c>
      <c r="D903" s="92">
        <v>0</v>
      </c>
      <c r="E903" s="92">
        <v>1.6666666666666667</v>
      </c>
      <c r="F903" s="92">
        <v>0</v>
      </c>
      <c r="G903" s="92">
        <v>0.33333333333333331</v>
      </c>
      <c r="H903" s="92">
        <v>0</v>
      </c>
      <c r="I903" s="92">
        <v>0</v>
      </c>
      <c r="J903" s="92">
        <v>0</v>
      </c>
      <c r="K903" s="92">
        <v>0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28</v>
      </c>
      <c r="R903" s="92">
        <v>0.33333333333333331</v>
      </c>
      <c r="S903" s="92">
        <v>25</v>
      </c>
      <c r="T903" s="92">
        <v>0</v>
      </c>
      <c r="U903" s="92">
        <v>2.6666666666666665</v>
      </c>
      <c r="V903" s="92">
        <v>0</v>
      </c>
      <c r="W903" s="92">
        <v>0</v>
      </c>
      <c r="X903" s="92">
        <v>0</v>
      </c>
      <c r="Y903" s="92">
        <v>0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30</v>
      </c>
      <c r="AF903" s="264">
        <v>0.33333333333333331</v>
      </c>
      <c r="AG903" s="122">
        <v>26.666666666666668</v>
      </c>
      <c r="AH903" s="122">
        <v>0</v>
      </c>
      <c r="AI903" s="122">
        <v>3</v>
      </c>
      <c r="AJ903" s="122">
        <v>0</v>
      </c>
      <c r="AK903" s="122">
        <v>0</v>
      </c>
      <c r="AL903" s="122">
        <v>0</v>
      </c>
      <c r="AM903" s="122">
        <v>0</v>
      </c>
      <c r="AN903" s="122">
        <v>0</v>
      </c>
      <c r="AO903" s="122">
        <v>0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5.666666666666667</v>
      </c>
      <c r="D904" s="92">
        <v>0</v>
      </c>
      <c r="E904" s="92">
        <v>5</v>
      </c>
      <c r="F904" s="92">
        <v>0</v>
      </c>
      <c r="G904" s="92">
        <v>0.66666666666666663</v>
      </c>
      <c r="H904" s="92">
        <v>0</v>
      </c>
      <c r="I904" s="92">
        <v>0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31</v>
      </c>
      <c r="R904" s="92">
        <v>0</v>
      </c>
      <c r="S904" s="92">
        <v>27.333333333333332</v>
      </c>
      <c r="T904" s="92">
        <v>0</v>
      </c>
      <c r="U904" s="92">
        <v>3.6666666666666665</v>
      </c>
      <c r="V904" s="92">
        <v>0</v>
      </c>
      <c r="W904" s="92">
        <v>0</v>
      </c>
      <c r="X904" s="92">
        <v>0</v>
      </c>
      <c r="Y904" s="92">
        <v>0</v>
      </c>
      <c r="Z904" s="92">
        <v>0</v>
      </c>
      <c r="AA904" s="92">
        <v>0</v>
      </c>
      <c r="AB904" s="92">
        <v>0</v>
      </c>
      <c r="AC904" s="93">
        <v>0</v>
      </c>
      <c r="AD904" s="8"/>
      <c r="AE904" s="97">
        <v>36.666666666666671</v>
      </c>
      <c r="AF904" s="264">
        <v>0</v>
      </c>
      <c r="AG904" s="122">
        <v>32.333333333333336</v>
      </c>
      <c r="AH904" s="122">
        <v>0</v>
      </c>
      <c r="AI904" s="122">
        <v>4.333333333333333</v>
      </c>
      <c r="AJ904" s="122">
        <v>0</v>
      </c>
      <c r="AK904" s="122">
        <v>0</v>
      </c>
      <c r="AL904" s="122">
        <v>0</v>
      </c>
      <c r="AM904" s="122">
        <v>0</v>
      </c>
      <c r="AN904" s="122">
        <v>0</v>
      </c>
      <c r="AO904" s="122">
        <v>0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4</v>
      </c>
      <c r="D905" s="92">
        <v>0</v>
      </c>
      <c r="E905" s="92">
        <v>3.3333333333333335</v>
      </c>
      <c r="F905" s="92">
        <v>0</v>
      </c>
      <c r="G905" s="92">
        <v>0.66666666666666663</v>
      </c>
      <c r="H905" s="92">
        <v>0</v>
      </c>
      <c r="I905" s="92">
        <v>0</v>
      </c>
      <c r="J905" s="92">
        <v>0</v>
      </c>
      <c r="K905" s="92">
        <v>0</v>
      </c>
      <c r="L905" s="92">
        <v>0</v>
      </c>
      <c r="M905" s="92">
        <v>0</v>
      </c>
      <c r="N905" s="92">
        <v>0</v>
      </c>
      <c r="O905" s="93">
        <v>0</v>
      </c>
      <c r="P905" s="8"/>
      <c r="Q905" s="97">
        <v>25</v>
      </c>
      <c r="R905" s="92">
        <v>0</v>
      </c>
      <c r="S905" s="92">
        <v>21.666666666666668</v>
      </c>
      <c r="T905" s="92">
        <v>0</v>
      </c>
      <c r="U905" s="92">
        <v>3.3333333333333335</v>
      </c>
      <c r="V905" s="92">
        <v>0</v>
      </c>
      <c r="W905" s="92">
        <v>0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29</v>
      </c>
      <c r="AF905" s="264">
        <v>0</v>
      </c>
      <c r="AG905" s="122">
        <v>25</v>
      </c>
      <c r="AH905" s="122">
        <v>0</v>
      </c>
      <c r="AI905" s="122">
        <v>4</v>
      </c>
      <c r="AJ905" s="122">
        <v>0</v>
      </c>
      <c r="AK905" s="122">
        <v>0</v>
      </c>
      <c r="AL905" s="122">
        <v>0</v>
      </c>
      <c r="AM905" s="122">
        <v>0</v>
      </c>
      <c r="AN905" s="122">
        <v>0</v>
      </c>
      <c r="AO905" s="122">
        <v>0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4</v>
      </c>
      <c r="D906" s="92">
        <v>0.33333333333333331</v>
      </c>
      <c r="E906" s="92">
        <v>3.3333333333333335</v>
      </c>
      <c r="F906" s="92">
        <v>0</v>
      </c>
      <c r="G906" s="92">
        <v>0.33333333333333331</v>
      </c>
      <c r="H906" s="92">
        <v>0</v>
      </c>
      <c r="I906" s="92">
        <v>0</v>
      </c>
      <c r="J906" s="92">
        <v>0</v>
      </c>
      <c r="K906" s="92">
        <v>0</v>
      </c>
      <c r="L906" s="92">
        <v>0</v>
      </c>
      <c r="M906" s="92">
        <v>0</v>
      </c>
      <c r="N906" s="92">
        <v>0</v>
      </c>
      <c r="O906" s="93">
        <v>0</v>
      </c>
      <c r="P906" s="8"/>
      <c r="Q906" s="97">
        <v>26.333333333333332</v>
      </c>
      <c r="R906" s="92">
        <v>0</v>
      </c>
      <c r="S906" s="92">
        <v>22.666666666666668</v>
      </c>
      <c r="T906" s="92">
        <v>0</v>
      </c>
      <c r="U906" s="92">
        <v>3.3333333333333335</v>
      </c>
      <c r="V906" s="92">
        <v>0</v>
      </c>
      <c r="W906" s="92">
        <v>0.33333333333333331</v>
      </c>
      <c r="X906" s="92">
        <v>0</v>
      </c>
      <c r="Y906" s="92">
        <v>0</v>
      </c>
      <c r="Z906" s="92">
        <v>0</v>
      </c>
      <c r="AA906" s="92">
        <v>0</v>
      </c>
      <c r="AB906" s="92">
        <v>0</v>
      </c>
      <c r="AC906" s="93">
        <v>0</v>
      </c>
      <c r="AD906" s="8"/>
      <c r="AE906" s="97">
        <v>30.333333333333332</v>
      </c>
      <c r="AF906" s="264">
        <v>0.33333333333333331</v>
      </c>
      <c r="AG906" s="122">
        <v>26</v>
      </c>
      <c r="AH906" s="122">
        <v>0</v>
      </c>
      <c r="AI906" s="122">
        <v>3.6666666666666665</v>
      </c>
      <c r="AJ906" s="122">
        <v>0</v>
      </c>
      <c r="AK906" s="122">
        <v>0.33333333333333331</v>
      </c>
      <c r="AL906" s="122">
        <v>0</v>
      </c>
      <c r="AM906" s="122">
        <v>0</v>
      </c>
      <c r="AN906" s="122">
        <v>0</v>
      </c>
      <c r="AO906" s="122">
        <v>0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3.666666666666667</v>
      </c>
      <c r="D907" s="92">
        <v>0</v>
      </c>
      <c r="E907" s="92">
        <v>3.3333333333333335</v>
      </c>
      <c r="F907" s="92">
        <v>0</v>
      </c>
      <c r="G907" s="92">
        <v>0.33333333333333331</v>
      </c>
      <c r="H907" s="92">
        <v>0</v>
      </c>
      <c r="I907" s="92">
        <v>0</v>
      </c>
      <c r="J907" s="92">
        <v>0</v>
      </c>
      <c r="K907" s="92">
        <v>0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18.666666666666668</v>
      </c>
      <c r="R907" s="92">
        <v>0</v>
      </c>
      <c r="S907" s="92">
        <v>16</v>
      </c>
      <c r="T907" s="92">
        <v>0</v>
      </c>
      <c r="U907" s="92">
        <v>2.6666666666666665</v>
      </c>
      <c r="V907" s="92">
        <v>0</v>
      </c>
      <c r="W907" s="92">
        <v>0</v>
      </c>
      <c r="X907" s="92">
        <v>0</v>
      </c>
      <c r="Y907" s="92">
        <v>0</v>
      </c>
      <c r="Z907" s="92">
        <v>0</v>
      </c>
      <c r="AA907" s="92">
        <v>0</v>
      </c>
      <c r="AB907" s="92">
        <v>0</v>
      </c>
      <c r="AC907" s="93">
        <v>0</v>
      </c>
      <c r="AD907" s="8"/>
      <c r="AE907" s="97">
        <v>22.333333333333332</v>
      </c>
      <c r="AF907" s="264">
        <v>0</v>
      </c>
      <c r="AG907" s="122">
        <v>19.333333333333332</v>
      </c>
      <c r="AH907" s="122">
        <v>0</v>
      </c>
      <c r="AI907" s="122">
        <v>3</v>
      </c>
      <c r="AJ907" s="122">
        <v>0</v>
      </c>
      <c r="AK907" s="122">
        <v>0</v>
      </c>
      <c r="AL907" s="122">
        <v>0</v>
      </c>
      <c r="AM907" s="122">
        <v>0</v>
      </c>
      <c r="AN907" s="122">
        <v>0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4.6666666666666661</v>
      </c>
      <c r="D908" s="92">
        <v>0</v>
      </c>
      <c r="E908" s="92">
        <v>3.6666666666666665</v>
      </c>
      <c r="F908" s="92">
        <v>0</v>
      </c>
      <c r="G908" s="92">
        <v>1</v>
      </c>
      <c r="H908" s="92">
        <v>0</v>
      </c>
      <c r="I908" s="92">
        <v>0</v>
      </c>
      <c r="J908" s="92">
        <v>0</v>
      </c>
      <c r="K908" s="92">
        <v>0</v>
      </c>
      <c r="L908" s="92">
        <v>0</v>
      </c>
      <c r="M908" s="92">
        <v>0</v>
      </c>
      <c r="N908" s="92">
        <v>0</v>
      </c>
      <c r="O908" s="93">
        <v>0</v>
      </c>
      <c r="P908" s="8"/>
      <c r="Q908" s="97">
        <v>20.333333333333332</v>
      </c>
      <c r="R908" s="92">
        <v>1.3333333333333333</v>
      </c>
      <c r="S908" s="92">
        <v>16.333333333333332</v>
      </c>
      <c r="T908" s="92">
        <v>0</v>
      </c>
      <c r="U908" s="92">
        <v>2.6666666666666665</v>
      </c>
      <c r="V908" s="92">
        <v>0</v>
      </c>
      <c r="W908" s="92">
        <v>0</v>
      </c>
      <c r="X908" s="92">
        <v>0</v>
      </c>
      <c r="Y908" s="92">
        <v>0</v>
      </c>
      <c r="Z908" s="92">
        <v>0</v>
      </c>
      <c r="AA908" s="92">
        <v>0</v>
      </c>
      <c r="AB908" s="92">
        <v>0</v>
      </c>
      <c r="AC908" s="93">
        <v>0</v>
      </c>
      <c r="AD908" s="8"/>
      <c r="AE908" s="97">
        <v>25</v>
      </c>
      <c r="AF908" s="264">
        <v>1.3333333333333333</v>
      </c>
      <c r="AG908" s="122">
        <v>20</v>
      </c>
      <c r="AH908" s="122">
        <v>0</v>
      </c>
      <c r="AI908" s="122">
        <v>3.6666666666666665</v>
      </c>
      <c r="AJ908" s="122">
        <v>0</v>
      </c>
      <c r="AK908" s="122">
        <v>0</v>
      </c>
      <c r="AL908" s="122">
        <v>0</v>
      </c>
      <c r="AM908" s="122">
        <v>0</v>
      </c>
      <c r="AN908" s="122">
        <v>0</v>
      </c>
      <c r="AO908" s="122">
        <v>0</v>
      </c>
      <c r="AP908" s="122">
        <v>0</v>
      </c>
      <c r="AQ908" s="323">
        <v>0</v>
      </c>
      <c r="AR908" s="11"/>
    </row>
    <row r="909" spans="1:44" x14ac:dyDescent="0.25">
      <c r="A909" s="240"/>
      <c r="B909" s="311">
        <v>0.47916700000000001</v>
      </c>
      <c r="C909" s="97">
        <v>3.3333333333333335</v>
      </c>
      <c r="D909" s="92">
        <v>0</v>
      </c>
      <c r="E909" s="92">
        <v>3.3333333333333335</v>
      </c>
      <c r="F909" s="92">
        <v>0</v>
      </c>
      <c r="G909" s="92">
        <v>0</v>
      </c>
      <c r="H909" s="92">
        <v>0</v>
      </c>
      <c r="I909" s="92">
        <v>0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21</v>
      </c>
      <c r="R909" s="92">
        <v>0</v>
      </c>
      <c r="S909" s="92">
        <v>18</v>
      </c>
      <c r="T909" s="92">
        <v>0</v>
      </c>
      <c r="U909" s="92">
        <v>3</v>
      </c>
      <c r="V909" s="92">
        <v>0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24.333333333333332</v>
      </c>
      <c r="AF909" s="264">
        <v>0</v>
      </c>
      <c r="AG909" s="122">
        <v>21.333333333333332</v>
      </c>
      <c r="AH909" s="122">
        <v>0</v>
      </c>
      <c r="AI909" s="122">
        <v>3</v>
      </c>
      <c r="AJ909" s="122">
        <v>0</v>
      </c>
      <c r="AK909" s="122">
        <v>0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5.25</v>
      </c>
      <c r="D910" s="92">
        <v>0</v>
      </c>
      <c r="E910" s="92">
        <v>5.25</v>
      </c>
      <c r="F910" s="92">
        <v>0</v>
      </c>
      <c r="G910" s="92">
        <v>0</v>
      </c>
      <c r="H910" s="92">
        <v>0</v>
      </c>
      <c r="I910" s="92">
        <v>0</v>
      </c>
      <c r="J910" s="92">
        <v>0</v>
      </c>
      <c r="K910" s="92">
        <v>0</v>
      </c>
      <c r="L910" s="92">
        <v>0</v>
      </c>
      <c r="M910" s="92">
        <v>0</v>
      </c>
      <c r="N910" s="92">
        <v>0</v>
      </c>
      <c r="O910" s="93">
        <v>0</v>
      </c>
      <c r="P910" s="197"/>
      <c r="Q910" s="97">
        <v>20.25</v>
      </c>
      <c r="R910" s="92">
        <v>0</v>
      </c>
      <c r="S910" s="92">
        <v>17</v>
      </c>
      <c r="T910" s="92">
        <v>0</v>
      </c>
      <c r="U910" s="92">
        <v>3.25</v>
      </c>
      <c r="V910" s="92">
        <v>0</v>
      </c>
      <c r="W910" s="92">
        <v>0</v>
      </c>
      <c r="X910" s="92">
        <v>0</v>
      </c>
      <c r="Y910" s="92">
        <v>0</v>
      </c>
      <c r="Z910" s="92">
        <v>0</v>
      </c>
      <c r="AA910" s="92">
        <v>0</v>
      </c>
      <c r="AB910" s="92">
        <v>0</v>
      </c>
      <c r="AC910" s="93">
        <v>0</v>
      </c>
      <c r="AD910" s="197"/>
      <c r="AE910" s="97">
        <v>25.5</v>
      </c>
      <c r="AF910" s="264">
        <v>0</v>
      </c>
      <c r="AG910" s="122">
        <v>22.25</v>
      </c>
      <c r="AH910" s="122">
        <v>0</v>
      </c>
      <c r="AI910" s="122">
        <v>3.25</v>
      </c>
      <c r="AJ910" s="122">
        <v>0</v>
      </c>
      <c r="AK910" s="122">
        <v>0</v>
      </c>
      <c r="AL910" s="122">
        <v>0</v>
      </c>
      <c r="AM910" s="122">
        <v>0</v>
      </c>
      <c r="AN910" s="122">
        <v>0</v>
      </c>
      <c r="AO910" s="122">
        <v>0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5</v>
      </c>
      <c r="D911" s="122">
        <v>0</v>
      </c>
      <c r="E911" s="92">
        <v>4.25</v>
      </c>
      <c r="F911" s="92">
        <v>0</v>
      </c>
      <c r="G911" s="92">
        <v>0.75</v>
      </c>
      <c r="H911" s="92">
        <v>0</v>
      </c>
      <c r="I911" s="92">
        <v>0</v>
      </c>
      <c r="J911" s="92">
        <v>0</v>
      </c>
      <c r="K911" s="92">
        <v>0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21.75</v>
      </c>
      <c r="R911" s="122">
        <v>0.5</v>
      </c>
      <c r="S911" s="92">
        <v>20.25</v>
      </c>
      <c r="T911" s="92">
        <v>0</v>
      </c>
      <c r="U911" s="92">
        <v>1</v>
      </c>
      <c r="V911" s="92">
        <v>0</v>
      </c>
      <c r="W911" s="92">
        <v>0</v>
      </c>
      <c r="X911" s="92">
        <v>0</v>
      </c>
      <c r="Y911" s="92">
        <v>0</v>
      </c>
      <c r="Z911" s="92">
        <v>0</v>
      </c>
      <c r="AA911" s="92">
        <v>0</v>
      </c>
      <c r="AB911" s="92">
        <v>0</v>
      </c>
      <c r="AC911" s="93">
        <v>0</v>
      </c>
      <c r="AD911" s="8"/>
      <c r="AE911" s="97">
        <v>26.75</v>
      </c>
      <c r="AF911" s="264">
        <v>0.5</v>
      </c>
      <c r="AG911" s="122">
        <v>24.5</v>
      </c>
      <c r="AH911" s="122">
        <v>0</v>
      </c>
      <c r="AI911" s="122">
        <v>1.75</v>
      </c>
      <c r="AJ911" s="122">
        <v>0</v>
      </c>
      <c r="AK911" s="122">
        <v>0</v>
      </c>
      <c r="AL911" s="122">
        <v>0</v>
      </c>
      <c r="AM911" s="122">
        <v>0</v>
      </c>
      <c r="AN911" s="122">
        <v>0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3</v>
      </c>
      <c r="D912" s="92">
        <v>0</v>
      </c>
      <c r="E912" s="92">
        <v>2.5</v>
      </c>
      <c r="F912" s="92">
        <v>0</v>
      </c>
      <c r="G912" s="92">
        <v>0.5</v>
      </c>
      <c r="H912" s="92">
        <v>0</v>
      </c>
      <c r="I912" s="92">
        <v>0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17.75</v>
      </c>
      <c r="R912" s="92">
        <v>0</v>
      </c>
      <c r="S912" s="92">
        <v>16</v>
      </c>
      <c r="T912" s="92">
        <v>0</v>
      </c>
      <c r="U912" s="92">
        <v>1.75</v>
      </c>
      <c r="V912" s="92">
        <v>0</v>
      </c>
      <c r="W912" s="92">
        <v>0</v>
      </c>
      <c r="X912" s="92">
        <v>0</v>
      </c>
      <c r="Y912" s="92">
        <v>0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20.75</v>
      </c>
      <c r="AF912" s="264">
        <v>0</v>
      </c>
      <c r="AG912" s="122">
        <v>18.5</v>
      </c>
      <c r="AH912" s="122">
        <v>0</v>
      </c>
      <c r="AI912" s="122">
        <v>2.25</v>
      </c>
      <c r="AJ912" s="122">
        <v>0</v>
      </c>
      <c r="AK912" s="122">
        <v>0</v>
      </c>
      <c r="AL912" s="122">
        <v>0</v>
      </c>
      <c r="AM912" s="122">
        <v>0</v>
      </c>
      <c r="AN912" s="122">
        <v>0</v>
      </c>
      <c r="AO912" s="122">
        <v>0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4.25</v>
      </c>
      <c r="D913" s="92">
        <v>0</v>
      </c>
      <c r="E913" s="92">
        <v>4</v>
      </c>
      <c r="F913" s="92">
        <v>0</v>
      </c>
      <c r="G913" s="92">
        <v>0.25</v>
      </c>
      <c r="H913" s="92">
        <v>0</v>
      </c>
      <c r="I913" s="92">
        <v>0</v>
      </c>
      <c r="J913" s="92">
        <v>0</v>
      </c>
      <c r="K913" s="92">
        <v>0</v>
      </c>
      <c r="L913" s="92">
        <v>0</v>
      </c>
      <c r="M913" s="92">
        <v>0</v>
      </c>
      <c r="N913" s="92">
        <v>0</v>
      </c>
      <c r="O913" s="93">
        <v>0</v>
      </c>
      <c r="P913" s="8"/>
      <c r="Q913" s="97">
        <v>18</v>
      </c>
      <c r="R913" s="92">
        <v>0.25</v>
      </c>
      <c r="S913" s="92">
        <v>15.25</v>
      </c>
      <c r="T913" s="92">
        <v>0</v>
      </c>
      <c r="U913" s="92">
        <v>2.5</v>
      </c>
      <c r="V913" s="92">
        <v>0</v>
      </c>
      <c r="W913" s="92">
        <v>0</v>
      </c>
      <c r="X913" s="92">
        <v>0</v>
      </c>
      <c r="Y913" s="92">
        <v>0</v>
      </c>
      <c r="Z913" s="92">
        <v>0</v>
      </c>
      <c r="AA913" s="92">
        <v>0</v>
      </c>
      <c r="AB913" s="92">
        <v>0</v>
      </c>
      <c r="AC913" s="93">
        <v>0</v>
      </c>
      <c r="AD913" s="8"/>
      <c r="AE913" s="97">
        <v>22.25</v>
      </c>
      <c r="AF913" s="264">
        <v>0.25</v>
      </c>
      <c r="AG913" s="122">
        <v>19.25</v>
      </c>
      <c r="AH913" s="122">
        <v>0</v>
      </c>
      <c r="AI913" s="122">
        <v>2.75</v>
      </c>
      <c r="AJ913" s="122">
        <v>0</v>
      </c>
      <c r="AK913" s="122">
        <v>0</v>
      </c>
      <c r="AL913" s="122">
        <v>0</v>
      </c>
      <c r="AM913" s="122">
        <v>0</v>
      </c>
      <c r="AN913" s="122">
        <v>0</v>
      </c>
      <c r="AO913" s="122">
        <v>0</v>
      </c>
      <c r="AP913" s="122">
        <v>0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7</v>
      </c>
      <c r="D914" s="92">
        <v>0.5</v>
      </c>
      <c r="E914" s="92">
        <v>6</v>
      </c>
      <c r="F914" s="92">
        <v>0</v>
      </c>
      <c r="G914" s="92">
        <v>0.5</v>
      </c>
      <c r="H914" s="92">
        <v>0</v>
      </c>
      <c r="I914" s="92">
        <v>0</v>
      </c>
      <c r="J914" s="92">
        <v>0</v>
      </c>
      <c r="K914" s="92">
        <v>0</v>
      </c>
      <c r="L914" s="92">
        <v>0</v>
      </c>
      <c r="M914" s="92">
        <v>0</v>
      </c>
      <c r="N914" s="92">
        <v>0</v>
      </c>
      <c r="O914" s="93">
        <v>0</v>
      </c>
      <c r="P914" s="8"/>
      <c r="Q914" s="97">
        <v>15.25</v>
      </c>
      <c r="R914" s="92">
        <v>0</v>
      </c>
      <c r="S914" s="92">
        <v>13.25</v>
      </c>
      <c r="T914" s="92">
        <v>0</v>
      </c>
      <c r="U914" s="92">
        <v>2</v>
      </c>
      <c r="V914" s="92">
        <v>0</v>
      </c>
      <c r="W914" s="92">
        <v>0</v>
      </c>
      <c r="X914" s="92">
        <v>0</v>
      </c>
      <c r="Y914" s="92">
        <v>0</v>
      </c>
      <c r="Z914" s="92">
        <v>0</v>
      </c>
      <c r="AA914" s="92">
        <v>0</v>
      </c>
      <c r="AB914" s="92">
        <v>0</v>
      </c>
      <c r="AC914" s="93">
        <v>0</v>
      </c>
      <c r="AD914" s="8"/>
      <c r="AE914" s="97">
        <v>22.25</v>
      </c>
      <c r="AF914" s="264">
        <v>0.5</v>
      </c>
      <c r="AG914" s="122">
        <v>19.25</v>
      </c>
      <c r="AH914" s="122">
        <v>0</v>
      </c>
      <c r="AI914" s="122">
        <v>2.5</v>
      </c>
      <c r="AJ914" s="122">
        <v>0</v>
      </c>
      <c r="AK914" s="122">
        <v>0</v>
      </c>
      <c r="AL914" s="122">
        <v>0</v>
      </c>
      <c r="AM914" s="122">
        <v>0</v>
      </c>
      <c r="AN914" s="122">
        <v>0</v>
      </c>
      <c r="AO914" s="122">
        <v>0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4.25</v>
      </c>
      <c r="D915" s="92">
        <v>0.25</v>
      </c>
      <c r="E915" s="92">
        <v>3.75</v>
      </c>
      <c r="F915" s="92">
        <v>0</v>
      </c>
      <c r="G915" s="92">
        <v>0.25</v>
      </c>
      <c r="H915" s="92">
        <v>0</v>
      </c>
      <c r="I915" s="92">
        <v>0</v>
      </c>
      <c r="J915" s="92">
        <v>0</v>
      </c>
      <c r="K915" s="92">
        <v>0</v>
      </c>
      <c r="L915" s="92">
        <v>0</v>
      </c>
      <c r="M915" s="92">
        <v>0</v>
      </c>
      <c r="N915" s="92">
        <v>0</v>
      </c>
      <c r="O915" s="93">
        <v>0</v>
      </c>
      <c r="P915" s="8"/>
      <c r="Q915" s="97">
        <v>17</v>
      </c>
      <c r="R915" s="92">
        <v>0</v>
      </c>
      <c r="S915" s="92">
        <v>15.5</v>
      </c>
      <c r="T915" s="92">
        <v>0</v>
      </c>
      <c r="U915" s="92">
        <v>1.5</v>
      </c>
      <c r="V915" s="92">
        <v>0</v>
      </c>
      <c r="W915" s="92">
        <v>0</v>
      </c>
      <c r="X915" s="92">
        <v>0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21.25</v>
      </c>
      <c r="AF915" s="264">
        <v>0.25</v>
      </c>
      <c r="AG915" s="122">
        <v>19.25</v>
      </c>
      <c r="AH915" s="122">
        <v>0</v>
      </c>
      <c r="AI915" s="122">
        <v>1.75</v>
      </c>
      <c r="AJ915" s="122">
        <v>0</v>
      </c>
      <c r="AK915" s="122">
        <v>0</v>
      </c>
      <c r="AL915" s="122">
        <v>0</v>
      </c>
      <c r="AM915" s="122">
        <v>0</v>
      </c>
      <c r="AN915" s="122">
        <v>0</v>
      </c>
      <c r="AO915" s="122">
        <v>0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3.25</v>
      </c>
      <c r="D916" s="92">
        <v>0.25</v>
      </c>
      <c r="E916" s="92">
        <v>2.75</v>
      </c>
      <c r="F916" s="92">
        <v>0</v>
      </c>
      <c r="G916" s="92">
        <v>0.25</v>
      </c>
      <c r="H916" s="92">
        <v>0</v>
      </c>
      <c r="I916" s="92">
        <v>0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17.25</v>
      </c>
      <c r="R916" s="92">
        <v>0.25</v>
      </c>
      <c r="S916" s="92">
        <v>14.75</v>
      </c>
      <c r="T916" s="92">
        <v>0</v>
      </c>
      <c r="U916" s="92">
        <v>2.25</v>
      </c>
      <c r="V916" s="92">
        <v>0</v>
      </c>
      <c r="W916" s="92">
        <v>0</v>
      </c>
      <c r="X916" s="92">
        <v>0</v>
      </c>
      <c r="Y916" s="92">
        <v>0</v>
      </c>
      <c r="Z916" s="92">
        <v>0</v>
      </c>
      <c r="AA916" s="92">
        <v>0</v>
      </c>
      <c r="AB916" s="92">
        <v>0</v>
      </c>
      <c r="AC916" s="93">
        <v>0</v>
      </c>
      <c r="AD916" s="8"/>
      <c r="AE916" s="97">
        <v>20.5</v>
      </c>
      <c r="AF916" s="264">
        <v>0.5</v>
      </c>
      <c r="AG916" s="122">
        <v>17.5</v>
      </c>
      <c r="AH916" s="122">
        <v>0</v>
      </c>
      <c r="AI916" s="122">
        <v>2.5</v>
      </c>
      <c r="AJ916" s="122">
        <v>0</v>
      </c>
      <c r="AK916" s="122">
        <v>0</v>
      </c>
      <c r="AL916" s="122">
        <v>0</v>
      </c>
      <c r="AM916" s="122">
        <v>0</v>
      </c>
      <c r="AN916" s="122">
        <v>0</v>
      </c>
      <c r="AO916" s="122">
        <v>0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6.25</v>
      </c>
      <c r="D917" s="92">
        <v>1</v>
      </c>
      <c r="E917" s="92">
        <v>4.5</v>
      </c>
      <c r="F917" s="92">
        <v>0</v>
      </c>
      <c r="G917" s="92">
        <v>0.75</v>
      </c>
      <c r="H917" s="92">
        <v>0</v>
      </c>
      <c r="I917" s="92">
        <v>0</v>
      </c>
      <c r="J917" s="92">
        <v>0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17.75</v>
      </c>
      <c r="R917" s="92">
        <v>0</v>
      </c>
      <c r="S917" s="92">
        <v>15.25</v>
      </c>
      <c r="T917" s="92">
        <v>0</v>
      </c>
      <c r="U917" s="92">
        <v>2.5</v>
      </c>
      <c r="V917" s="92">
        <v>0</v>
      </c>
      <c r="W917" s="92">
        <v>0</v>
      </c>
      <c r="X917" s="92">
        <v>0</v>
      </c>
      <c r="Y917" s="92">
        <v>0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24</v>
      </c>
      <c r="AF917" s="264">
        <v>1</v>
      </c>
      <c r="AG917" s="122">
        <v>19.75</v>
      </c>
      <c r="AH917" s="122">
        <v>0</v>
      </c>
      <c r="AI917" s="122">
        <v>3.25</v>
      </c>
      <c r="AJ917" s="122">
        <v>0</v>
      </c>
      <c r="AK917" s="122">
        <v>0</v>
      </c>
      <c r="AL917" s="122">
        <v>0</v>
      </c>
      <c r="AM917" s="122">
        <v>0</v>
      </c>
      <c r="AN917" s="122">
        <v>0</v>
      </c>
      <c r="AO917" s="122">
        <v>0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5.5</v>
      </c>
      <c r="D918" s="92">
        <v>0</v>
      </c>
      <c r="E918" s="92">
        <v>5.5</v>
      </c>
      <c r="F918" s="92">
        <v>0</v>
      </c>
      <c r="G918" s="92">
        <v>0</v>
      </c>
      <c r="H918" s="92">
        <v>0</v>
      </c>
      <c r="I918" s="92">
        <v>0</v>
      </c>
      <c r="J918" s="92">
        <v>0</v>
      </c>
      <c r="K918" s="92">
        <v>0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21</v>
      </c>
      <c r="R918" s="92">
        <v>0</v>
      </c>
      <c r="S918" s="92">
        <v>18</v>
      </c>
      <c r="T918" s="92">
        <v>0</v>
      </c>
      <c r="U918" s="92">
        <v>3</v>
      </c>
      <c r="V918" s="92">
        <v>0</v>
      </c>
      <c r="W918" s="92">
        <v>0</v>
      </c>
      <c r="X918" s="92">
        <v>0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26.5</v>
      </c>
      <c r="AF918" s="264">
        <v>0</v>
      </c>
      <c r="AG918" s="122">
        <v>23.5</v>
      </c>
      <c r="AH918" s="122">
        <v>0</v>
      </c>
      <c r="AI918" s="122">
        <v>3</v>
      </c>
      <c r="AJ918" s="122">
        <v>0</v>
      </c>
      <c r="AK918" s="122">
        <v>0</v>
      </c>
      <c r="AL918" s="122">
        <v>0</v>
      </c>
      <c r="AM918" s="122">
        <v>0</v>
      </c>
      <c r="AN918" s="122">
        <v>0</v>
      </c>
      <c r="AO918" s="122">
        <v>0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3.5</v>
      </c>
      <c r="D919" s="92">
        <v>0.25</v>
      </c>
      <c r="E919" s="92">
        <v>3</v>
      </c>
      <c r="F919" s="92">
        <v>0</v>
      </c>
      <c r="G919" s="92">
        <v>0.25</v>
      </c>
      <c r="H919" s="92">
        <v>0</v>
      </c>
      <c r="I919" s="92">
        <v>0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19.5</v>
      </c>
      <c r="R919" s="92">
        <v>0.25</v>
      </c>
      <c r="S919" s="92">
        <v>18</v>
      </c>
      <c r="T919" s="92">
        <v>0</v>
      </c>
      <c r="U919" s="92">
        <v>1.25</v>
      </c>
      <c r="V919" s="92">
        <v>0</v>
      </c>
      <c r="W919" s="92">
        <v>0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23</v>
      </c>
      <c r="AF919" s="264">
        <v>0.5</v>
      </c>
      <c r="AG919" s="122">
        <v>21</v>
      </c>
      <c r="AH919" s="122">
        <v>0</v>
      </c>
      <c r="AI919" s="122">
        <v>1.5</v>
      </c>
      <c r="AJ919" s="122">
        <v>0</v>
      </c>
      <c r="AK919" s="122">
        <v>0</v>
      </c>
      <c r="AL919" s="122">
        <v>0</v>
      </c>
      <c r="AM919" s="122">
        <v>0</v>
      </c>
      <c r="AN919" s="122">
        <v>0</v>
      </c>
      <c r="AO919" s="122">
        <v>0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5.25</v>
      </c>
      <c r="D920" s="92">
        <v>0.5</v>
      </c>
      <c r="E920" s="92">
        <v>4.75</v>
      </c>
      <c r="F920" s="92">
        <v>0</v>
      </c>
      <c r="G920" s="92">
        <v>0</v>
      </c>
      <c r="H920" s="92">
        <v>0</v>
      </c>
      <c r="I920" s="92">
        <v>0</v>
      </c>
      <c r="J920" s="92">
        <v>0</v>
      </c>
      <c r="K920" s="92">
        <v>0</v>
      </c>
      <c r="L920" s="92">
        <v>0</v>
      </c>
      <c r="M920" s="92">
        <v>0</v>
      </c>
      <c r="N920" s="92">
        <v>0</v>
      </c>
      <c r="O920" s="93">
        <v>0</v>
      </c>
      <c r="P920" s="8"/>
      <c r="Q920" s="97">
        <v>19.75</v>
      </c>
      <c r="R920" s="92">
        <v>0.25</v>
      </c>
      <c r="S920" s="92">
        <v>18.25</v>
      </c>
      <c r="T920" s="92">
        <v>0</v>
      </c>
      <c r="U920" s="92">
        <v>1.25</v>
      </c>
      <c r="V920" s="92">
        <v>0</v>
      </c>
      <c r="W920" s="92">
        <v>0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25</v>
      </c>
      <c r="AF920" s="264">
        <v>0.75</v>
      </c>
      <c r="AG920" s="122">
        <v>23</v>
      </c>
      <c r="AH920" s="122">
        <v>0</v>
      </c>
      <c r="AI920" s="122">
        <v>1.25</v>
      </c>
      <c r="AJ920" s="122">
        <v>0</v>
      </c>
      <c r="AK920" s="122">
        <v>0</v>
      </c>
      <c r="AL920" s="122">
        <v>0</v>
      </c>
      <c r="AM920" s="122">
        <v>0</v>
      </c>
      <c r="AN920" s="122">
        <v>0</v>
      </c>
      <c r="AO920" s="122">
        <v>0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4.75</v>
      </c>
      <c r="D921" s="92">
        <v>0</v>
      </c>
      <c r="E921" s="92">
        <v>4</v>
      </c>
      <c r="F921" s="92">
        <v>0</v>
      </c>
      <c r="G921" s="92">
        <v>0.75</v>
      </c>
      <c r="H921" s="92">
        <v>0</v>
      </c>
      <c r="I921" s="92">
        <v>0</v>
      </c>
      <c r="J921" s="92">
        <v>0</v>
      </c>
      <c r="K921" s="92">
        <v>0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20.75</v>
      </c>
      <c r="R921" s="92">
        <v>0.25</v>
      </c>
      <c r="S921" s="92">
        <v>18.75</v>
      </c>
      <c r="T921" s="92">
        <v>0</v>
      </c>
      <c r="U921" s="92">
        <v>1.75</v>
      </c>
      <c r="V921" s="92">
        <v>0</v>
      </c>
      <c r="W921" s="92">
        <v>0</v>
      </c>
      <c r="X921" s="92">
        <v>0</v>
      </c>
      <c r="Y921" s="92">
        <v>0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25.5</v>
      </c>
      <c r="AF921" s="264">
        <v>0.25</v>
      </c>
      <c r="AG921" s="122">
        <v>22.75</v>
      </c>
      <c r="AH921" s="122">
        <v>0</v>
      </c>
      <c r="AI921" s="122">
        <v>2.5</v>
      </c>
      <c r="AJ921" s="122">
        <v>0</v>
      </c>
      <c r="AK921" s="122">
        <v>0</v>
      </c>
      <c r="AL921" s="122">
        <v>0</v>
      </c>
      <c r="AM921" s="122">
        <v>0</v>
      </c>
      <c r="AN921" s="122">
        <v>0</v>
      </c>
      <c r="AO921" s="122">
        <v>0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5.5</v>
      </c>
      <c r="D922" s="92">
        <v>0.25</v>
      </c>
      <c r="E922" s="92">
        <v>5</v>
      </c>
      <c r="F922" s="92">
        <v>0</v>
      </c>
      <c r="G922" s="92">
        <v>0.25</v>
      </c>
      <c r="H922" s="92">
        <v>0</v>
      </c>
      <c r="I922" s="92">
        <v>0</v>
      </c>
      <c r="J922" s="92">
        <v>0</v>
      </c>
      <c r="K922" s="92">
        <v>0</v>
      </c>
      <c r="L922" s="92">
        <v>0</v>
      </c>
      <c r="M922" s="92">
        <v>0</v>
      </c>
      <c r="N922" s="92">
        <v>0</v>
      </c>
      <c r="O922" s="93">
        <v>0</v>
      </c>
      <c r="P922" s="8"/>
      <c r="Q922" s="97">
        <v>29.75</v>
      </c>
      <c r="R922" s="92">
        <v>0</v>
      </c>
      <c r="S922" s="92">
        <v>28.5</v>
      </c>
      <c r="T922" s="92">
        <v>0</v>
      </c>
      <c r="U922" s="92">
        <v>1.25</v>
      </c>
      <c r="V922" s="92">
        <v>0</v>
      </c>
      <c r="W922" s="92">
        <v>0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35.25</v>
      </c>
      <c r="AF922" s="264">
        <v>0.25</v>
      </c>
      <c r="AG922" s="122">
        <v>33.5</v>
      </c>
      <c r="AH922" s="122">
        <v>0</v>
      </c>
      <c r="AI922" s="122">
        <v>1.5</v>
      </c>
      <c r="AJ922" s="122">
        <v>0</v>
      </c>
      <c r="AK922" s="122">
        <v>0</v>
      </c>
      <c r="AL922" s="122">
        <v>0</v>
      </c>
      <c r="AM922" s="122">
        <v>0</v>
      </c>
      <c r="AN922" s="122">
        <v>0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7.75</v>
      </c>
      <c r="D923" s="92">
        <v>0</v>
      </c>
      <c r="E923" s="92">
        <v>7.5</v>
      </c>
      <c r="F923" s="92">
        <v>0</v>
      </c>
      <c r="G923" s="92">
        <v>0.25</v>
      </c>
      <c r="H923" s="92">
        <v>0</v>
      </c>
      <c r="I923" s="92">
        <v>0</v>
      </c>
      <c r="J923" s="92">
        <v>0</v>
      </c>
      <c r="K923" s="92">
        <v>0</v>
      </c>
      <c r="L923" s="92">
        <v>0</v>
      </c>
      <c r="M923" s="92">
        <v>0</v>
      </c>
      <c r="N923" s="92">
        <v>0</v>
      </c>
      <c r="O923" s="93">
        <v>0</v>
      </c>
      <c r="P923" s="8"/>
      <c r="Q923" s="97">
        <v>31.75</v>
      </c>
      <c r="R923" s="92">
        <v>0</v>
      </c>
      <c r="S923" s="92">
        <v>29.75</v>
      </c>
      <c r="T923" s="92">
        <v>0</v>
      </c>
      <c r="U923" s="92">
        <v>2</v>
      </c>
      <c r="V923" s="92">
        <v>0</v>
      </c>
      <c r="W923" s="92">
        <v>0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39.5</v>
      </c>
      <c r="AF923" s="264">
        <v>0</v>
      </c>
      <c r="AG923" s="122">
        <v>37.25</v>
      </c>
      <c r="AH923" s="122">
        <v>0</v>
      </c>
      <c r="AI923" s="122">
        <v>2.25</v>
      </c>
      <c r="AJ923" s="122">
        <v>0</v>
      </c>
      <c r="AK923" s="122">
        <v>0</v>
      </c>
      <c r="AL923" s="122">
        <v>0</v>
      </c>
      <c r="AM923" s="122">
        <v>0</v>
      </c>
      <c r="AN923" s="122">
        <v>0</v>
      </c>
      <c r="AO923" s="122">
        <v>0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6</v>
      </c>
      <c r="D924" s="92">
        <v>0</v>
      </c>
      <c r="E924" s="92">
        <v>5.75</v>
      </c>
      <c r="F924" s="92">
        <v>0</v>
      </c>
      <c r="G924" s="92">
        <v>0.25</v>
      </c>
      <c r="H924" s="92">
        <v>0</v>
      </c>
      <c r="I924" s="92">
        <v>0</v>
      </c>
      <c r="J924" s="92">
        <v>0</v>
      </c>
      <c r="K924" s="92">
        <v>0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24.75</v>
      </c>
      <c r="R924" s="92">
        <v>0</v>
      </c>
      <c r="S924" s="92">
        <v>22.25</v>
      </c>
      <c r="T924" s="92">
        <v>0</v>
      </c>
      <c r="U924" s="92">
        <v>2.5</v>
      </c>
      <c r="V924" s="92">
        <v>0</v>
      </c>
      <c r="W924" s="92">
        <v>0</v>
      </c>
      <c r="X924" s="92">
        <v>0</v>
      </c>
      <c r="Y924" s="92">
        <v>0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30.75</v>
      </c>
      <c r="AF924" s="264">
        <v>0</v>
      </c>
      <c r="AG924" s="122">
        <v>28</v>
      </c>
      <c r="AH924" s="122">
        <v>0</v>
      </c>
      <c r="AI924" s="122">
        <v>2.75</v>
      </c>
      <c r="AJ924" s="122">
        <v>0</v>
      </c>
      <c r="AK924" s="122">
        <v>0</v>
      </c>
      <c r="AL924" s="122">
        <v>0</v>
      </c>
      <c r="AM924" s="122">
        <v>0</v>
      </c>
      <c r="AN924" s="122">
        <v>0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6.5</v>
      </c>
      <c r="D925" s="92">
        <v>0.25</v>
      </c>
      <c r="E925" s="92">
        <v>5.5</v>
      </c>
      <c r="F925" s="92">
        <v>0</v>
      </c>
      <c r="G925" s="92">
        <v>0.75</v>
      </c>
      <c r="H925" s="92">
        <v>0</v>
      </c>
      <c r="I925" s="92">
        <v>0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30.75</v>
      </c>
      <c r="R925" s="92">
        <v>0.25</v>
      </c>
      <c r="S925" s="92">
        <v>28.75</v>
      </c>
      <c r="T925" s="92">
        <v>0</v>
      </c>
      <c r="U925" s="92">
        <v>1.75</v>
      </c>
      <c r="V925" s="92">
        <v>0</v>
      </c>
      <c r="W925" s="92">
        <v>0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37.25</v>
      </c>
      <c r="AF925" s="264">
        <v>0.5</v>
      </c>
      <c r="AG925" s="122">
        <v>34.25</v>
      </c>
      <c r="AH925" s="122">
        <v>0</v>
      </c>
      <c r="AI925" s="122">
        <v>2.5</v>
      </c>
      <c r="AJ925" s="122">
        <v>0</v>
      </c>
      <c r="AK925" s="122">
        <v>0</v>
      </c>
      <c r="AL925" s="122">
        <v>0</v>
      </c>
      <c r="AM925" s="122">
        <v>0</v>
      </c>
      <c r="AN925" s="122">
        <v>0</v>
      </c>
      <c r="AO925" s="122">
        <v>0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5</v>
      </c>
      <c r="D926" s="92">
        <v>0</v>
      </c>
      <c r="E926" s="92">
        <v>4.75</v>
      </c>
      <c r="F926" s="92">
        <v>0</v>
      </c>
      <c r="G926" s="92">
        <v>0.25</v>
      </c>
      <c r="H926" s="92">
        <v>0</v>
      </c>
      <c r="I926" s="92">
        <v>0</v>
      </c>
      <c r="J926" s="92">
        <v>0</v>
      </c>
      <c r="K926" s="92">
        <v>0</v>
      </c>
      <c r="L926" s="92">
        <v>0</v>
      </c>
      <c r="M926" s="92">
        <v>0</v>
      </c>
      <c r="N926" s="92">
        <v>0</v>
      </c>
      <c r="O926" s="93">
        <v>0</v>
      </c>
      <c r="P926" s="8"/>
      <c r="Q926" s="97">
        <v>37.5</v>
      </c>
      <c r="R926" s="92">
        <v>0.75</v>
      </c>
      <c r="S926" s="92">
        <v>33.5</v>
      </c>
      <c r="T926" s="92">
        <v>0</v>
      </c>
      <c r="U926" s="92">
        <v>3.25</v>
      </c>
      <c r="V926" s="92">
        <v>0</v>
      </c>
      <c r="W926" s="92">
        <v>0</v>
      </c>
      <c r="X926" s="92">
        <v>0</v>
      </c>
      <c r="Y926" s="92">
        <v>0</v>
      </c>
      <c r="Z926" s="92">
        <v>0</v>
      </c>
      <c r="AA926" s="92">
        <v>0</v>
      </c>
      <c r="AB926" s="92">
        <v>0</v>
      </c>
      <c r="AC926" s="93">
        <v>0</v>
      </c>
      <c r="AD926" s="8"/>
      <c r="AE926" s="97">
        <v>42.5</v>
      </c>
      <c r="AF926" s="264">
        <v>0.75</v>
      </c>
      <c r="AG926" s="122">
        <v>38.25</v>
      </c>
      <c r="AH926" s="122">
        <v>0</v>
      </c>
      <c r="AI926" s="122">
        <v>3.5</v>
      </c>
      <c r="AJ926" s="122">
        <v>0</v>
      </c>
      <c r="AK926" s="122">
        <v>0</v>
      </c>
      <c r="AL926" s="122">
        <v>0</v>
      </c>
      <c r="AM926" s="122">
        <v>0</v>
      </c>
      <c r="AN926" s="122">
        <v>0</v>
      </c>
      <c r="AO926" s="122">
        <v>0</v>
      </c>
      <c r="AP926" s="122">
        <v>0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6</v>
      </c>
      <c r="D927" s="92">
        <v>0.25</v>
      </c>
      <c r="E927" s="92">
        <v>5.5</v>
      </c>
      <c r="F927" s="92">
        <v>0</v>
      </c>
      <c r="G927" s="92">
        <v>0.25</v>
      </c>
      <c r="H927" s="92">
        <v>0</v>
      </c>
      <c r="I927" s="92">
        <v>0</v>
      </c>
      <c r="J927" s="92">
        <v>0</v>
      </c>
      <c r="K927" s="92">
        <v>0</v>
      </c>
      <c r="L927" s="92">
        <v>0</v>
      </c>
      <c r="M927" s="92">
        <v>0</v>
      </c>
      <c r="N927" s="92">
        <v>0</v>
      </c>
      <c r="O927" s="93">
        <v>0</v>
      </c>
      <c r="P927" s="8"/>
      <c r="Q927" s="97">
        <v>27</v>
      </c>
      <c r="R927" s="92">
        <v>0</v>
      </c>
      <c r="S927" s="92">
        <v>25.75</v>
      </c>
      <c r="T927" s="92">
        <v>0</v>
      </c>
      <c r="U927" s="92">
        <v>1.25</v>
      </c>
      <c r="V927" s="92">
        <v>0</v>
      </c>
      <c r="W927" s="92">
        <v>0</v>
      </c>
      <c r="X927" s="92">
        <v>0</v>
      </c>
      <c r="Y927" s="92">
        <v>0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33</v>
      </c>
      <c r="AF927" s="264">
        <v>0.25</v>
      </c>
      <c r="AG927" s="122">
        <v>31.25</v>
      </c>
      <c r="AH927" s="122">
        <v>0</v>
      </c>
      <c r="AI927" s="122">
        <v>1.5</v>
      </c>
      <c r="AJ927" s="122">
        <v>0</v>
      </c>
      <c r="AK927" s="122">
        <v>0</v>
      </c>
      <c r="AL927" s="122">
        <v>0</v>
      </c>
      <c r="AM927" s="122">
        <v>0</v>
      </c>
      <c r="AN927" s="122">
        <v>0</v>
      </c>
      <c r="AO927" s="122">
        <v>0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7</v>
      </c>
      <c r="D928" s="92">
        <v>0.25</v>
      </c>
      <c r="E928" s="92">
        <v>6.5</v>
      </c>
      <c r="F928" s="92">
        <v>0</v>
      </c>
      <c r="G928" s="92">
        <v>0.25</v>
      </c>
      <c r="H928" s="92">
        <v>0</v>
      </c>
      <c r="I928" s="92">
        <v>0</v>
      </c>
      <c r="J928" s="92">
        <v>0</v>
      </c>
      <c r="K928" s="92">
        <v>0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25</v>
      </c>
      <c r="R928" s="92">
        <v>0</v>
      </c>
      <c r="S928" s="92">
        <v>24.75</v>
      </c>
      <c r="T928" s="92">
        <v>0</v>
      </c>
      <c r="U928" s="92">
        <v>0.25</v>
      </c>
      <c r="V928" s="92">
        <v>0</v>
      </c>
      <c r="W928" s="92">
        <v>0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32</v>
      </c>
      <c r="AF928" s="264">
        <v>0.25</v>
      </c>
      <c r="AG928" s="122">
        <v>31.25</v>
      </c>
      <c r="AH928" s="122">
        <v>0</v>
      </c>
      <c r="AI928" s="122">
        <v>0.5</v>
      </c>
      <c r="AJ928" s="122">
        <v>0</v>
      </c>
      <c r="AK928" s="122">
        <v>0</v>
      </c>
      <c r="AL928" s="122">
        <v>0</v>
      </c>
      <c r="AM928" s="122">
        <v>0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7.5</v>
      </c>
      <c r="D929" s="92">
        <v>0.5</v>
      </c>
      <c r="E929" s="92">
        <v>6.75</v>
      </c>
      <c r="F929" s="92">
        <v>0</v>
      </c>
      <c r="G929" s="92">
        <v>0.25</v>
      </c>
      <c r="H929" s="92">
        <v>0</v>
      </c>
      <c r="I929" s="92">
        <v>0</v>
      </c>
      <c r="J929" s="92">
        <v>0</v>
      </c>
      <c r="K929" s="92">
        <v>0</v>
      </c>
      <c r="L929" s="92">
        <v>0</v>
      </c>
      <c r="M929" s="92">
        <v>0</v>
      </c>
      <c r="N929" s="92">
        <v>0</v>
      </c>
      <c r="O929" s="93">
        <v>0</v>
      </c>
      <c r="P929" s="8"/>
      <c r="Q929" s="97">
        <v>29</v>
      </c>
      <c r="R929" s="92">
        <v>0.5</v>
      </c>
      <c r="S929" s="92">
        <v>26.25</v>
      </c>
      <c r="T929" s="92">
        <v>0</v>
      </c>
      <c r="U929" s="92">
        <v>2.25</v>
      </c>
      <c r="V929" s="92">
        <v>0</v>
      </c>
      <c r="W929" s="92">
        <v>0</v>
      </c>
      <c r="X929" s="92">
        <v>0</v>
      </c>
      <c r="Y929" s="92">
        <v>0</v>
      </c>
      <c r="Z929" s="92">
        <v>0</v>
      </c>
      <c r="AA929" s="92">
        <v>0</v>
      </c>
      <c r="AB929" s="92">
        <v>0</v>
      </c>
      <c r="AC929" s="93">
        <v>0</v>
      </c>
      <c r="AD929" s="8"/>
      <c r="AE929" s="97">
        <v>36.5</v>
      </c>
      <c r="AF929" s="264">
        <v>1</v>
      </c>
      <c r="AG929" s="122">
        <v>33</v>
      </c>
      <c r="AH929" s="122">
        <v>0</v>
      </c>
      <c r="AI929" s="122">
        <v>2.5</v>
      </c>
      <c r="AJ929" s="122">
        <v>0</v>
      </c>
      <c r="AK929" s="122">
        <v>0</v>
      </c>
      <c r="AL929" s="122">
        <v>0</v>
      </c>
      <c r="AM929" s="122">
        <v>0</v>
      </c>
      <c r="AN929" s="122">
        <v>0</v>
      </c>
      <c r="AO929" s="122">
        <v>0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11.5</v>
      </c>
      <c r="D930" s="92">
        <v>0.25</v>
      </c>
      <c r="E930" s="92">
        <v>10.75</v>
      </c>
      <c r="F930" s="92">
        <v>0</v>
      </c>
      <c r="G930" s="92">
        <v>0.5</v>
      </c>
      <c r="H930" s="92">
        <v>0</v>
      </c>
      <c r="I930" s="92">
        <v>0</v>
      </c>
      <c r="J930" s="92">
        <v>0</v>
      </c>
      <c r="K930" s="92">
        <v>0</v>
      </c>
      <c r="L930" s="92">
        <v>0</v>
      </c>
      <c r="M930" s="92">
        <v>0</v>
      </c>
      <c r="N930" s="92">
        <v>0</v>
      </c>
      <c r="O930" s="93">
        <v>0</v>
      </c>
      <c r="P930" s="8"/>
      <c r="Q930" s="97">
        <v>25</v>
      </c>
      <c r="R930" s="92">
        <v>0.25</v>
      </c>
      <c r="S930" s="92">
        <v>24</v>
      </c>
      <c r="T930" s="92">
        <v>0</v>
      </c>
      <c r="U930" s="92">
        <v>0.75</v>
      </c>
      <c r="V930" s="92">
        <v>0</v>
      </c>
      <c r="W930" s="92">
        <v>0</v>
      </c>
      <c r="X930" s="92">
        <v>0</v>
      </c>
      <c r="Y930" s="92">
        <v>0</v>
      </c>
      <c r="Z930" s="92">
        <v>0</v>
      </c>
      <c r="AA930" s="92">
        <v>0</v>
      </c>
      <c r="AB930" s="92">
        <v>0</v>
      </c>
      <c r="AC930" s="93">
        <v>0</v>
      </c>
      <c r="AD930" s="8"/>
      <c r="AE930" s="97">
        <v>36.5</v>
      </c>
      <c r="AF930" s="264">
        <v>0.5</v>
      </c>
      <c r="AG930" s="122">
        <v>34.75</v>
      </c>
      <c r="AH930" s="122">
        <v>0</v>
      </c>
      <c r="AI930" s="122">
        <v>1.25</v>
      </c>
      <c r="AJ930" s="122">
        <v>0</v>
      </c>
      <c r="AK930" s="122">
        <v>0</v>
      </c>
      <c r="AL930" s="122">
        <v>0</v>
      </c>
      <c r="AM930" s="122">
        <v>0</v>
      </c>
      <c r="AN930" s="122">
        <v>0</v>
      </c>
      <c r="AO930" s="122">
        <v>0</v>
      </c>
      <c r="AP930" s="122">
        <v>0</v>
      </c>
      <c r="AQ930" s="323">
        <v>0</v>
      </c>
      <c r="AR930" s="11"/>
    </row>
    <row r="931" spans="1:44" x14ac:dyDescent="0.25">
      <c r="A931" s="240"/>
      <c r="B931" s="311">
        <v>0.70833299999999999</v>
      </c>
      <c r="C931" s="97">
        <v>12.5</v>
      </c>
      <c r="D931" s="92">
        <v>0</v>
      </c>
      <c r="E931" s="92">
        <v>12</v>
      </c>
      <c r="F931" s="92">
        <v>0</v>
      </c>
      <c r="G931" s="92">
        <v>0.5</v>
      </c>
      <c r="H931" s="92">
        <v>0</v>
      </c>
      <c r="I931" s="92">
        <v>0</v>
      </c>
      <c r="J931" s="92">
        <v>0</v>
      </c>
      <c r="K931" s="92">
        <v>0</v>
      </c>
      <c r="L931" s="92">
        <v>0</v>
      </c>
      <c r="M931" s="92">
        <v>0</v>
      </c>
      <c r="N931" s="92">
        <v>0</v>
      </c>
      <c r="O931" s="93">
        <v>0</v>
      </c>
      <c r="P931" s="8"/>
      <c r="Q931" s="97">
        <v>31.25</v>
      </c>
      <c r="R931" s="92">
        <v>0.5</v>
      </c>
      <c r="S931" s="92">
        <v>27.25</v>
      </c>
      <c r="T931" s="92">
        <v>0.25</v>
      </c>
      <c r="U931" s="92">
        <v>3.25</v>
      </c>
      <c r="V931" s="92">
        <v>0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43.75</v>
      </c>
      <c r="AF931" s="264">
        <v>0.5</v>
      </c>
      <c r="AG931" s="122">
        <v>39.25</v>
      </c>
      <c r="AH931" s="122">
        <v>0.25</v>
      </c>
      <c r="AI931" s="122">
        <v>3.75</v>
      </c>
      <c r="AJ931" s="122">
        <v>0</v>
      </c>
      <c r="AK931" s="122">
        <v>0</v>
      </c>
      <c r="AL931" s="122">
        <v>0</v>
      </c>
      <c r="AM931" s="122">
        <v>0</v>
      </c>
      <c r="AN931" s="122">
        <v>0</v>
      </c>
      <c r="AO931" s="122">
        <v>0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12.5</v>
      </c>
      <c r="D932" s="92">
        <v>0.5</v>
      </c>
      <c r="E932" s="92">
        <v>11.5</v>
      </c>
      <c r="F932" s="92">
        <v>0</v>
      </c>
      <c r="G932" s="92">
        <v>0.5</v>
      </c>
      <c r="H932" s="92">
        <v>0</v>
      </c>
      <c r="I932" s="92">
        <v>0</v>
      </c>
      <c r="J932" s="92">
        <v>0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42</v>
      </c>
      <c r="R932" s="92">
        <v>0.5</v>
      </c>
      <c r="S932" s="92">
        <v>39.75</v>
      </c>
      <c r="T932" s="92">
        <v>0</v>
      </c>
      <c r="U932" s="92">
        <v>1.75</v>
      </c>
      <c r="V932" s="92">
        <v>0</v>
      </c>
      <c r="W932" s="92">
        <v>0</v>
      </c>
      <c r="X932" s="92">
        <v>0</v>
      </c>
      <c r="Y932" s="92">
        <v>0</v>
      </c>
      <c r="Z932" s="92">
        <v>0</v>
      </c>
      <c r="AA932" s="92">
        <v>0</v>
      </c>
      <c r="AB932" s="92">
        <v>0</v>
      </c>
      <c r="AC932" s="93">
        <v>0</v>
      </c>
      <c r="AD932" s="8"/>
      <c r="AE932" s="97">
        <v>54.5</v>
      </c>
      <c r="AF932" s="264">
        <v>1</v>
      </c>
      <c r="AG932" s="122">
        <v>51.25</v>
      </c>
      <c r="AH932" s="122">
        <v>0</v>
      </c>
      <c r="AI932" s="122">
        <v>2.25</v>
      </c>
      <c r="AJ932" s="122">
        <v>0</v>
      </c>
      <c r="AK932" s="122">
        <v>0</v>
      </c>
      <c r="AL932" s="122">
        <v>0</v>
      </c>
      <c r="AM932" s="122">
        <v>0</v>
      </c>
      <c r="AN932" s="122">
        <v>0</v>
      </c>
      <c r="AO932" s="122">
        <v>0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11</v>
      </c>
      <c r="D933" s="92">
        <v>0.5</v>
      </c>
      <c r="E933" s="92">
        <v>9.5</v>
      </c>
      <c r="F933" s="92">
        <v>0</v>
      </c>
      <c r="G933" s="92">
        <v>1</v>
      </c>
      <c r="H933" s="92">
        <v>0</v>
      </c>
      <c r="I933" s="92">
        <v>0</v>
      </c>
      <c r="J933" s="92">
        <v>0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39</v>
      </c>
      <c r="R933" s="92">
        <v>0.25</v>
      </c>
      <c r="S933" s="92">
        <v>37</v>
      </c>
      <c r="T933" s="92">
        <v>0</v>
      </c>
      <c r="U933" s="92">
        <v>1.75</v>
      </c>
      <c r="V933" s="92">
        <v>0</v>
      </c>
      <c r="W933" s="92">
        <v>0</v>
      </c>
      <c r="X933" s="92">
        <v>0</v>
      </c>
      <c r="Y933" s="92">
        <v>0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50</v>
      </c>
      <c r="AF933" s="264">
        <v>0.75</v>
      </c>
      <c r="AG933" s="122">
        <v>46.5</v>
      </c>
      <c r="AH933" s="122">
        <v>0</v>
      </c>
      <c r="AI933" s="122">
        <v>2.75</v>
      </c>
      <c r="AJ933" s="122">
        <v>0</v>
      </c>
      <c r="AK933" s="122">
        <v>0</v>
      </c>
      <c r="AL933" s="122">
        <v>0</v>
      </c>
      <c r="AM933" s="122">
        <v>0</v>
      </c>
      <c r="AN933" s="122">
        <v>0</v>
      </c>
      <c r="AO933" s="122">
        <v>0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13</v>
      </c>
      <c r="D934" s="92">
        <v>0.25</v>
      </c>
      <c r="E934" s="92">
        <v>12.25</v>
      </c>
      <c r="F934" s="92">
        <v>0</v>
      </c>
      <c r="G934" s="92">
        <v>0.25</v>
      </c>
      <c r="H934" s="92">
        <v>0.25</v>
      </c>
      <c r="I934" s="92">
        <v>0</v>
      </c>
      <c r="J934" s="92">
        <v>0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37.75</v>
      </c>
      <c r="R934" s="92">
        <v>0</v>
      </c>
      <c r="S934" s="92">
        <v>36</v>
      </c>
      <c r="T934" s="92">
        <v>0</v>
      </c>
      <c r="U934" s="92">
        <v>1.75</v>
      </c>
      <c r="V934" s="92">
        <v>0</v>
      </c>
      <c r="W934" s="92">
        <v>0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50.75</v>
      </c>
      <c r="AF934" s="264">
        <v>0.25</v>
      </c>
      <c r="AG934" s="122">
        <v>48.25</v>
      </c>
      <c r="AH934" s="122">
        <v>0</v>
      </c>
      <c r="AI934" s="122">
        <v>2</v>
      </c>
      <c r="AJ934" s="122">
        <v>0.25</v>
      </c>
      <c r="AK934" s="122">
        <v>0</v>
      </c>
      <c r="AL934" s="122">
        <v>0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12.75</v>
      </c>
      <c r="D935" s="122">
        <v>0.25</v>
      </c>
      <c r="E935" s="92">
        <v>12</v>
      </c>
      <c r="F935" s="92">
        <v>0</v>
      </c>
      <c r="G935" s="92">
        <v>0.5</v>
      </c>
      <c r="H935" s="92">
        <v>0</v>
      </c>
      <c r="I935" s="92">
        <v>0</v>
      </c>
      <c r="J935" s="92">
        <v>0</v>
      </c>
      <c r="K935" s="92">
        <v>0</v>
      </c>
      <c r="L935" s="92">
        <v>0</v>
      </c>
      <c r="M935" s="92">
        <v>0</v>
      </c>
      <c r="N935" s="92">
        <v>0</v>
      </c>
      <c r="O935" s="93">
        <v>0</v>
      </c>
      <c r="P935" s="8"/>
      <c r="Q935" s="97">
        <v>27.75</v>
      </c>
      <c r="R935" s="122">
        <v>0.75</v>
      </c>
      <c r="S935" s="92">
        <v>26</v>
      </c>
      <c r="T935" s="92">
        <v>0</v>
      </c>
      <c r="U935" s="92">
        <v>1</v>
      </c>
      <c r="V935" s="92">
        <v>0</v>
      </c>
      <c r="W935" s="92">
        <v>0</v>
      </c>
      <c r="X935" s="92">
        <v>0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40.5</v>
      </c>
      <c r="AF935" s="264">
        <v>1</v>
      </c>
      <c r="AG935" s="122">
        <v>38</v>
      </c>
      <c r="AH935" s="122">
        <v>0</v>
      </c>
      <c r="AI935" s="122">
        <v>1.5</v>
      </c>
      <c r="AJ935" s="122">
        <v>0</v>
      </c>
      <c r="AK935" s="122">
        <v>0</v>
      </c>
      <c r="AL935" s="122">
        <v>0</v>
      </c>
      <c r="AM935" s="122">
        <v>0</v>
      </c>
      <c r="AN935" s="122">
        <v>0</v>
      </c>
      <c r="AO935" s="122">
        <v>0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8.75</v>
      </c>
      <c r="D936" s="92">
        <v>0.5</v>
      </c>
      <c r="E936" s="92">
        <v>8</v>
      </c>
      <c r="F936" s="92">
        <v>0</v>
      </c>
      <c r="G936" s="92">
        <v>0.25</v>
      </c>
      <c r="H936" s="92">
        <v>0</v>
      </c>
      <c r="I936" s="92">
        <v>0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23.25</v>
      </c>
      <c r="R936" s="92">
        <v>0.25</v>
      </c>
      <c r="S936" s="92">
        <v>22.25</v>
      </c>
      <c r="T936" s="92">
        <v>0</v>
      </c>
      <c r="U936" s="92">
        <v>0.75</v>
      </c>
      <c r="V936" s="92">
        <v>0</v>
      </c>
      <c r="W936" s="92">
        <v>0</v>
      </c>
      <c r="X936" s="92">
        <v>0</v>
      </c>
      <c r="Y936" s="92">
        <v>0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32</v>
      </c>
      <c r="AF936" s="264">
        <v>0.75</v>
      </c>
      <c r="AG936" s="122">
        <v>30.25</v>
      </c>
      <c r="AH936" s="122">
        <v>0</v>
      </c>
      <c r="AI936" s="122">
        <v>1</v>
      </c>
      <c r="AJ936" s="122">
        <v>0</v>
      </c>
      <c r="AK936" s="122">
        <v>0</v>
      </c>
      <c r="AL936" s="122">
        <v>0</v>
      </c>
      <c r="AM936" s="122">
        <v>0</v>
      </c>
      <c r="AN936" s="122">
        <v>0</v>
      </c>
      <c r="AO936" s="122">
        <v>0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4.75</v>
      </c>
      <c r="D937" s="92">
        <v>0.25</v>
      </c>
      <c r="E937" s="92">
        <v>4.5</v>
      </c>
      <c r="F937" s="92">
        <v>0</v>
      </c>
      <c r="G937" s="92">
        <v>0</v>
      </c>
      <c r="H937" s="92">
        <v>0</v>
      </c>
      <c r="I937" s="92">
        <v>0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20.25</v>
      </c>
      <c r="R937" s="92">
        <v>0.25</v>
      </c>
      <c r="S937" s="92">
        <v>19.25</v>
      </c>
      <c r="T937" s="92">
        <v>0</v>
      </c>
      <c r="U937" s="92">
        <v>0.75</v>
      </c>
      <c r="V937" s="92">
        <v>0</v>
      </c>
      <c r="W937" s="92">
        <v>0</v>
      </c>
      <c r="X937" s="92">
        <v>0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25</v>
      </c>
      <c r="AF937" s="264">
        <v>0.5</v>
      </c>
      <c r="AG937" s="122">
        <v>23.75</v>
      </c>
      <c r="AH937" s="122">
        <v>0</v>
      </c>
      <c r="AI937" s="122">
        <v>0.75</v>
      </c>
      <c r="AJ937" s="122">
        <v>0</v>
      </c>
      <c r="AK937" s="122">
        <v>0</v>
      </c>
      <c r="AL937" s="122">
        <v>0</v>
      </c>
      <c r="AM937" s="122">
        <v>0</v>
      </c>
      <c r="AN937" s="122">
        <v>0</v>
      </c>
      <c r="AO937" s="122">
        <v>0</v>
      </c>
      <c r="AP937" s="122">
        <v>0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3</v>
      </c>
      <c r="D938" s="92">
        <v>0.25</v>
      </c>
      <c r="E938" s="92">
        <v>2.75</v>
      </c>
      <c r="F938" s="92">
        <v>0</v>
      </c>
      <c r="G938" s="92">
        <v>0</v>
      </c>
      <c r="H938" s="92">
        <v>0</v>
      </c>
      <c r="I938" s="92">
        <v>0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20</v>
      </c>
      <c r="R938" s="92">
        <v>0.75</v>
      </c>
      <c r="S938" s="92">
        <v>18.25</v>
      </c>
      <c r="T938" s="92">
        <v>0</v>
      </c>
      <c r="U938" s="92">
        <v>1</v>
      </c>
      <c r="V938" s="92">
        <v>0</v>
      </c>
      <c r="W938" s="92">
        <v>0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23</v>
      </c>
      <c r="AF938" s="264">
        <v>1</v>
      </c>
      <c r="AG938" s="122">
        <v>21</v>
      </c>
      <c r="AH938" s="122">
        <v>0</v>
      </c>
      <c r="AI938" s="122">
        <v>1</v>
      </c>
      <c r="AJ938" s="122">
        <v>0</v>
      </c>
      <c r="AK938" s="122">
        <v>0</v>
      </c>
      <c r="AL938" s="122">
        <v>0</v>
      </c>
      <c r="AM938" s="122">
        <v>0</v>
      </c>
      <c r="AN938" s="122">
        <v>0</v>
      </c>
      <c r="AO938" s="122">
        <v>0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4.75</v>
      </c>
      <c r="D939" s="92">
        <v>0.25</v>
      </c>
      <c r="E939" s="92">
        <v>4.5</v>
      </c>
      <c r="F939" s="92">
        <v>0</v>
      </c>
      <c r="G939" s="92">
        <v>0</v>
      </c>
      <c r="H939" s="92">
        <v>0</v>
      </c>
      <c r="I939" s="92">
        <v>0</v>
      </c>
      <c r="J939" s="92">
        <v>0</v>
      </c>
      <c r="K939" s="92">
        <v>0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18.75</v>
      </c>
      <c r="R939" s="92">
        <v>0</v>
      </c>
      <c r="S939" s="92">
        <v>18</v>
      </c>
      <c r="T939" s="92">
        <v>0</v>
      </c>
      <c r="U939" s="92">
        <v>0.75</v>
      </c>
      <c r="V939" s="92">
        <v>0</v>
      </c>
      <c r="W939" s="92">
        <v>0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23.5</v>
      </c>
      <c r="AF939" s="264">
        <v>0.25</v>
      </c>
      <c r="AG939" s="122">
        <v>22.5</v>
      </c>
      <c r="AH939" s="122">
        <v>0</v>
      </c>
      <c r="AI939" s="122">
        <v>0.75</v>
      </c>
      <c r="AJ939" s="122">
        <v>0</v>
      </c>
      <c r="AK939" s="122">
        <v>0</v>
      </c>
      <c r="AL939" s="122">
        <v>0</v>
      </c>
      <c r="AM939" s="122">
        <v>0</v>
      </c>
      <c r="AN939" s="122">
        <v>0</v>
      </c>
      <c r="AO939" s="122">
        <v>0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3.75</v>
      </c>
      <c r="D940" s="92">
        <v>0</v>
      </c>
      <c r="E940" s="92">
        <v>3.75</v>
      </c>
      <c r="F940" s="92">
        <v>0</v>
      </c>
      <c r="G940" s="92">
        <v>0</v>
      </c>
      <c r="H940" s="92">
        <v>0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18.75</v>
      </c>
      <c r="R940" s="92">
        <v>0.25</v>
      </c>
      <c r="S940" s="92">
        <v>17.5</v>
      </c>
      <c r="T940" s="92">
        <v>0</v>
      </c>
      <c r="U940" s="92">
        <v>1</v>
      </c>
      <c r="V940" s="92">
        <v>0</v>
      </c>
      <c r="W940" s="92">
        <v>0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22.5</v>
      </c>
      <c r="AF940" s="264">
        <v>0.25</v>
      </c>
      <c r="AG940" s="122">
        <v>21.25</v>
      </c>
      <c r="AH940" s="122">
        <v>0</v>
      </c>
      <c r="AI940" s="122">
        <v>1</v>
      </c>
      <c r="AJ940" s="122">
        <v>0</v>
      </c>
      <c r="AK940" s="122">
        <v>0</v>
      </c>
      <c r="AL940" s="122">
        <v>0</v>
      </c>
      <c r="AM940" s="122">
        <v>0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2.75</v>
      </c>
      <c r="D941" s="92">
        <v>0</v>
      </c>
      <c r="E941" s="92">
        <v>2.75</v>
      </c>
      <c r="F941" s="92">
        <v>0</v>
      </c>
      <c r="G941" s="92">
        <v>0</v>
      </c>
      <c r="H941" s="92">
        <v>0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15.25</v>
      </c>
      <c r="R941" s="92">
        <v>0.25</v>
      </c>
      <c r="S941" s="92">
        <v>14.75</v>
      </c>
      <c r="T941" s="92">
        <v>0</v>
      </c>
      <c r="U941" s="92">
        <v>0.25</v>
      </c>
      <c r="V941" s="92">
        <v>0</v>
      </c>
      <c r="W941" s="92">
        <v>0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18</v>
      </c>
      <c r="AF941" s="264">
        <v>0.25</v>
      </c>
      <c r="AG941" s="122">
        <v>17.5</v>
      </c>
      <c r="AH941" s="122">
        <v>0</v>
      </c>
      <c r="AI941" s="122">
        <v>0.25</v>
      </c>
      <c r="AJ941" s="122">
        <v>0</v>
      </c>
      <c r="AK941" s="122">
        <v>0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2</v>
      </c>
      <c r="D942" s="92">
        <v>0</v>
      </c>
      <c r="E942" s="92">
        <v>1.75</v>
      </c>
      <c r="F942" s="92">
        <v>0</v>
      </c>
      <c r="G942" s="92">
        <v>0.25</v>
      </c>
      <c r="H942" s="92">
        <v>0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13.75</v>
      </c>
      <c r="R942" s="92">
        <v>0</v>
      </c>
      <c r="S942" s="92">
        <v>13.25</v>
      </c>
      <c r="T942" s="92">
        <v>0</v>
      </c>
      <c r="U942" s="92">
        <v>0.5</v>
      </c>
      <c r="V942" s="92">
        <v>0</v>
      </c>
      <c r="W942" s="92">
        <v>0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15.75</v>
      </c>
      <c r="AF942" s="264">
        <v>0</v>
      </c>
      <c r="AG942" s="122">
        <v>15</v>
      </c>
      <c r="AH942" s="122">
        <v>0</v>
      </c>
      <c r="AI942" s="122">
        <v>0.75</v>
      </c>
      <c r="AJ942" s="122">
        <v>0</v>
      </c>
      <c r="AK942" s="122">
        <v>0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4</v>
      </c>
      <c r="D943" s="92">
        <v>0.5</v>
      </c>
      <c r="E943" s="92">
        <v>3.25</v>
      </c>
      <c r="F943" s="92">
        <v>0</v>
      </c>
      <c r="G943" s="92">
        <v>0.25</v>
      </c>
      <c r="H943" s="92">
        <v>0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13</v>
      </c>
      <c r="R943" s="92">
        <v>0</v>
      </c>
      <c r="S943" s="92">
        <v>12</v>
      </c>
      <c r="T943" s="92">
        <v>0</v>
      </c>
      <c r="U943" s="92">
        <v>1</v>
      </c>
      <c r="V943" s="92">
        <v>0</v>
      </c>
      <c r="W943" s="92">
        <v>0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17</v>
      </c>
      <c r="AF943" s="264">
        <v>0.5</v>
      </c>
      <c r="AG943" s="122">
        <v>15.25</v>
      </c>
      <c r="AH943" s="122">
        <v>0</v>
      </c>
      <c r="AI943" s="122">
        <v>1.25</v>
      </c>
      <c r="AJ943" s="122">
        <v>0</v>
      </c>
      <c r="AK943" s="122">
        <v>0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2.5</v>
      </c>
      <c r="D944" s="92">
        <v>0</v>
      </c>
      <c r="E944" s="92">
        <v>2.5</v>
      </c>
      <c r="F944" s="92">
        <v>0</v>
      </c>
      <c r="G944" s="92">
        <v>0</v>
      </c>
      <c r="H944" s="92">
        <v>0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10.25</v>
      </c>
      <c r="R944" s="92">
        <v>0</v>
      </c>
      <c r="S944" s="92">
        <v>10</v>
      </c>
      <c r="T944" s="92">
        <v>0</v>
      </c>
      <c r="U944" s="92">
        <v>0.25</v>
      </c>
      <c r="V944" s="92">
        <v>0</v>
      </c>
      <c r="W944" s="92">
        <v>0</v>
      </c>
      <c r="X944" s="92">
        <v>0</v>
      </c>
      <c r="Y944" s="92">
        <v>0</v>
      </c>
      <c r="Z944" s="92">
        <v>0</v>
      </c>
      <c r="AA944" s="92">
        <v>0</v>
      </c>
      <c r="AB944" s="92">
        <v>0</v>
      </c>
      <c r="AC944" s="93">
        <v>0</v>
      </c>
      <c r="AD944" s="8"/>
      <c r="AE944" s="97">
        <v>12.75</v>
      </c>
      <c r="AF944" s="264">
        <v>0</v>
      </c>
      <c r="AG944" s="122">
        <v>12.5</v>
      </c>
      <c r="AH944" s="122">
        <v>0</v>
      </c>
      <c r="AI944" s="122">
        <v>0.25</v>
      </c>
      <c r="AJ944" s="122">
        <v>0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2.5</v>
      </c>
      <c r="D945" s="92">
        <v>0</v>
      </c>
      <c r="E945" s="92">
        <v>2</v>
      </c>
      <c r="F945" s="92">
        <v>0</v>
      </c>
      <c r="G945" s="92">
        <v>0.5</v>
      </c>
      <c r="H945" s="92">
        <v>0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7.5</v>
      </c>
      <c r="R945" s="92">
        <v>0</v>
      </c>
      <c r="S945" s="92">
        <v>7.25</v>
      </c>
      <c r="T945" s="92">
        <v>0</v>
      </c>
      <c r="U945" s="92">
        <v>0.25</v>
      </c>
      <c r="V945" s="92">
        <v>0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10</v>
      </c>
      <c r="AF945" s="264">
        <v>0</v>
      </c>
      <c r="AG945" s="122">
        <v>9.25</v>
      </c>
      <c r="AH945" s="122">
        <v>0</v>
      </c>
      <c r="AI945" s="122">
        <v>0.75</v>
      </c>
      <c r="AJ945" s="122">
        <v>0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2</v>
      </c>
      <c r="D946" s="92">
        <v>0</v>
      </c>
      <c r="E946" s="92">
        <v>2</v>
      </c>
      <c r="F946" s="92">
        <v>0</v>
      </c>
      <c r="G946" s="92">
        <v>0</v>
      </c>
      <c r="H946" s="92">
        <v>0</v>
      </c>
      <c r="I946" s="92">
        <v>0</v>
      </c>
      <c r="J946" s="92">
        <v>0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6</v>
      </c>
      <c r="R946" s="92">
        <v>0.25</v>
      </c>
      <c r="S946" s="92">
        <v>5.25</v>
      </c>
      <c r="T946" s="92">
        <v>0</v>
      </c>
      <c r="U946" s="92">
        <v>0.5</v>
      </c>
      <c r="V946" s="92">
        <v>0</v>
      </c>
      <c r="W946" s="92">
        <v>0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8</v>
      </c>
      <c r="AF946" s="264">
        <v>0.25</v>
      </c>
      <c r="AG946" s="122">
        <v>7.25</v>
      </c>
      <c r="AH946" s="122">
        <v>0</v>
      </c>
      <c r="AI946" s="122">
        <v>0.5</v>
      </c>
      <c r="AJ946" s="122">
        <v>0</v>
      </c>
      <c r="AK946" s="122">
        <v>0</v>
      </c>
      <c r="AL946" s="122">
        <v>0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1.25</v>
      </c>
      <c r="D947" s="92">
        <v>0</v>
      </c>
      <c r="E947" s="92">
        <v>0.75</v>
      </c>
      <c r="F947" s="92">
        <v>0</v>
      </c>
      <c r="G947" s="92">
        <v>0.5</v>
      </c>
      <c r="H947" s="92">
        <v>0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6.25</v>
      </c>
      <c r="R947" s="92">
        <v>0</v>
      </c>
      <c r="S947" s="92">
        <v>5.5</v>
      </c>
      <c r="T947" s="92">
        <v>0</v>
      </c>
      <c r="U947" s="92">
        <v>0.75</v>
      </c>
      <c r="V947" s="92">
        <v>0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7.5</v>
      </c>
      <c r="AF947" s="264">
        <v>0</v>
      </c>
      <c r="AG947" s="122">
        <v>6.25</v>
      </c>
      <c r="AH947" s="122">
        <v>0</v>
      </c>
      <c r="AI947" s="122">
        <v>1.25</v>
      </c>
      <c r="AJ947" s="122">
        <v>0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1.5</v>
      </c>
      <c r="D948" s="92">
        <v>0</v>
      </c>
      <c r="E948" s="92">
        <v>1.25</v>
      </c>
      <c r="F948" s="92">
        <v>0</v>
      </c>
      <c r="G948" s="92">
        <v>0.25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5.5</v>
      </c>
      <c r="R948" s="92">
        <v>0</v>
      </c>
      <c r="S948" s="92">
        <v>5.25</v>
      </c>
      <c r="T948" s="92">
        <v>0</v>
      </c>
      <c r="U948" s="92">
        <v>0.25</v>
      </c>
      <c r="V948" s="92">
        <v>0</v>
      </c>
      <c r="W948" s="92">
        <v>0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7</v>
      </c>
      <c r="AF948" s="264">
        <v>0</v>
      </c>
      <c r="AG948" s="122">
        <v>6.5</v>
      </c>
      <c r="AH948" s="122">
        <v>0</v>
      </c>
      <c r="AI948" s="122">
        <v>0.5</v>
      </c>
      <c r="AJ948" s="122">
        <v>0</v>
      </c>
      <c r="AK948" s="122">
        <v>0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1</v>
      </c>
      <c r="D949" s="92">
        <v>0</v>
      </c>
      <c r="E949" s="92">
        <v>1</v>
      </c>
      <c r="F949" s="92">
        <v>0</v>
      </c>
      <c r="G949" s="92">
        <v>0</v>
      </c>
      <c r="H949" s="92">
        <v>0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3.25</v>
      </c>
      <c r="R949" s="92">
        <v>0</v>
      </c>
      <c r="S949" s="92">
        <v>3</v>
      </c>
      <c r="T949" s="92">
        <v>0</v>
      </c>
      <c r="U949" s="92">
        <v>0.25</v>
      </c>
      <c r="V949" s="92">
        <v>0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4.25</v>
      </c>
      <c r="AF949" s="264">
        <v>0</v>
      </c>
      <c r="AG949" s="122">
        <v>4</v>
      </c>
      <c r="AH949" s="122">
        <v>0</v>
      </c>
      <c r="AI949" s="122">
        <v>0.25</v>
      </c>
      <c r="AJ949" s="122">
        <v>0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1</v>
      </c>
      <c r="D950" s="92">
        <v>0.25</v>
      </c>
      <c r="E950" s="92">
        <v>0.75</v>
      </c>
      <c r="F950" s="92">
        <v>0</v>
      </c>
      <c r="G950" s="92">
        <v>0</v>
      </c>
      <c r="H950" s="92">
        <v>0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4.5</v>
      </c>
      <c r="R950" s="92">
        <v>0</v>
      </c>
      <c r="S950" s="92">
        <v>4.5</v>
      </c>
      <c r="T950" s="92">
        <v>0</v>
      </c>
      <c r="U950" s="92">
        <v>0</v>
      </c>
      <c r="V950" s="92">
        <v>0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5.5</v>
      </c>
      <c r="AF950" s="264">
        <v>0.25</v>
      </c>
      <c r="AG950" s="122">
        <v>5.25</v>
      </c>
      <c r="AH950" s="122">
        <v>0</v>
      </c>
      <c r="AI950" s="122">
        <v>0</v>
      </c>
      <c r="AJ950" s="122">
        <v>0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0.5</v>
      </c>
      <c r="D951" s="92">
        <v>0</v>
      </c>
      <c r="E951" s="92">
        <v>0.25</v>
      </c>
      <c r="F951" s="92">
        <v>0</v>
      </c>
      <c r="G951" s="92">
        <v>0.25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5.5</v>
      </c>
      <c r="R951" s="92">
        <v>0</v>
      </c>
      <c r="S951" s="92">
        <v>5.5</v>
      </c>
      <c r="T951" s="92">
        <v>0</v>
      </c>
      <c r="U951" s="92">
        <v>0</v>
      </c>
      <c r="V951" s="92">
        <v>0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6</v>
      </c>
      <c r="AF951" s="264">
        <v>0</v>
      </c>
      <c r="AG951" s="122">
        <v>5.75</v>
      </c>
      <c r="AH951" s="122">
        <v>0</v>
      </c>
      <c r="AI951" s="122">
        <v>0.25</v>
      </c>
      <c r="AJ951" s="122">
        <v>0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0.75</v>
      </c>
      <c r="D952" s="92">
        <v>0.25</v>
      </c>
      <c r="E952" s="92">
        <v>0.5</v>
      </c>
      <c r="F952" s="92">
        <v>0</v>
      </c>
      <c r="G952" s="92">
        <v>0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4.75</v>
      </c>
      <c r="R952" s="92">
        <v>0</v>
      </c>
      <c r="S952" s="92">
        <v>4.75</v>
      </c>
      <c r="T952" s="92">
        <v>0</v>
      </c>
      <c r="U952" s="92">
        <v>0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5.5</v>
      </c>
      <c r="AF952" s="264">
        <v>0.25</v>
      </c>
      <c r="AG952" s="122">
        <v>5.25</v>
      </c>
      <c r="AH952" s="122">
        <v>0</v>
      </c>
      <c r="AI952" s="122">
        <v>0</v>
      </c>
      <c r="AJ952" s="122">
        <v>0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1.25</v>
      </c>
      <c r="D953" s="92">
        <v>0</v>
      </c>
      <c r="E953" s="92">
        <v>1</v>
      </c>
      <c r="F953" s="92">
        <v>0</v>
      </c>
      <c r="G953" s="92">
        <v>0.25</v>
      </c>
      <c r="H953" s="92">
        <v>0</v>
      </c>
      <c r="I953" s="92">
        <v>0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2.5</v>
      </c>
      <c r="R953" s="92">
        <v>0</v>
      </c>
      <c r="S953" s="92">
        <v>2.5</v>
      </c>
      <c r="T953" s="92">
        <v>0</v>
      </c>
      <c r="U953" s="92">
        <v>0</v>
      </c>
      <c r="V953" s="92">
        <v>0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3.75</v>
      </c>
      <c r="AF953" s="264">
        <v>0</v>
      </c>
      <c r="AG953" s="122">
        <v>3.5</v>
      </c>
      <c r="AH953" s="122">
        <v>0</v>
      </c>
      <c r="AI953" s="122">
        <v>0.25</v>
      </c>
      <c r="AJ953" s="122">
        <v>0</v>
      </c>
      <c r="AK953" s="122">
        <v>0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0.25</v>
      </c>
      <c r="D954" s="92">
        <v>0</v>
      </c>
      <c r="E954" s="92">
        <v>0.25</v>
      </c>
      <c r="F954" s="92">
        <v>0</v>
      </c>
      <c r="G954" s="92">
        <v>0</v>
      </c>
      <c r="H954" s="92">
        <v>0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4.5</v>
      </c>
      <c r="R954" s="92">
        <v>0</v>
      </c>
      <c r="S954" s="92">
        <v>4.25</v>
      </c>
      <c r="T954" s="92">
        <v>0</v>
      </c>
      <c r="U954" s="92">
        <v>0.25</v>
      </c>
      <c r="V954" s="92">
        <v>0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4.75</v>
      </c>
      <c r="AF954" s="264">
        <v>0</v>
      </c>
      <c r="AG954" s="122">
        <v>4.5</v>
      </c>
      <c r="AH954" s="122">
        <v>0</v>
      </c>
      <c r="AI954" s="122">
        <v>0.25</v>
      </c>
      <c r="AJ954" s="122">
        <v>0</v>
      </c>
      <c r="AK954" s="122">
        <v>0</v>
      </c>
      <c r="AL954" s="122">
        <v>0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1</v>
      </c>
      <c r="D955" s="92">
        <v>0</v>
      </c>
      <c r="E955" s="92">
        <v>1</v>
      </c>
      <c r="F955" s="92">
        <v>0</v>
      </c>
      <c r="G955" s="92">
        <v>0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4</v>
      </c>
      <c r="R955" s="92">
        <v>0</v>
      </c>
      <c r="S955" s="92">
        <v>3.75</v>
      </c>
      <c r="T955" s="92">
        <v>0</v>
      </c>
      <c r="U955" s="92">
        <v>0.25</v>
      </c>
      <c r="V955" s="92">
        <v>0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5</v>
      </c>
      <c r="AF955" s="264">
        <v>0</v>
      </c>
      <c r="AG955" s="122">
        <v>4.75</v>
      </c>
      <c r="AH955" s="122">
        <v>0</v>
      </c>
      <c r="AI955" s="122">
        <v>0.25</v>
      </c>
      <c r="AJ955" s="122">
        <v>0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1.25</v>
      </c>
      <c r="D956" s="92">
        <v>0</v>
      </c>
      <c r="E956" s="92">
        <v>1.25</v>
      </c>
      <c r="F956" s="92">
        <v>0</v>
      </c>
      <c r="G956" s="92">
        <v>0</v>
      </c>
      <c r="H956" s="92">
        <v>0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2.5</v>
      </c>
      <c r="R956" s="92">
        <v>0</v>
      </c>
      <c r="S956" s="92">
        <v>2.5</v>
      </c>
      <c r="T956" s="92">
        <v>0</v>
      </c>
      <c r="U956" s="92">
        <v>0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3.75</v>
      </c>
      <c r="AF956" s="264">
        <v>0</v>
      </c>
      <c r="AG956" s="122">
        <v>3.75</v>
      </c>
      <c r="AH956" s="122">
        <v>0</v>
      </c>
      <c r="AI956" s="122">
        <v>0</v>
      </c>
      <c r="AJ956" s="122">
        <v>0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0</v>
      </c>
      <c r="D957" s="92">
        <v>0</v>
      </c>
      <c r="E957" s="92">
        <v>0</v>
      </c>
      <c r="F957" s="92">
        <v>0</v>
      </c>
      <c r="G957" s="92">
        <v>0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1.5</v>
      </c>
      <c r="R957" s="92">
        <v>0</v>
      </c>
      <c r="S957" s="92">
        <v>1.5</v>
      </c>
      <c r="T957" s="92">
        <v>0</v>
      </c>
      <c r="U957" s="92">
        <v>0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1.5</v>
      </c>
      <c r="AF957" s="264">
        <v>0</v>
      </c>
      <c r="AG957" s="122">
        <v>1.5</v>
      </c>
      <c r="AH957" s="122">
        <v>0</v>
      </c>
      <c r="AI957" s="122">
        <v>0</v>
      </c>
      <c r="AJ957" s="122">
        <v>0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0.25</v>
      </c>
      <c r="D958" s="94">
        <v>0</v>
      </c>
      <c r="E958" s="94">
        <v>0</v>
      </c>
      <c r="F958" s="94">
        <v>0</v>
      </c>
      <c r="G958" s="94">
        <v>0.25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1.75</v>
      </c>
      <c r="R958" s="94">
        <v>0</v>
      </c>
      <c r="S958" s="94">
        <v>1.5</v>
      </c>
      <c r="T958" s="94">
        <v>0</v>
      </c>
      <c r="U958" s="94">
        <v>0.25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2</v>
      </c>
      <c r="AF958" s="324">
        <v>0</v>
      </c>
      <c r="AG958" s="325">
        <v>1.5</v>
      </c>
      <c r="AH958" s="325">
        <v>0</v>
      </c>
      <c r="AI958" s="325">
        <v>0.5</v>
      </c>
      <c r="AJ958" s="325">
        <v>0</v>
      </c>
      <c r="AK958" s="325">
        <v>0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262.75</v>
      </c>
      <c r="D959" s="424">
        <v>8.3333333333333321</v>
      </c>
      <c r="E959" s="424">
        <v>239.33333333333334</v>
      </c>
      <c r="F959" s="424">
        <v>0</v>
      </c>
      <c r="G959" s="424">
        <v>14.833333333333332</v>
      </c>
      <c r="H959" s="424">
        <v>0.25</v>
      </c>
      <c r="I959" s="424">
        <v>0</v>
      </c>
      <c r="J959" s="424">
        <v>0</v>
      </c>
      <c r="K959" s="424">
        <v>0</v>
      </c>
      <c r="L959" s="424">
        <v>0</v>
      </c>
      <c r="M959" s="424">
        <v>0</v>
      </c>
      <c r="N959" s="424">
        <v>0</v>
      </c>
      <c r="O959" s="425">
        <v>0</v>
      </c>
      <c r="P959" s="185"/>
      <c r="Q959" s="426">
        <v>1695.25</v>
      </c>
      <c r="R959" s="424">
        <v>12.083333333333332</v>
      </c>
      <c r="S959" s="424">
        <v>1563.3333333333335</v>
      </c>
      <c r="T959" s="424">
        <v>0.58333333333333326</v>
      </c>
      <c r="U959" s="424">
        <v>118.91666666666667</v>
      </c>
      <c r="V959" s="424">
        <v>0</v>
      </c>
      <c r="W959" s="424">
        <v>0.33333333333333331</v>
      </c>
      <c r="X959" s="424">
        <v>0</v>
      </c>
      <c r="Y959" s="424">
        <v>0</v>
      </c>
      <c r="Z959" s="424">
        <v>0</v>
      </c>
      <c r="AA959" s="424">
        <v>0</v>
      </c>
      <c r="AB959" s="424">
        <v>0</v>
      </c>
      <c r="AC959" s="425">
        <v>0</v>
      </c>
      <c r="AD959" s="185"/>
      <c r="AE959" s="426">
        <v>1958.0000000000002</v>
      </c>
      <c r="AF959" s="424">
        <v>20.416666666666664</v>
      </c>
      <c r="AG959" s="424">
        <v>1802.6666666666665</v>
      </c>
      <c r="AH959" s="424">
        <v>0.58333333333333326</v>
      </c>
      <c r="AI959" s="424">
        <v>133.75</v>
      </c>
      <c r="AJ959" s="424">
        <v>0.25</v>
      </c>
      <c r="AK959" s="424">
        <v>0.33333333333333331</v>
      </c>
      <c r="AL959" s="424">
        <v>0</v>
      </c>
      <c r="AM959" s="424">
        <v>0</v>
      </c>
      <c r="AN959" s="424">
        <v>0</v>
      </c>
      <c r="AO959" s="424">
        <v>0</v>
      </c>
      <c r="AP959" s="424">
        <v>0</v>
      </c>
      <c r="AQ959" s="425">
        <v>0</v>
      </c>
      <c r="AR959" s="11"/>
    </row>
    <row r="960" spans="1:44" x14ac:dyDescent="0.25">
      <c r="A960" s="240"/>
      <c r="B960" s="427" t="s">
        <v>36</v>
      </c>
      <c r="C960" s="428">
        <v>304</v>
      </c>
      <c r="D960" s="429">
        <v>9.5833333333333321</v>
      </c>
      <c r="E960" s="429">
        <v>276.33333333333337</v>
      </c>
      <c r="F960" s="429">
        <v>0</v>
      </c>
      <c r="G960" s="429">
        <v>17.833333333333332</v>
      </c>
      <c r="H960" s="429">
        <v>0.25</v>
      </c>
      <c r="I960" s="429">
        <v>0</v>
      </c>
      <c r="J960" s="429">
        <v>0</v>
      </c>
      <c r="K960" s="429">
        <v>0</v>
      </c>
      <c r="L960" s="429">
        <v>0</v>
      </c>
      <c r="M960" s="429">
        <v>0</v>
      </c>
      <c r="N960" s="429">
        <v>0</v>
      </c>
      <c r="O960" s="430">
        <v>0</v>
      </c>
      <c r="P960" s="185"/>
      <c r="Q960" s="431">
        <v>1826.25</v>
      </c>
      <c r="R960" s="429">
        <v>13.083333333333332</v>
      </c>
      <c r="S960" s="429">
        <v>1686.8333333333335</v>
      </c>
      <c r="T960" s="429">
        <v>0.58333333333333326</v>
      </c>
      <c r="U960" s="429">
        <v>125.41666666666667</v>
      </c>
      <c r="V960" s="429">
        <v>0</v>
      </c>
      <c r="W960" s="429">
        <v>0.33333333333333331</v>
      </c>
      <c r="X960" s="429">
        <v>0</v>
      </c>
      <c r="Y960" s="429">
        <v>0</v>
      </c>
      <c r="Z960" s="429">
        <v>0</v>
      </c>
      <c r="AA960" s="429">
        <v>0</v>
      </c>
      <c r="AB960" s="429">
        <v>0</v>
      </c>
      <c r="AC960" s="430">
        <v>0</v>
      </c>
      <c r="AD960" s="185"/>
      <c r="AE960" s="431">
        <v>2130.25</v>
      </c>
      <c r="AF960" s="429">
        <v>22.666666666666664</v>
      </c>
      <c r="AG960" s="429">
        <v>1963.1666666666665</v>
      </c>
      <c r="AH960" s="429">
        <v>0.58333333333333326</v>
      </c>
      <c r="AI960" s="429">
        <v>143.25</v>
      </c>
      <c r="AJ960" s="429">
        <v>0.25</v>
      </c>
      <c r="AK960" s="429">
        <v>0.33333333333333331</v>
      </c>
      <c r="AL960" s="429">
        <v>0</v>
      </c>
      <c r="AM960" s="429">
        <v>0</v>
      </c>
      <c r="AN960" s="429">
        <v>0</v>
      </c>
      <c r="AO960" s="429">
        <v>0</v>
      </c>
      <c r="AP960" s="429">
        <v>0</v>
      </c>
      <c r="AQ960" s="430">
        <v>0</v>
      </c>
      <c r="AR960" s="11"/>
    </row>
    <row r="961" spans="1:44" x14ac:dyDescent="0.25">
      <c r="A961" s="240"/>
      <c r="B961" s="432" t="s">
        <v>37</v>
      </c>
      <c r="C961" s="433">
        <v>309.25</v>
      </c>
      <c r="D961" s="434">
        <v>9.8333333333333321</v>
      </c>
      <c r="E961" s="434">
        <v>280.58333333333337</v>
      </c>
      <c r="F961" s="434">
        <v>0</v>
      </c>
      <c r="G961" s="434">
        <v>18.583333333333332</v>
      </c>
      <c r="H961" s="434">
        <v>0.25</v>
      </c>
      <c r="I961" s="434">
        <v>0</v>
      </c>
      <c r="J961" s="434">
        <v>0</v>
      </c>
      <c r="K961" s="434">
        <v>0</v>
      </c>
      <c r="L961" s="434">
        <v>0</v>
      </c>
      <c r="M961" s="434">
        <v>0</v>
      </c>
      <c r="N961" s="434">
        <v>0</v>
      </c>
      <c r="O961" s="435">
        <v>0</v>
      </c>
      <c r="P961" s="185"/>
      <c r="Q961" s="436">
        <v>1853.25</v>
      </c>
      <c r="R961" s="434">
        <v>13.083333333333332</v>
      </c>
      <c r="S961" s="434">
        <v>1713.0833333333335</v>
      </c>
      <c r="T961" s="434">
        <v>0.58333333333333326</v>
      </c>
      <c r="U961" s="434">
        <v>126.16666666666667</v>
      </c>
      <c r="V961" s="434">
        <v>0</v>
      </c>
      <c r="W961" s="434">
        <v>0.33333333333333331</v>
      </c>
      <c r="X961" s="434">
        <v>0</v>
      </c>
      <c r="Y961" s="434">
        <v>0</v>
      </c>
      <c r="Z961" s="434">
        <v>0</v>
      </c>
      <c r="AA961" s="434">
        <v>0</v>
      </c>
      <c r="AB961" s="434">
        <v>0</v>
      </c>
      <c r="AC961" s="435">
        <v>0</v>
      </c>
      <c r="AD961" s="185"/>
      <c r="AE961" s="436">
        <v>2162.5</v>
      </c>
      <c r="AF961" s="434">
        <v>22.916666666666664</v>
      </c>
      <c r="AG961" s="434">
        <v>1993.6666666666665</v>
      </c>
      <c r="AH961" s="434">
        <v>0.58333333333333326</v>
      </c>
      <c r="AI961" s="434">
        <v>144.75</v>
      </c>
      <c r="AJ961" s="434">
        <v>0.25</v>
      </c>
      <c r="AK961" s="434">
        <v>0.33333333333333331</v>
      </c>
      <c r="AL961" s="434">
        <v>0</v>
      </c>
      <c r="AM961" s="434">
        <v>0</v>
      </c>
      <c r="AN961" s="434">
        <v>0</v>
      </c>
      <c r="AO961" s="434">
        <v>0</v>
      </c>
      <c r="AP961" s="434">
        <v>0</v>
      </c>
      <c r="AQ961" s="435">
        <v>0</v>
      </c>
      <c r="AR961" s="11"/>
    </row>
    <row r="962" spans="1:44" x14ac:dyDescent="0.25">
      <c r="A962" s="240"/>
      <c r="B962" s="437" t="s">
        <v>38</v>
      </c>
      <c r="C962" s="438">
        <v>315</v>
      </c>
      <c r="D962" s="439">
        <v>10.083333333333332</v>
      </c>
      <c r="E962" s="439">
        <v>285.58333333333331</v>
      </c>
      <c r="F962" s="439">
        <v>0</v>
      </c>
      <c r="G962" s="439">
        <v>19.083333333333336</v>
      </c>
      <c r="H962" s="439">
        <v>0.25</v>
      </c>
      <c r="I962" s="439">
        <v>0</v>
      </c>
      <c r="J962" s="439">
        <v>0</v>
      </c>
      <c r="K962" s="439">
        <v>0</v>
      </c>
      <c r="L962" s="439">
        <v>0</v>
      </c>
      <c r="M962" s="439">
        <v>0</v>
      </c>
      <c r="N962" s="439">
        <v>0</v>
      </c>
      <c r="O962" s="440">
        <v>0</v>
      </c>
      <c r="P962" s="185"/>
      <c r="Q962" s="441">
        <v>1863.5</v>
      </c>
      <c r="R962" s="439">
        <v>13.833333333333332</v>
      </c>
      <c r="S962" s="439">
        <v>1721.8333333333335</v>
      </c>
      <c r="T962" s="439">
        <v>0.58333333333333326</v>
      </c>
      <c r="U962" s="439">
        <v>126.66666666666667</v>
      </c>
      <c r="V962" s="439">
        <v>0</v>
      </c>
      <c r="W962" s="439">
        <v>0.58333333333333326</v>
      </c>
      <c r="X962" s="439">
        <v>0</v>
      </c>
      <c r="Y962" s="439">
        <v>0</v>
      </c>
      <c r="Z962" s="439">
        <v>0</v>
      </c>
      <c r="AA962" s="439">
        <v>0</v>
      </c>
      <c r="AB962" s="439">
        <v>0</v>
      </c>
      <c r="AC962" s="440">
        <v>0</v>
      </c>
      <c r="AD962" s="185"/>
      <c r="AE962" s="441">
        <v>2178.5</v>
      </c>
      <c r="AF962" s="439">
        <v>23.916666666666664</v>
      </c>
      <c r="AG962" s="439">
        <v>2007.4166666666665</v>
      </c>
      <c r="AH962" s="439">
        <v>0.58333333333333326</v>
      </c>
      <c r="AI962" s="439">
        <v>145.75</v>
      </c>
      <c r="AJ962" s="439">
        <v>0.25</v>
      </c>
      <c r="AK962" s="439">
        <v>0.58333333333333326</v>
      </c>
      <c r="AL962" s="439">
        <v>0</v>
      </c>
      <c r="AM962" s="439">
        <v>0</v>
      </c>
      <c r="AN962" s="439">
        <v>0</v>
      </c>
      <c r="AO962" s="439">
        <v>0</v>
      </c>
      <c r="AP962" s="439">
        <v>0</v>
      </c>
      <c r="AQ962" s="440">
        <v>0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0.33333333333333331</v>
      </c>
      <c r="D965" s="321">
        <v>0</v>
      </c>
      <c r="E965" s="89">
        <v>0.33333333333333331</v>
      </c>
      <c r="F965" s="89">
        <v>0</v>
      </c>
      <c r="G965" s="89">
        <v>0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1.3333333333333335</v>
      </c>
      <c r="R965" s="321">
        <v>0</v>
      </c>
      <c r="S965" s="89">
        <v>1.1666666666666667</v>
      </c>
      <c r="T965" s="89">
        <v>0</v>
      </c>
      <c r="U965" s="89">
        <v>0.16666666666666666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1.6666666666666667</v>
      </c>
      <c r="AF965" s="321">
        <v>0</v>
      </c>
      <c r="AG965" s="89">
        <v>1.5</v>
      </c>
      <c r="AH965" s="89">
        <v>0</v>
      </c>
      <c r="AI965" s="89">
        <v>0.16666666666666666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0.66666666666666663</v>
      </c>
      <c r="D966" s="264">
        <v>0</v>
      </c>
      <c r="E966" s="122">
        <v>0.66666666666666663</v>
      </c>
      <c r="F966" s="122">
        <v>0</v>
      </c>
      <c r="G966" s="122">
        <v>0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0.83333333333333326</v>
      </c>
      <c r="R966" s="264">
        <v>0</v>
      </c>
      <c r="S966" s="122">
        <v>0.66666666666666663</v>
      </c>
      <c r="T966" s="122">
        <v>0</v>
      </c>
      <c r="U966" s="122">
        <v>0.16666666666666666</v>
      </c>
      <c r="V966" s="122">
        <v>0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1.5</v>
      </c>
      <c r="AF966" s="264">
        <v>0</v>
      </c>
      <c r="AG966" s="122">
        <v>1.3333333333333333</v>
      </c>
      <c r="AH966" s="122">
        <v>0</v>
      </c>
      <c r="AI966" s="122">
        <v>0.16666666666666666</v>
      </c>
      <c r="AJ966" s="122">
        <v>0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0</v>
      </c>
      <c r="D967" s="264">
        <v>0</v>
      </c>
      <c r="E967" s="122">
        <v>0</v>
      </c>
      <c r="F967" s="122">
        <v>0</v>
      </c>
      <c r="G967" s="122">
        <v>0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0.5</v>
      </c>
      <c r="R967" s="264">
        <v>0</v>
      </c>
      <c r="S967" s="122">
        <v>0.5</v>
      </c>
      <c r="T967" s="122">
        <v>0</v>
      </c>
      <c r="U967" s="122">
        <v>0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0.5</v>
      </c>
      <c r="AF967" s="264">
        <v>0</v>
      </c>
      <c r="AG967" s="122">
        <v>0.5</v>
      </c>
      <c r="AH967" s="122">
        <v>0</v>
      </c>
      <c r="AI967" s="122">
        <v>0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0.16666666666666666</v>
      </c>
      <c r="D968" s="264">
        <v>0</v>
      </c>
      <c r="E968" s="122">
        <v>0.16666666666666666</v>
      </c>
      <c r="F968" s="122">
        <v>0</v>
      </c>
      <c r="G968" s="122">
        <v>0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0.66666666666666663</v>
      </c>
      <c r="R968" s="264">
        <v>0</v>
      </c>
      <c r="S968" s="122">
        <v>0.66666666666666663</v>
      </c>
      <c r="T968" s="122">
        <v>0</v>
      </c>
      <c r="U968" s="122">
        <v>0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0.83333333333333337</v>
      </c>
      <c r="AF968" s="264">
        <v>0</v>
      </c>
      <c r="AG968" s="122">
        <v>0.83333333333333337</v>
      </c>
      <c r="AH968" s="122">
        <v>0</v>
      </c>
      <c r="AI968" s="122">
        <v>0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0</v>
      </c>
      <c r="D969" s="264">
        <v>0</v>
      </c>
      <c r="E969" s="122">
        <v>0</v>
      </c>
      <c r="F969" s="122">
        <v>0</v>
      </c>
      <c r="G969" s="122">
        <v>0</v>
      </c>
      <c r="H969" s="122">
        <v>0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0</v>
      </c>
      <c r="R969" s="264">
        <v>0</v>
      </c>
      <c r="S969" s="122">
        <v>0</v>
      </c>
      <c r="T969" s="122">
        <v>0</v>
      </c>
      <c r="U969" s="122">
        <v>0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0</v>
      </c>
      <c r="AF969" s="264">
        <v>0</v>
      </c>
      <c r="AG969" s="122">
        <v>0</v>
      </c>
      <c r="AH969" s="122">
        <v>0</v>
      </c>
      <c r="AI969" s="122">
        <v>0</v>
      </c>
      <c r="AJ969" s="122">
        <v>0</v>
      </c>
      <c r="AK969" s="122">
        <v>0</v>
      </c>
      <c r="AL969" s="122">
        <v>0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0.33333333333333331</v>
      </c>
      <c r="D970" s="264">
        <v>0</v>
      </c>
      <c r="E970" s="122">
        <v>0.33333333333333331</v>
      </c>
      <c r="F970" s="122">
        <v>0</v>
      </c>
      <c r="G970" s="122">
        <v>0</v>
      </c>
      <c r="H970" s="122">
        <v>0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1.3333333333333333</v>
      </c>
      <c r="R970" s="264">
        <v>0</v>
      </c>
      <c r="S970" s="122">
        <v>1.3333333333333333</v>
      </c>
      <c r="T970" s="122">
        <v>0</v>
      </c>
      <c r="U970" s="122">
        <v>0</v>
      </c>
      <c r="V970" s="122">
        <v>0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1.6666666666666667</v>
      </c>
      <c r="AF970" s="264">
        <v>0</v>
      </c>
      <c r="AG970" s="122">
        <v>1.6666666666666667</v>
      </c>
      <c r="AH970" s="122">
        <v>0</v>
      </c>
      <c r="AI970" s="122">
        <v>0</v>
      </c>
      <c r="AJ970" s="122">
        <v>0</v>
      </c>
      <c r="AK970" s="122">
        <v>0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0.16666666666666666</v>
      </c>
      <c r="D971" s="264">
        <v>0</v>
      </c>
      <c r="E971" s="122">
        <v>0.16666666666666666</v>
      </c>
      <c r="F971" s="122">
        <v>0</v>
      </c>
      <c r="G971" s="122">
        <v>0</v>
      </c>
      <c r="H971" s="122">
        <v>0</v>
      </c>
      <c r="I971" s="122">
        <v>0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0.66666666666666663</v>
      </c>
      <c r="R971" s="264">
        <v>0</v>
      </c>
      <c r="S971" s="122">
        <v>0.66666666666666663</v>
      </c>
      <c r="T971" s="122">
        <v>0</v>
      </c>
      <c r="U971" s="122">
        <v>0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0.83333333333333337</v>
      </c>
      <c r="AF971" s="264">
        <v>0</v>
      </c>
      <c r="AG971" s="122">
        <v>0.83333333333333337</v>
      </c>
      <c r="AH971" s="122">
        <v>0</v>
      </c>
      <c r="AI971" s="122">
        <v>0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0.16666666666666666</v>
      </c>
      <c r="D972" s="264">
        <v>0</v>
      </c>
      <c r="E972" s="122">
        <v>0.16666666666666666</v>
      </c>
      <c r="F972" s="122">
        <v>0</v>
      </c>
      <c r="G972" s="122">
        <v>0</v>
      </c>
      <c r="H972" s="122">
        <v>0</v>
      </c>
      <c r="I972" s="122">
        <v>0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323">
        <v>0</v>
      </c>
      <c r="P972" s="8"/>
      <c r="Q972" s="97">
        <v>0.33333333333333331</v>
      </c>
      <c r="R972" s="264">
        <v>0</v>
      </c>
      <c r="S972" s="122">
        <v>0.33333333333333331</v>
      </c>
      <c r="T972" s="122">
        <v>0</v>
      </c>
      <c r="U972" s="122">
        <v>0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0.5</v>
      </c>
      <c r="AF972" s="264">
        <v>0</v>
      </c>
      <c r="AG972" s="122">
        <v>0.5</v>
      </c>
      <c r="AH972" s="122">
        <v>0</v>
      </c>
      <c r="AI972" s="122">
        <v>0</v>
      </c>
      <c r="AJ972" s="122">
        <v>0</v>
      </c>
      <c r="AK972" s="122">
        <v>0</v>
      </c>
      <c r="AL972" s="122">
        <v>0</v>
      </c>
      <c r="AM972" s="122">
        <v>0</v>
      </c>
      <c r="AN972" s="122">
        <v>0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0</v>
      </c>
      <c r="D973" s="264">
        <v>0</v>
      </c>
      <c r="E973" s="122">
        <v>0</v>
      </c>
      <c r="F973" s="122">
        <v>0</v>
      </c>
      <c r="G973" s="122">
        <v>0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0.66666666666666663</v>
      </c>
      <c r="R973" s="264">
        <v>0</v>
      </c>
      <c r="S973" s="122">
        <v>0.66666666666666663</v>
      </c>
      <c r="T973" s="122">
        <v>0</v>
      </c>
      <c r="U973" s="122">
        <v>0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0.66666666666666663</v>
      </c>
      <c r="AF973" s="264">
        <v>0</v>
      </c>
      <c r="AG973" s="122">
        <v>0.66666666666666663</v>
      </c>
      <c r="AH973" s="122">
        <v>0</v>
      </c>
      <c r="AI973" s="122">
        <v>0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0</v>
      </c>
      <c r="D974" s="264">
        <v>0</v>
      </c>
      <c r="E974" s="122">
        <v>0</v>
      </c>
      <c r="F974" s="122">
        <v>0</v>
      </c>
      <c r="G974" s="122">
        <v>0</v>
      </c>
      <c r="H974" s="122">
        <v>0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0.33333333333333331</v>
      </c>
      <c r="R974" s="264">
        <v>0</v>
      </c>
      <c r="S974" s="122">
        <v>0.33333333333333331</v>
      </c>
      <c r="T974" s="122">
        <v>0</v>
      </c>
      <c r="U974" s="122">
        <v>0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0.33333333333333331</v>
      </c>
      <c r="AF974" s="264">
        <v>0</v>
      </c>
      <c r="AG974" s="122">
        <v>0.33333333333333331</v>
      </c>
      <c r="AH974" s="122">
        <v>0</v>
      </c>
      <c r="AI974" s="122">
        <v>0</v>
      </c>
      <c r="AJ974" s="122">
        <v>0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0</v>
      </c>
      <c r="D975" s="264">
        <v>0</v>
      </c>
      <c r="E975" s="122">
        <v>0</v>
      </c>
      <c r="F975" s="122">
        <v>0</v>
      </c>
      <c r="G975" s="122">
        <v>0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0.5</v>
      </c>
      <c r="R975" s="264">
        <v>0</v>
      </c>
      <c r="S975" s="122">
        <v>0.33333333333333331</v>
      </c>
      <c r="T975" s="122">
        <v>0</v>
      </c>
      <c r="U975" s="122">
        <v>0.16666666666666666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0.5</v>
      </c>
      <c r="AF975" s="264">
        <v>0</v>
      </c>
      <c r="AG975" s="122">
        <v>0.33333333333333331</v>
      </c>
      <c r="AH975" s="122">
        <v>0</v>
      </c>
      <c r="AI975" s="122">
        <v>0.16666666666666666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0</v>
      </c>
      <c r="D976" s="264">
        <v>0</v>
      </c>
      <c r="E976" s="122">
        <v>0</v>
      </c>
      <c r="F976" s="122">
        <v>0</v>
      </c>
      <c r="G976" s="122">
        <v>0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0.16666666666666666</v>
      </c>
      <c r="R976" s="264">
        <v>0</v>
      </c>
      <c r="S976" s="122">
        <v>0.16666666666666666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323">
        <v>0</v>
      </c>
      <c r="AD976" s="8"/>
      <c r="AE976" s="97">
        <v>0.16666666666666666</v>
      </c>
      <c r="AF976" s="264">
        <v>0</v>
      </c>
      <c r="AG976" s="122">
        <v>0.16666666666666666</v>
      </c>
      <c r="AH976" s="122">
        <v>0</v>
      </c>
      <c r="AI976" s="122">
        <v>0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0</v>
      </c>
      <c r="D977" s="264">
        <v>0</v>
      </c>
      <c r="E977" s="122">
        <v>0</v>
      </c>
      <c r="F977" s="122">
        <v>0</v>
      </c>
      <c r="G977" s="122">
        <v>0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323">
        <v>0</v>
      </c>
      <c r="P977" s="8"/>
      <c r="Q977" s="97">
        <v>0.16666666666666666</v>
      </c>
      <c r="R977" s="264">
        <v>0</v>
      </c>
      <c r="S977" s="122">
        <v>0.16666666666666666</v>
      </c>
      <c r="T977" s="122">
        <v>0</v>
      </c>
      <c r="U977" s="122">
        <v>0</v>
      </c>
      <c r="V977" s="122">
        <v>0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0.16666666666666666</v>
      </c>
      <c r="AF977" s="264">
        <v>0</v>
      </c>
      <c r="AG977" s="122">
        <v>0.16666666666666666</v>
      </c>
      <c r="AH977" s="122">
        <v>0</v>
      </c>
      <c r="AI977" s="122">
        <v>0</v>
      </c>
      <c r="AJ977" s="122">
        <v>0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0</v>
      </c>
      <c r="D978" s="264">
        <v>0</v>
      </c>
      <c r="E978" s="122">
        <v>0</v>
      </c>
      <c r="F978" s="122">
        <v>0</v>
      </c>
      <c r="G978" s="122">
        <v>0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0.66666666666666663</v>
      </c>
      <c r="R978" s="264">
        <v>0</v>
      </c>
      <c r="S978" s="122">
        <v>0.66666666666666663</v>
      </c>
      <c r="T978" s="122">
        <v>0</v>
      </c>
      <c r="U978" s="122">
        <v>0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0.66666666666666663</v>
      </c>
      <c r="AF978" s="264">
        <v>0</v>
      </c>
      <c r="AG978" s="122">
        <v>0.66666666666666663</v>
      </c>
      <c r="AH978" s="122">
        <v>0</v>
      </c>
      <c r="AI978" s="122">
        <v>0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0</v>
      </c>
      <c r="D979" s="264">
        <v>0</v>
      </c>
      <c r="E979" s="122">
        <v>0</v>
      </c>
      <c r="F979" s="122">
        <v>0</v>
      </c>
      <c r="G979" s="122">
        <v>0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0.16666666666666666</v>
      </c>
      <c r="R979" s="264">
        <v>0</v>
      </c>
      <c r="S979" s="122">
        <v>0.16666666666666666</v>
      </c>
      <c r="T979" s="122">
        <v>0</v>
      </c>
      <c r="U979" s="122">
        <v>0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0.16666666666666666</v>
      </c>
      <c r="AF979" s="264">
        <v>0</v>
      </c>
      <c r="AG979" s="122">
        <v>0.16666666666666666</v>
      </c>
      <c r="AH979" s="122">
        <v>0</v>
      </c>
      <c r="AI979" s="122">
        <v>0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0.33333333333333331</v>
      </c>
      <c r="D980" s="264">
        <v>0</v>
      </c>
      <c r="E980" s="122">
        <v>0.33333333333333331</v>
      </c>
      <c r="F980" s="122">
        <v>0</v>
      </c>
      <c r="G980" s="122">
        <v>0</v>
      </c>
      <c r="H980" s="122">
        <v>0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0.5</v>
      </c>
      <c r="R980" s="264">
        <v>0</v>
      </c>
      <c r="S980" s="122">
        <v>0.5</v>
      </c>
      <c r="T980" s="122">
        <v>0</v>
      </c>
      <c r="U980" s="122">
        <v>0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0.83333333333333337</v>
      </c>
      <c r="AF980" s="264">
        <v>0</v>
      </c>
      <c r="AG980" s="122">
        <v>0.83333333333333337</v>
      </c>
      <c r="AH980" s="122">
        <v>0</v>
      </c>
      <c r="AI980" s="122">
        <v>0</v>
      </c>
      <c r="AJ980" s="122">
        <v>0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0.16666666666666666</v>
      </c>
      <c r="D981" s="264">
        <v>0</v>
      </c>
      <c r="E981" s="122">
        <v>0.16666666666666666</v>
      </c>
      <c r="F981" s="122">
        <v>0</v>
      </c>
      <c r="G981" s="122">
        <v>0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323">
        <v>0</v>
      </c>
      <c r="P981" s="8"/>
      <c r="Q981" s="97">
        <v>0.5</v>
      </c>
      <c r="R981" s="264">
        <v>0</v>
      </c>
      <c r="S981" s="122">
        <v>0.5</v>
      </c>
      <c r="T981" s="122">
        <v>0</v>
      </c>
      <c r="U981" s="122">
        <v>0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323">
        <v>0</v>
      </c>
      <c r="AD981" s="8"/>
      <c r="AE981" s="97">
        <v>0.66666666666666663</v>
      </c>
      <c r="AF981" s="264">
        <v>0</v>
      </c>
      <c r="AG981" s="122">
        <v>0.66666666666666663</v>
      </c>
      <c r="AH981" s="122">
        <v>0</v>
      </c>
      <c r="AI981" s="122">
        <v>0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0.33333333333333331</v>
      </c>
      <c r="D982" s="264">
        <v>0</v>
      </c>
      <c r="E982" s="122">
        <v>0.33333333333333331</v>
      </c>
      <c r="F982" s="122">
        <v>0</v>
      </c>
      <c r="G982" s="122">
        <v>0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0.33333333333333331</v>
      </c>
      <c r="R982" s="264">
        <v>0</v>
      </c>
      <c r="S982" s="122">
        <v>0.33333333333333331</v>
      </c>
      <c r="T982" s="122">
        <v>0</v>
      </c>
      <c r="U982" s="122">
        <v>0</v>
      </c>
      <c r="V982" s="122">
        <v>0</v>
      </c>
      <c r="W982" s="122">
        <v>0</v>
      </c>
      <c r="X982" s="122">
        <v>0</v>
      </c>
      <c r="Y982" s="122">
        <v>0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0.66666666666666663</v>
      </c>
      <c r="AF982" s="264">
        <v>0</v>
      </c>
      <c r="AG982" s="122">
        <v>0.66666666666666663</v>
      </c>
      <c r="AH982" s="122">
        <v>0</v>
      </c>
      <c r="AI982" s="122">
        <v>0</v>
      </c>
      <c r="AJ982" s="122">
        <v>0</v>
      </c>
      <c r="AK982" s="122">
        <v>0</v>
      </c>
      <c r="AL982" s="122">
        <v>0</v>
      </c>
      <c r="AM982" s="122">
        <v>0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0</v>
      </c>
      <c r="D983" s="264">
        <v>0</v>
      </c>
      <c r="E983" s="122">
        <v>0</v>
      </c>
      <c r="F983" s="122">
        <v>0</v>
      </c>
      <c r="G983" s="122">
        <v>0</v>
      </c>
      <c r="H983" s="122">
        <v>0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0.83333333333333337</v>
      </c>
      <c r="R983" s="264">
        <v>0</v>
      </c>
      <c r="S983" s="122">
        <v>0.83333333333333337</v>
      </c>
      <c r="T983" s="122">
        <v>0</v>
      </c>
      <c r="U983" s="122">
        <v>0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0.83333333333333337</v>
      </c>
      <c r="AF983" s="264">
        <v>0</v>
      </c>
      <c r="AG983" s="122">
        <v>0.83333333333333337</v>
      </c>
      <c r="AH983" s="122">
        <v>0</v>
      </c>
      <c r="AI983" s="122">
        <v>0</v>
      </c>
      <c r="AJ983" s="122">
        <v>0</v>
      </c>
      <c r="AK983" s="122">
        <v>0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0</v>
      </c>
      <c r="D984" s="264">
        <v>0</v>
      </c>
      <c r="E984" s="122">
        <v>0</v>
      </c>
      <c r="F984" s="122">
        <v>0</v>
      </c>
      <c r="G984" s="122">
        <v>0</v>
      </c>
      <c r="H984" s="122">
        <v>0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0</v>
      </c>
      <c r="R984" s="264">
        <v>0</v>
      </c>
      <c r="S984" s="122">
        <v>0</v>
      </c>
      <c r="T984" s="122">
        <v>0</v>
      </c>
      <c r="U984" s="122">
        <v>0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0</v>
      </c>
      <c r="AF984" s="264">
        <v>0</v>
      </c>
      <c r="AG984" s="122">
        <v>0</v>
      </c>
      <c r="AH984" s="122">
        <v>0</v>
      </c>
      <c r="AI984" s="122">
        <v>0</v>
      </c>
      <c r="AJ984" s="122">
        <v>0</v>
      </c>
      <c r="AK984" s="122">
        <v>0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0.5</v>
      </c>
      <c r="D985" s="264">
        <v>0.16666666666666666</v>
      </c>
      <c r="E985" s="122">
        <v>0.16666666666666666</v>
      </c>
      <c r="F985" s="122">
        <v>0</v>
      </c>
      <c r="G985" s="122">
        <v>0.16666666666666666</v>
      </c>
      <c r="H985" s="122">
        <v>0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0.16666666666666666</v>
      </c>
      <c r="R985" s="264">
        <v>0</v>
      </c>
      <c r="S985" s="122">
        <v>0.16666666666666666</v>
      </c>
      <c r="T985" s="122">
        <v>0</v>
      </c>
      <c r="U985" s="122">
        <v>0</v>
      </c>
      <c r="V985" s="122">
        <v>0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0.66666666666666663</v>
      </c>
      <c r="AF985" s="264">
        <v>0.16666666666666666</v>
      </c>
      <c r="AG985" s="122">
        <v>0.33333333333333331</v>
      </c>
      <c r="AH985" s="122">
        <v>0</v>
      </c>
      <c r="AI985" s="122">
        <v>0.16666666666666666</v>
      </c>
      <c r="AJ985" s="122">
        <v>0</v>
      </c>
      <c r="AK985" s="122">
        <v>0</v>
      </c>
      <c r="AL985" s="122">
        <v>0</v>
      </c>
      <c r="AM985" s="122">
        <v>0</v>
      </c>
      <c r="AN985" s="122">
        <v>0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0.16666666666666666</v>
      </c>
      <c r="D986" s="264">
        <v>0</v>
      </c>
      <c r="E986" s="122">
        <v>0.16666666666666666</v>
      </c>
      <c r="F986" s="122">
        <v>0</v>
      </c>
      <c r="G986" s="122">
        <v>0</v>
      </c>
      <c r="H986" s="122">
        <v>0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0.33333333333333331</v>
      </c>
      <c r="R986" s="264">
        <v>0</v>
      </c>
      <c r="S986" s="122">
        <v>0.16666666666666666</v>
      </c>
      <c r="T986" s="122">
        <v>0</v>
      </c>
      <c r="U986" s="122">
        <v>0.16666666666666666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0.5</v>
      </c>
      <c r="AF986" s="264">
        <v>0</v>
      </c>
      <c r="AG986" s="122">
        <v>0.33333333333333331</v>
      </c>
      <c r="AH986" s="122">
        <v>0</v>
      </c>
      <c r="AI986" s="122">
        <v>0.16666666666666666</v>
      </c>
      <c r="AJ986" s="122">
        <v>0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1.1666666666666667</v>
      </c>
      <c r="D987" s="264">
        <v>0</v>
      </c>
      <c r="E987" s="122">
        <v>1</v>
      </c>
      <c r="F987" s="122">
        <v>0</v>
      </c>
      <c r="G987" s="122">
        <v>0.16666666666666666</v>
      </c>
      <c r="H987" s="122">
        <v>0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0.5</v>
      </c>
      <c r="R987" s="264">
        <v>0.16666666666666666</v>
      </c>
      <c r="S987" s="122">
        <v>0.33333333333333331</v>
      </c>
      <c r="T987" s="122">
        <v>0</v>
      </c>
      <c r="U987" s="122">
        <v>0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1.6666666666666667</v>
      </c>
      <c r="AF987" s="264">
        <v>0.16666666666666666</v>
      </c>
      <c r="AG987" s="122">
        <v>1.3333333333333333</v>
      </c>
      <c r="AH987" s="122">
        <v>0</v>
      </c>
      <c r="AI987" s="122">
        <v>0.16666666666666666</v>
      </c>
      <c r="AJ987" s="122">
        <v>0</v>
      </c>
      <c r="AK987" s="122">
        <v>0</v>
      </c>
      <c r="AL987" s="122">
        <v>0</v>
      </c>
      <c r="AM987" s="122">
        <v>0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0.5</v>
      </c>
      <c r="D988" s="264">
        <v>0</v>
      </c>
      <c r="E988" s="122">
        <v>0.5</v>
      </c>
      <c r="F988" s="122">
        <v>0</v>
      </c>
      <c r="G988" s="122">
        <v>0</v>
      </c>
      <c r="H988" s="122">
        <v>0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323">
        <v>0</v>
      </c>
      <c r="P988" s="197"/>
      <c r="Q988" s="97">
        <v>1.8333333333333335</v>
      </c>
      <c r="R988" s="264">
        <v>0.5</v>
      </c>
      <c r="S988" s="122">
        <v>1.1666666666666667</v>
      </c>
      <c r="T988" s="122">
        <v>0</v>
      </c>
      <c r="U988" s="122">
        <v>0</v>
      </c>
      <c r="V988" s="122">
        <v>0</v>
      </c>
      <c r="W988" s="122">
        <v>0.16666666666666666</v>
      </c>
      <c r="X988" s="122">
        <v>0</v>
      </c>
      <c r="Y988" s="122">
        <v>0</v>
      </c>
      <c r="Z988" s="122">
        <v>0</v>
      </c>
      <c r="AA988" s="122">
        <v>0</v>
      </c>
      <c r="AB988" s="122">
        <v>0</v>
      </c>
      <c r="AC988" s="323">
        <v>0</v>
      </c>
      <c r="AD988" s="197"/>
      <c r="AE988" s="97">
        <v>2.3333333333333335</v>
      </c>
      <c r="AF988" s="264">
        <v>0.5</v>
      </c>
      <c r="AG988" s="122">
        <v>1.6666666666666667</v>
      </c>
      <c r="AH988" s="122">
        <v>0</v>
      </c>
      <c r="AI988" s="122">
        <v>0</v>
      </c>
      <c r="AJ988" s="122">
        <v>0</v>
      </c>
      <c r="AK988" s="122">
        <v>0.16666666666666666</v>
      </c>
      <c r="AL988" s="122">
        <v>0</v>
      </c>
      <c r="AM988" s="122">
        <v>0</v>
      </c>
      <c r="AN988" s="122">
        <v>0</v>
      </c>
      <c r="AO988" s="122">
        <v>0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1.1666666666666667</v>
      </c>
      <c r="D989" s="264">
        <v>0</v>
      </c>
      <c r="E989" s="122">
        <v>1</v>
      </c>
      <c r="F989" s="122">
        <v>0</v>
      </c>
      <c r="G989" s="122">
        <v>0.16666666666666666</v>
      </c>
      <c r="H989" s="122">
        <v>0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0.83333333333333326</v>
      </c>
      <c r="R989" s="264">
        <v>0</v>
      </c>
      <c r="S989" s="122">
        <v>0.66666666666666663</v>
      </c>
      <c r="T989" s="122">
        <v>0</v>
      </c>
      <c r="U989" s="122">
        <v>0.16666666666666666</v>
      </c>
      <c r="V989" s="122">
        <v>0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323">
        <v>0</v>
      </c>
      <c r="AD989" s="8"/>
      <c r="AE989" s="97">
        <v>2</v>
      </c>
      <c r="AF989" s="264">
        <v>0</v>
      </c>
      <c r="AG989" s="122">
        <v>1.6666666666666667</v>
      </c>
      <c r="AH989" s="122">
        <v>0</v>
      </c>
      <c r="AI989" s="122">
        <v>0.33333333333333331</v>
      </c>
      <c r="AJ989" s="122">
        <v>0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1.6666666666666667</v>
      </c>
      <c r="D990" s="264">
        <v>0</v>
      </c>
      <c r="E990" s="122">
        <v>1.5</v>
      </c>
      <c r="F990" s="122">
        <v>0</v>
      </c>
      <c r="G990" s="122">
        <v>0.16666666666666666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0.99999999999999989</v>
      </c>
      <c r="R990" s="264">
        <v>0.16666666666666666</v>
      </c>
      <c r="S990" s="122">
        <v>0.66666666666666663</v>
      </c>
      <c r="T990" s="122">
        <v>0</v>
      </c>
      <c r="U990" s="122">
        <v>0.16666666666666666</v>
      </c>
      <c r="V990" s="122">
        <v>0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2.6666666666666665</v>
      </c>
      <c r="AF990" s="264">
        <v>0.16666666666666666</v>
      </c>
      <c r="AG990" s="122">
        <v>2.1666666666666665</v>
      </c>
      <c r="AH990" s="122">
        <v>0</v>
      </c>
      <c r="AI990" s="122">
        <v>0.33333333333333331</v>
      </c>
      <c r="AJ990" s="122">
        <v>0</v>
      </c>
      <c r="AK990" s="122">
        <v>0</v>
      </c>
      <c r="AL990" s="122">
        <v>0</v>
      </c>
      <c r="AM990" s="122">
        <v>0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1.6666666666666665</v>
      </c>
      <c r="D991" s="264">
        <v>0</v>
      </c>
      <c r="E991" s="122">
        <v>1.3333333333333333</v>
      </c>
      <c r="F991" s="122">
        <v>0</v>
      </c>
      <c r="G991" s="122">
        <v>0.33333333333333331</v>
      </c>
      <c r="H991" s="122">
        <v>0</v>
      </c>
      <c r="I991" s="122">
        <v>0</v>
      </c>
      <c r="J991" s="122">
        <v>0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1</v>
      </c>
      <c r="R991" s="264">
        <v>0</v>
      </c>
      <c r="S991" s="122">
        <v>1</v>
      </c>
      <c r="T991" s="122">
        <v>0</v>
      </c>
      <c r="U991" s="122">
        <v>0</v>
      </c>
      <c r="V991" s="122">
        <v>0</v>
      </c>
      <c r="W991" s="122">
        <v>0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2.666666666666667</v>
      </c>
      <c r="AF991" s="264">
        <v>0</v>
      </c>
      <c r="AG991" s="122">
        <v>2.3333333333333335</v>
      </c>
      <c r="AH991" s="122">
        <v>0</v>
      </c>
      <c r="AI991" s="122">
        <v>0.33333333333333331</v>
      </c>
      <c r="AJ991" s="122">
        <v>0</v>
      </c>
      <c r="AK991" s="122">
        <v>0</v>
      </c>
      <c r="AL991" s="122">
        <v>0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3.9999999999999996</v>
      </c>
      <c r="D992" s="264">
        <v>0.16666666666666666</v>
      </c>
      <c r="E992" s="122">
        <v>3.6666666666666665</v>
      </c>
      <c r="F992" s="122">
        <v>0</v>
      </c>
      <c r="G992" s="122">
        <v>0.16666666666666666</v>
      </c>
      <c r="H992" s="122">
        <v>0</v>
      </c>
      <c r="I992" s="122">
        <v>0</v>
      </c>
      <c r="J992" s="122">
        <v>0</v>
      </c>
      <c r="K992" s="122">
        <v>0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3.5</v>
      </c>
      <c r="R992" s="264">
        <v>0</v>
      </c>
      <c r="S992" s="122">
        <v>3.3333333333333335</v>
      </c>
      <c r="T992" s="122">
        <v>0</v>
      </c>
      <c r="U992" s="122">
        <v>0.16666666666666666</v>
      </c>
      <c r="V992" s="122">
        <v>0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7.5</v>
      </c>
      <c r="AF992" s="264">
        <v>0.16666666666666666</v>
      </c>
      <c r="AG992" s="122">
        <v>7</v>
      </c>
      <c r="AH992" s="122">
        <v>0</v>
      </c>
      <c r="AI992" s="122">
        <v>0.33333333333333331</v>
      </c>
      <c r="AJ992" s="122">
        <v>0</v>
      </c>
      <c r="AK992" s="122">
        <v>0</v>
      </c>
      <c r="AL992" s="122">
        <v>0</v>
      </c>
      <c r="AM992" s="122">
        <v>0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3.5</v>
      </c>
      <c r="D993" s="264">
        <v>0</v>
      </c>
      <c r="E993" s="122">
        <v>3.1666666666666665</v>
      </c>
      <c r="F993" s="122">
        <v>0</v>
      </c>
      <c r="G993" s="122">
        <v>0.33333333333333331</v>
      </c>
      <c r="H993" s="122">
        <v>0</v>
      </c>
      <c r="I993" s="122">
        <v>0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11.833333333333332</v>
      </c>
      <c r="R993" s="264">
        <v>0</v>
      </c>
      <c r="S993" s="122">
        <v>11.166666666666666</v>
      </c>
      <c r="T993" s="122">
        <v>0</v>
      </c>
      <c r="U993" s="122">
        <v>0.66666666666666663</v>
      </c>
      <c r="V993" s="122">
        <v>0</v>
      </c>
      <c r="W993" s="122">
        <v>0</v>
      </c>
      <c r="X993" s="122">
        <v>0</v>
      </c>
      <c r="Y993" s="122">
        <v>0</v>
      </c>
      <c r="Z993" s="122">
        <v>0</v>
      </c>
      <c r="AA993" s="122">
        <v>0</v>
      </c>
      <c r="AB993" s="122">
        <v>0</v>
      </c>
      <c r="AC993" s="323">
        <v>0</v>
      </c>
      <c r="AD993" s="8"/>
      <c r="AE993" s="97">
        <v>15.333333333333334</v>
      </c>
      <c r="AF993" s="264">
        <v>0</v>
      </c>
      <c r="AG993" s="122">
        <v>14.333333333333334</v>
      </c>
      <c r="AH993" s="122">
        <v>0</v>
      </c>
      <c r="AI993" s="122">
        <v>1</v>
      </c>
      <c r="AJ993" s="122">
        <v>0</v>
      </c>
      <c r="AK993" s="122">
        <v>0</v>
      </c>
      <c r="AL993" s="122">
        <v>0</v>
      </c>
      <c r="AM993" s="122">
        <v>0</v>
      </c>
      <c r="AN993" s="122">
        <v>0</v>
      </c>
      <c r="AO993" s="122">
        <v>0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2.5</v>
      </c>
      <c r="D994" s="264">
        <v>0</v>
      </c>
      <c r="E994" s="122">
        <v>2.5</v>
      </c>
      <c r="F994" s="122">
        <v>0</v>
      </c>
      <c r="G994" s="122">
        <v>0</v>
      </c>
      <c r="H994" s="122">
        <v>0</v>
      </c>
      <c r="I994" s="122">
        <v>0</v>
      </c>
      <c r="J994" s="122">
        <v>0</v>
      </c>
      <c r="K994" s="122">
        <v>0</v>
      </c>
      <c r="L994" s="122">
        <v>0</v>
      </c>
      <c r="M994" s="122">
        <v>0</v>
      </c>
      <c r="N994" s="122">
        <v>0</v>
      </c>
      <c r="O994" s="323">
        <v>0</v>
      </c>
      <c r="P994" s="8"/>
      <c r="Q994" s="97">
        <v>18.5</v>
      </c>
      <c r="R994" s="264">
        <v>0</v>
      </c>
      <c r="S994" s="122">
        <v>17.333333333333332</v>
      </c>
      <c r="T994" s="122">
        <v>0</v>
      </c>
      <c r="U994" s="122">
        <v>1.1666666666666667</v>
      </c>
      <c r="V994" s="122">
        <v>0</v>
      </c>
      <c r="W994" s="122">
        <v>0</v>
      </c>
      <c r="X994" s="122">
        <v>0</v>
      </c>
      <c r="Y994" s="122">
        <v>0</v>
      </c>
      <c r="Z994" s="122">
        <v>0</v>
      </c>
      <c r="AA994" s="122">
        <v>0</v>
      </c>
      <c r="AB994" s="122">
        <v>0</v>
      </c>
      <c r="AC994" s="323">
        <v>0</v>
      </c>
      <c r="AD994" s="8"/>
      <c r="AE994" s="97">
        <v>21</v>
      </c>
      <c r="AF994" s="264">
        <v>0</v>
      </c>
      <c r="AG994" s="122">
        <v>19.833333333333332</v>
      </c>
      <c r="AH994" s="122">
        <v>0</v>
      </c>
      <c r="AI994" s="122">
        <v>1.1666666666666667</v>
      </c>
      <c r="AJ994" s="122">
        <v>0</v>
      </c>
      <c r="AK994" s="122">
        <v>0</v>
      </c>
      <c r="AL994" s="122">
        <v>0</v>
      </c>
      <c r="AM994" s="122">
        <v>0</v>
      </c>
      <c r="AN994" s="122">
        <v>0</v>
      </c>
      <c r="AO994" s="122">
        <v>0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2.2000000000000002</v>
      </c>
      <c r="D995" s="264">
        <v>0</v>
      </c>
      <c r="E995" s="122">
        <v>2.2000000000000002</v>
      </c>
      <c r="F995" s="122">
        <v>0</v>
      </c>
      <c r="G995" s="122">
        <v>0</v>
      </c>
      <c r="H995" s="122">
        <v>0</v>
      </c>
      <c r="I995" s="122">
        <v>0</v>
      </c>
      <c r="J995" s="122">
        <v>0</v>
      </c>
      <c r="K995" s="122">
        <v>0</v>
      </c>
      <c r="L995" s="122">
        <v>0</v>
      </c>
      <c r="M995" s="122">
        <v>0</v>
      </c>
      <c r="N995" s="122">
        <v>0</v>
      </c>
      <c r="O995" s="323">
        <v>0</v>
      </c>
      <c r="P995" s="8"/>
      <c r="Q995" s="97">
        <v>43.800000000000004</v>
      </c>
      <c r="R995" s="264">
        <v>0.6</v>
      </c>
      <c r="S995" s="122">
        <v>41</v>
      </c>
      <c r="T995" s="122">
        <v>0</v>
      </c>
      <c r="U995" s="122">
        <v>2.2000000000000002</v>
      </c>
      <c r="V995" s="122">
        <v>0</v>
      </c>
      <c r="W995" s="122">
        <v>0</v>
      </c>
      <c r="X995" s="122">
        <v>0</v>
      </c>
      <c r="Y995" s="122">
        <v>0</v>
      </c>
      <c r="Z995" s="122">
        <v>0</v>
      </c>
      <c r="AA995" s="122">
        <v>0</v>
      </c>
      <c r="AB995" s="122">
        <v>0</v>
      </c>
      <c r="AC995" s="323">
        <v>0</v>
      </c>
      <c r="AD995" s="8"/>
      <c r="AE995" s="97">
        <v>46.000000000000007</v>
      </c>
      <c r="AF995" s="264">
        <v>0.6</v>
      </c>
      <c r="AG995" s="122">
        <v>43.2</v>
      </c>
      <c r="AH995" s="122">
        <v>0</v>
      </c>
      <c r="AI995" s="122">
        <v>2.2000000000000002</v>
      </c>
      <c r="AJ995" s="122">
        <v>0</v>
      </c>
      <c r="AK995" s="122">
        <v>0</v>
      </c>
      <c r="AL995" s="122">
        <v>0</v>
      </c>
      <c r="AM995" s="122">
        <v>0</v>
      </c>
      <c r="AN995" s="122">
        <v>0</v>
      </c>
      <c r="AO995" s="122">
        <v>0</v>
      </c>
      <c r="AP995" s="122">
        <v>0</v>
      </c>
      <c r="AQ995" s="323">
        <v>0</v>
      </c>
      <c r="AR995" s="11"/>
    </row>
    <row r="996" spans="1:44" x14ac:dyDescent="0.25">
      <c r="A996" s="240"/>
      <c r="B996" s="311">
        <v>0.32291700000000001</v>
      </c>
      <c r="C996" s="97">
        <v>1.2</v>
      </c>
      <c r="D996" s="264">
        <v>0.2</v>
      </c>
      <c r="E996" s="122">
        <v>0.8</v>
      </c>
      <c r="F996" s="122">
        <v>0</v>
      </c>
      <c r="G996" s="122">
        <v>0.2</v>
      </c>
      <c r="H996" s="122">
        <v>0</v>
      </c>
      <c r="I996" s="122">
        <v>0</v>
      </c>
      <c r="J996" s="122">
        <v>0</v>
      </c>
      <c r="K996" s="122">
        <v>0</v>
      </c>
      <c r="L996" s="122">
        <v>0</v>
      </c>
      <c r="M996" s="122">
        <v>0</v>
      </c>
      <c r="N996" s="122">
        <v>0</v>
      </c>
      <c r="O996" s="323">
        <v>0</v>
      </c>
      <c r="P996" s="8"/>
      <c r="Q996" s="97">
        <v>70.600000000000009</v>
      </c>
      <c r="R996" s="264">
        <v>0.4</v>
      </c>
      <c r="S996" s="122">
        <v>65.400000000000006</v>
      </c>
      <c r="T996" s="122">
        <v>0</v>
      </c>
      <c r="U996" s="122">
        <v>4.8</v>
      </c>
      <c r="V996" s="122">
        <v>0</v>
      </c>
      <c r="W996" s="122">
        <v>0</v>
      </c>
      <c r="X996" s="122">
        <v>0</v>
      </c>
      <c r="Y996" s="122">
        <v>0</v>
      </c>
      <c r="Z996" s="122">
        <v>0</v>
      </c>
      <c r="AA996" s="122">
        <v>0</v>
      </c>
      <c r="AB996" s="122">
        <v>0</v>
      </c>
      <c r="AC996" s="323">
        <v>0</v>
      </c>
      <c r="AD996" s="8"/>
      <c r="AE996" s="97">
        <v>71.8</v>
      </c>
      <c r="AF996" s="264">
        <v>0.6</v>
      </c>
      <c r="AG996" s="122">
        <v>66.2</v>
      </c>
      <c r="AH996" s="122">
        <v>0</v>
      </c>
      <c r="AI996" s="122">
        <v>5</v>
      </c>
      <c r="AJ996" s="122">
        <v>0</v>
      </c>
      <c r="AK996" s="122">
        <v>0</v>
      </c>
      <c r="AL996" s="122">
        <v>0</v>
      </c>
      <c r="AM996" s="122">
        <v>0</v>
      </c>
      <c r="AN996" s="122">
        <v>0</v>
      </c>
      <c r="AO996" s="122">
        <v>0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1.2</v>
      </c>
      <c r="D997" s="264">
        <v>0</v>
      </c>
      <c r="E997" s="122">
        <v>1.2</v>
      </c>
      <c r="F997" s="122">
        <v>0</v>
      </c>
      <c r="G997" s="122">
        <v>0</v>
      </c>
      <c r="H997" s="122">
        <v>0</v>
      </c>
      <c r="I997" s="122">
        <v>0</v>
      </c>
      <c r="J997" s="122">
        <v>0</v>
      </c>
      <c r="K997" s="122">
        <v>0</v>
      </c>
      <c r="L997" s="122">
        <v>0</v>
      </c>
      <c r="M997" s="122">
        <v>0</v>
      </c>
      <c r="N997" s="122">
        <v>0</v>
      </c>
      <c r="O997" s="323">
        <v>0</v>
      </c>
      <c r="P997" s="8"/>
      <c r="Q997" s="97">
        <v>76.2</v>
      </c>
      <c r="R997" s="264">
        <v>0.4</v>
      </c>
      <c r="S997" s="122">
        <v>72.599999999999994</v>
      </c>
      <c r="T997" s="122">
        <v>0.2</v>
      </c>
      <c r="U997" s="122">
        <v>3</v>
      </c>
      <c r="V997" s="122">
        <v>0</v>
      </c>
      <c r="W997" s="122">
        <v>0</v>
      </c>
      <c r="X997" s="122">
        <v>0</v>
      </c>
      <c r="Y997" s="122">
        <v>0</v>
      </c>
      <c r="Z997" s="122">
        <v>0</v>
      </c>
      <c r="AA997" s="122">
        <v>0</v>
      </c>
      <c r="AB997" s="122">
        <v>0</v>
      </c>
      <c r="AC997" s="323">
        <v>0</v>
      </c>
      <c r="AD997" s="8"/>
      <c r="AE997" s="97">
        <v>77.400000000000006</v>
      </c>
      <c r="AF997" s="264">
        <v>0.4</v>
      </c>
      <c r="AG997" s="122">
        <v>73.8</v>
      </c>
      <c r="AH997" s="122">
        <v>0.2</v>
      </c>
      <c r="AI997" s="122">
        <v>3</v>
      </c>
      <c r="AJ997" s="122">
        <v>0</v>
      </c>
      <c r="AK997" s="122">
        <v>0</v>
      </c>
      <c r="AL997" s="122">
        <v>0</v>
      </c>
      <c r="AM997" s="122">
        <v>0</v>
      </c>
      <c r="AN997" s="122">
        <v>0</v>
      </c>
      <c r="AO997" s="122">
        <v>0</v>
      </c>
      <c r="AP997" s="122">
        <v>0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1.8</v>
      </c>
      <c r="D998" s="264">
        <v>0</v>
      </c>
      <c r="E998" s="122">
        <v>1.8</v>
      </c>
      <c r="F998" s="122">
        <v>0</v>
      </c>
      <c r="G998" s="122">
        <v>0</v>
      </c>
      <c r="H998" s="122">
        <v>0</v>
      </c>
      <c r="I998" s="122">
        <v>0</v>
      </c>
      <c r="J998" s="122">
        <v>0</v>
      </c>
      <c r="K998" s="122">
        <v>0</v>
      </c>
      <c r="L998" s="122">
        <v>0</v>
      </c>
      <c r="M998" s="122">
        <v>0</v>
      </c>
      <c r="N998" s="122">
        <v>0</v>
      </c>
      <c r="O998" s="323">
        <v>0</v>
      </c>
      <c r="P998" s="8"/>
      <c r="Q998" s="97">
        <v>71.800000000000011</v>
      </c>
      <c r="R998" s="264">
        <v>0.2</v>
      </c>
      <c r="S998" s="122">
        <v>66.400000000000006</v>
      </c>
      <c r="T998" s="122">
        <v>0</v>
      </c>
      <c r="U998" s="122">
        <v>5.2</v>
      </c>
      <c r="V998" s="122">
        <v>0</v>
      </c>
      <c r="W998" s="122">
        <v>0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73.600000000000009</v>
      </c>
      <c r="AF998" s="264">
        <v>0.2</v>
      </c>
      <c r="AG998" s="122">
        <v>68.2</v>
      </c>
      <c r="AH998" s="122">
        <v>0</v>
      </c>
      <c r="AI998" s="122">
        <v>5.2</v>
      </c>
      <c r="AJ998" s="122">
        <v>0</v>
      </c>
      <c r="AK998" s="122">
        <v>0</v>
      </c>
      <c r="AL998" s="122">
        <v>0</v>
      </c>
      <c r="AM998" s="122">
        <v>0</v>
      </c>
      <c r="AN998" s="122">
        <v>0</v>
      </c>
      <c r="AO998" s="122">
        <v>0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2.4000000000000004</v>
      </c>
      <c r="D999" s="264">
        <v>0</v>
      </c>
      <c r="E999" s="122">
        <v>2.2000000000000002</v>
      </c>
      <c r="F999" s="122">
        <v>0</v>
      </c>
      <c r="G999" s="122">
        <v>0.2</v>
      </c>
      <c r="H999" s="122">
        <v>0</v>
      </c>
      <c r="I999" s="122">
        <v>0</v>
      </c>
      <c r="J999" s="122">
        <v>0</v>
      </c>
      <c r="K999" s="122">
        <v>0</v>
      </c>
      <c r="L999" s="122">
        <v>0</v>
      </c>
      <c r="M999" s="122">
        <v>0</v>
      </c>
      <c r="N999" s="122">
        <v>0</v>
      </c>
      <c r="O999" s="323">
        <v>0</v>
      </c>
      <c r="P999" s="8"/>
      <c r="Q999" s="97">
        <v>55.6</v>
      </c>
      <c r="R999" s="264">
        <v>0</v>
      </c>
      <c r="S999" s="122">
        <v>52.6</v>
      </c>
      <c r="T999" s="122">
        <v>0</v>
      </c>
      <c r="U999" s="122">
        <v>3</v>
      </c>
      <c r="V999" s="122">
        <v>0</v>
      </c>
      <c r="W999" s="122">
        <v>0</v>
      </c>
      <c r="X999" s="122">
        <v>0</v>
      </c>
      <c r="Y999" s="122">
        <v>0</v>
      </c>
      <c r="Z999" s="122">
        <v>0</v>
      </c>
      <c r="AA999" s="122">
        <v>0</v>
      </c>
      <c r="AB999" s="122">
        <v>0</v>
      </c>
      <c r="AC999" s="323">
        <v>0</v>
      </c>
      <c r="AD999" s="8"/>
      <c r="AE999" s="97">
        <v>58</v>
      </c>
      <c r="AF999" s="264">
        <v>0</v>
      </c>
      <c r="AG999" s="122">
        <v>54.8</v>
      </c>
      <c r="AH999" s="122">
        <v>0</v>
      </c>
      <c r="AI999" s="122">
        <v>3.2</v>
      </c>
      <c r="AJ999" s="122">
        <v>0</v>
      </c>
      <c r="AK999" s="122">
        <v>0</v>
      </c>
      <c r="AL999" s="122">
        <v>0</v>
      </c>
      <c r="AM999" s="122">
        <v>0</v>
      </c>
      <c r="AN999" s="122">
        <v>0</v>
      </c>
      <c r="AO999" s="122">
        <v>0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1.5999999999999999</v>
      </c>
      <c r="D1000" s="264">
        <v>0</v>
      </c>
      <c r="E1000" s="122">
        <v>1.4</v>
      </c>
      <c r="F1000" s="122">
        <v>0</v>
      </c>
      <c r="G1000" s="122">
        <v>0.2</v>
      </c>
      <c r="H1000" s="122">
        <v>0</v>
      </c>
      <c r="I1000" s="122">
        <v>0</v>
      </c>
      <c r="J1000" s="122">
        <v>0</v>
      </c>
      <c r="K1000" s="122">
        <v>0</v>
      </c>
      <c r="L1000" s="122">
        <v>0</v>
      </c>
      <c r="M1000" s="122">
        <v>0</v>
      </c>
      <c r="N1000" s="122">
        <v>0</v>
      </c>
      <c r="O1000" s="323">
        <v>0</v>
      </c>
      <c r="P1000" s="8"/>
      <c r="Q1000" s="97">
        <v>37</v>
      </c>
      <c r="R1000" s="264">
        <v>0</v>
      </c>
      <c r="S1000" s="122">
        <v>34.4</v>
      </c>
      <c r="T1000" s="122">
        <v>0</v>
      </c>
      <c r="U1000" s="122">
        <v>2.6</v>
      </c>
      <c r="V1000" s="122">
        <v>0</v>
      </c>
      <c r="W1000" s="122">
        <v>0</v>
      </c>
      <c r="X1000" s="122">
        <v>0</v>
      </c>
      <c r="Y1000" s="122">
        <v>0</v>
      </c>
      <c r="Z1000" s="122">
        <v>0</v>
      </c>
      <c r="AA1000" s="122">
        <v>0</v>
      </c>
      <c r="AB1000" s="122">
        <v>0</v>
      </c>
      <c r="AC1000" s="323">
        <v>0</v>
      </c>
      <c r="AD1000" s="8"/>
      <c r="AE1000" s="97">
        <v>38.599999999999994</v>
      </c>
      <c r="AF1000" s="264">
        <v>0</v>
      </c>
      <c r="AG1000" s="122">
        <v>35.799999999999997</v>
      </c>
      <c r="AH1000" s="122">
        <v>0</v>
      </c>
      <c r="AI1000" s="122">
        <v>2.8</v>
      </c>
      <c r="AJ1000" s="122">
        <v>0</v>
      </c>
      <c r="AK1000" s="122">
        <v>0</v>
      </c>
      <c r="AL1000" s="122">
        <v>0</v>
      </c>
      <c r="AM1000" s="122">
        <v>0</v>
      </c>
      <c r="AN1000" s="122">
        <v>0</v>
      </c>
      <c r="AO1000" s="122">
        <v>0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4.8000000000000007</v>
      </c>
      <c r="D1001" s="264">
        <v>0.2</v>
      </c>
      <c r="E1001" s="122">
        <v>4.4000000000000004</v>
      </c>
      <c r="F1001" s="122">
        <v>0</v>
      </c>
      <c r="G1001" s="122">
        <v>0.2</v>
      </c>
      <c r="H1001" s="122">
        <v>0</v>
      </c>
      <c r="I1001" s="122">
        <v>0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323">
        <v>0</v>
      </c>
      <c r="P1001" s="8"/>
      <c r="Q1001" s="97">
        <v>37.200000000000003</v>
      </c>
      <c r="R1001" s="264">
        <v>0.6</v>
      </c>
      <c r="S1001" s="122">
        <v>34.4</v>
      </c>
      <c r="T1001" s="122">
        <v>0</v>
      </c>
      <c r="U1001" s="122">
        <v>2.2000000000000002</v>
      </c>
      <c r="V1001" s="122">
        <v>0</v>
      </c>
      <c r="W1001" s="122">
        <v>0</v>
      </c>
      <c r="X1001" s="122">
        <v>0</v>
      </c>
      <c r="Y1001" s="122">
        <v>0</v>
      </c>
      <c r="Z1001" s="122">
        <v>0</v>
      </c>
      <c r="AA1001" s="122">
        <v>0</v>
      </c>
      <c r="AB1001" s="122">
        <v>0</v>
      </c>
      <c r="AC1001" s="323">
        <v>0</v>
      </c>
      <c r="AD1001" s="8"/>
      <c r="AE1001" s="97">
        <v>41.999999999999993</v>
      </c>
      <c r="AF1001" s="264">
        <v>0.8</v>
      </c>
      <c r="AG1001" s="122">
        <v>38.799999999999997</v>
      </c>
      <c r="AH1001" s="122">
        <v>0</v>
      </c>
      <c r="AI1001" s="122">
        <v>2.4</v>
      </c>
      <c r="AJ1001" s="122">
        <v>0</v>
      </c>
      <c r="AK1001" s="122">
        <v>0</v>
      </c>
      <c r="AL1001" s="122">
        <v>0</v>
      </c>
      <c r="AM1001" s="122">
        <v>0</v>
      </c>
      <c r="AN1001" s="122">
        <v>0</v>
      </c>
      <c r="AO1001" s="122">
        <v>0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3.8</v>
      </c>
      <c r="D1002" s="264">
        <v>0</v>
      </c>
      <c r="E1002" s="122">
        <v>3.8</v>
      </c>
      <c r="F1002" s="122">
        <v>0</v>
      </c>
      <c r="G1002" s="122">
        <v>0</v>
      </c>
      <c r="H1002" s="122">
        <v>0</v>
      </c>
      <c r="I1002" s="122">
        <v>0</v>
      </c>
      <c r="J1002" s="122">
        <v>0</v>
      </c>
      <c r="K1002" s="122">
        <v>0</v>
      </c>
      <c r="L1002" s="122">
        <v>0</v>
      </c>
      <c r="M1002" s="122">
        <v>0</v>
      </c>
      <c r="N1002" s="122">
        <v>0</v>
      </c>
      <c r="O1002" s="323">
        <v>0</v>
      </c>
      <c r="P1002" s="8"/>
      <c r="Q1002" s="97">
        <v>40.199999999999996</v>
      </c>
      <c r="R1002" s="264">
        <v>0</v>
      </c>
      <c r="S1002" s="122">
        <v>36.799999999999997</v>
      </c>
      <c r="T1002" s="122">
        <v>0</v>
      </c>
      <c r="U1002" s="122">
        <v>3.4</v>
      </c>
      <c r="V1002" s="122">
        <v>0</v>
      </c>
      <c r="W1002" s="122">
        <v>0</v>
      </c>
      <c r="X1002" s="122">
        <v>0</v>
      </c>
      <c r="Y1002" s="122">
        <v>0</v>
      </c>
      <c r="Z1002" s="122">
        <v>0</v>
      </c>
      <c r="AA1002" s="122">
        <v>0</v>
      </c>
      <c r="AB1002" s="122">
        <v>0</v>
      </c>
      <c r="AC1002" s="323">
        <v>0</v>
      </c>
      <c r="AD1002" s="8"/>
      <c r="AE1002" s="97">
        <v>44</v>
      </c>
      <c r="AF1002" s="264">
        <v>0</v>
      </c>
      <c r="AG1002" s="122">
        <v>40.6</v>
      </c>
      <c r="AH1002" s="122">
        <v>0</v>
      </c>
      <c r="AI1002" s="122">
        <v>3.4</v>
      </c>
      <c r="AJ1002" s="122">
        <v>0</v>
      </c>
      <c r="AK1002" s="122">
        <v>0</v>
      </c>
      <c r="AL1002" s="122">
        <v>0</v>
      </c>
      <c r="AM1002" s="122">
        <v>0</v>
      </c>
      <c r="AN1002" s="122">
        <v>0</v>
      </c>
      <c r="AO1002" s="122">
        <v>0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3</v>
      </c>
      <c r="D1003" s="264">
        <v>0.2</v>
      </c>
      <c r="E1003" s="122">
        <v>2.8</v>
      </c>
      <c r="F1003" s="122">
        <v>0</v>
      </c>
      <c r="G1003" s="122">
        <v>0</v>
      </c>
      <c r="H1003" s="122">
        <v>0</v>
      </c>
      <c r="I1003" s="122">
        <v>0</v>
      </c>
      <c r="J1003" s="122">
        <v>0</v>
      </c>
      <c r="K1003" s="122">
        <v>0</v>
      </c>
      <c r="L1003" s="122">
        <v>0</v>
      </c>
      <c r="M1003" s="122">
        <v>0</v>
      </c>
      <c r="N1003" s="122">
        <v>0</v>
      </c>
      <c r="O1003" s="323">
        <v>0</v>
      </c>
      <c r="P1003" s="8"/>
      <c r="Q1003" s="97">
        <v>31</v>
      </c>
      <c r="R1003" s="264">
        <v>0</v>
      </c>
      <c r="S1003" s="122">
        <v>29.2</v>
      </c>
      <c r="T1003" s="122">
        <v>0</v>
      </c>
      <c r="U1003" s="122">
        <v>1.8</v>
      </c>
      <c r="V1003" s="122">
        <v>0</v>
      </c>
      <c r="W1003" s="122">
        <v>0</v>
      </c>
      <c r="X1003" s="122">
        <v>0</v>
      </c>
      <c r="Y1003" s="122">
        <v>0</v>
      </c>
      <c r="Z1003" s="122">
        <v>0</v>
      </c>
      <c r="AA1003" s="122">
        <v>0</v>
      </c>
      <c r="AB1003" s="122">
        <v>0</v>
      </c>
      <c r="AC1003" s="323">
        <v>0</v>
      </c>
      <c r="AD1003" s="8"/>
      <c r="AE1003" s="97">
        <v>34</v>
      </c>
      <c r="AF1003" s="264">
        <v>0.2</v>
      </c>
      <c r="AG1003" s="122">
        <v>32</v>
      </c>
      <c r="AH1003" s="122">
        <v>0</v>
      </c>
      <c r="AI1003" s="122">
        <v>1.8</v>
      </c>
      <c r="AJ1003" s="122">
        <v>0</v>
      </c>
      <c r="AK1003" s="122">
        <v>0</v>
      </c>
      <c r="AL1003" s="122">
        <v>0</v>
      </c>
      <c r="AM1003" s="122">
        <v>0</v>
      </c>
      <c r="AN1003" s="122">
        <v>0</v>
      </c>
      <c r="AO1003" s="122">
        <v>0</v>
      </c>
      <c r="AP1003" s="122">
        <v>0</v>
      </c>
      <c r="AQ1003" s="323">
        <v>0</v>
      </c>
      <c r="AR1003" s="11"/>
    </row>
    <row r="1004" spans="1:44" x14ac:dyDescent="0.25">
      <c r="A1004" s="240"/>
      <c r="B1004" s="311">
        <v>0.40625</v>
      </c>
      <c r="C1004" s="97">
        <v>2.6</v>
      </c>
      <c r="D1004" s="264">
        <v>0.2</v>
      </c>
      <c r="E1004" s="122">
        <v>2.4</v>
      </c>
      <c r="F1004" s="122">
        <v>0</v>
      </c>
      <c r="G1004" s="122">
        <v>0</v>
      </c>
      <c r="H1004" s="122">
        <v>0</v>
      </c>
      <c r="I1004" s="122">
        <v>0</v>
      </c>
      <c r="J1004" s="122">
        <v>0</v>
      </c>
      <c r="K1004" s="122">
        <v>0</v>
      </c>
      <c r="L1004" s="122">
        <v>0</v>
      </c>
      <c r="M1004" s="122">
        <v>0</v>
      </c>
      <c r="N1004" s="122">
        <v>0</v>
      </c>
      <c r="O1004" s="323">
        <v>0</v>
      </c>
      <c r="P1004" s="8"/>
      <c r="Q1004" s="97">
        <v>25.2</v>
      </c>
      <c r="R1004" s="264">
        <v>0</v>
      </c>
      <c r="S1004" s="122">
        <v>24.2</v>
      </c>
      <c r="T1004" s="122">
        <v>0</v>
      </c>
      <c r="U1004" s="122">
        <v>1</v>
      </c>
      <c r="V1004" s="122">
        <v>0</v>
      </c>
      <c r="W1004" s="122">
        <v>0</v>
      </c>
      <c r="X1004" s="122">
        <v>0</v>
      </c>
      <c r="Y1004" s="122">
        <v>0</v>
      </c>
      <c r="Z1004" s="122">
        <v>0</v>
      </c>
      <c r="AA1004" s="122">
        <v>0</v>
      </c>
      <c r="AB1004" s="122">
        <v>0</v>
      </c>
      <c r="AC1004" s="323">
        <v>0</v>
      </c>
      <c r="AD1004" s="8"/>
      <c r="AE1004" s="97">
        <v>27.8</v>
      </c>
      <c r="AF1004" s="264">
        <v>0.2</v>
      </c>
      <c r="AG1004" s="122">
        <v>26.6</v>
      </c>
      <c r="AH1004" s="122">
        <v>0</v>
      </c>
      <c r="AI1004" s="122">
        <v>1</v>
      </c>
      <c r="AJ1004" s="122">
        <v>0</v>
      </c>
      <c r="AK1004" s="122">
        <v>0</v>
      </c>
      <c r="AL1004" s="122">
        <v>0</v>
      </c>
      <c r="AM1004" s="122">
        <v>0</v>
      </c>
      <c r="AN1004" s="122">
        <v>0</v>
      </c>
      <c r="AO1004" s="122">
        <v>0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1.8</v>
      </c>
      <c r="D1005" s="264">
        <v>0</v>
      </c>
      <c r="E1005" s="122">
        <v>1.6</v>
      </c>
      <c r="F1005" s="122">
        <v>0</v>
      </c>
      <c r="G1005" s="122">
        <v>0.2</v>
      </c>
      <c r="H1005" s="122">
        <v>0</v>
      </c>
      <c r="I1005" s="122">
        <v>0</v>
      </c>
      <c r="J1005" s="122">
        <v>0</v>
      </c>
      <c r="K1005" s="122">
        <v>0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23</v>
      </c>
      <c r="R1005" s="264">
        <v>0.2</v>
      </c>
      <c r="S1005" s="122">
        <v>21</v>
      </c>
      <c r="T1005" s="122">
        <v>0</v>
      </c>
      <c r="U1005" s="122">
        <v>1.8</v>
      </c>
      <c r="V1005" s="122">
        <v>0</v>
      </c>
      <c r="W1005" s="122">
        <v>0</v>
      </c>
      <c r="X1005" s="122">
        <v>0</v>
      </c>
      <c r="Y1005" s="122">
        <v>0</v>
      </c>
      <c r="Z1005" s="122">
        <v>0</v>
      </c>
      <c r="AA1005" s="122">
        <v>0</v>
      </c>
      <c r="AB1005" s="122">
        <v>0</v>
      </c>
      <c r="AC1005" s="323">
        <v>0</v>
      </c>
      <c r="AD1005" s="8"/>
      <c r="AE1005" s="97">
        <v>24.8</v>
      </c>
      <c r="AF1005" s="264">
        <v>0.2</v>
      </c>
      <c r="AG1005" s="122">
        <v>22.6</v>
      </c>
      <c r="AH1005" s="122">
        <v>0</v>
      </c>
      <c r="AI1005" s="122">
        <v>2</v>
      </c>
      <c r="AJ1005" s="122">
        <v>0</v>
      </c>
      <c r="AK1005" s="122">
        <v>0</v>
      </c>
      <c r="AL1005" s="122">
        <v>0</v>
      </c>
      <c r="AM1005" s="122">
        <v>0</v>
      </c>
      <c r="AN1005" s="122">
        <v>0</v>
      </c>
      <c r="AO1005" s="122">
        <v>0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4</v>
      </c>
      <c r="D1006" s="264">
        <v>0</v>
      </c>
      <c r="E1006" s="122">
        <v>3.2</v>
      </c>
      <c r="F1006" s="122">
        <v>0</v>
      </c>
      <c r="G1006" s="122">
        <v>0.8</v>
      </c>
      <c r="H1006" s="122">
        <v>0</v>
      </c>
      <c r="I1006" s="122">
        <v>0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24.999999999999996</v>
      </c>
      <c r="R1006" s="264">
        <v>0.2</v>
      </c>
      <c r="S1006" s="122">
        <v>22.4</v>
      </c>
      <c r="T1006" s="122">
        <v>0</v>
      </c>
      <c r="U1006" s="122">
        <v>2.4</v>
      </c>
      <c r="V1006" s="122">
        <v>0</v>
      </c>
      <c r="W1006" s="122">
        <v>0</v>
      </c>
      <c r="X1006" s="122">
        <v>0</v>
      </c>
      <c r="Y1006" s="122">
        <v>0</v>
      </c>
      <c r="Z1006" s="122">
        <v>0</v>
      </c>
      <c r="AA1006" s="122">
        <v>0</v>
      </c>
      <c r="AB1006" s="122">
        <v>0</v>
      </c>
      <c r="AC1006" s="323">
        <v>0</v>
      </c>
      <c r="AD1006" s="8"/>
      <c r="AE1006" s="97">
        <v>29</v>
      </c>
      <c r="AF1006" s="264">
        <v>0.2</v>
      </c>
      <c r="AG1006" s="122">
        <v>25.6</v>
      </c>
      <c r="AH1006" s="122">
        <v>0</v>
      </c>
      <c r="AI1006" s="122">
        <v>3.2</v>
      </c>
      <c r="AJ1006" s="122">
        <v>0</v>
      </c>
      <c r="AK1006" s="122">
        <v>0</v>
      </c>
      <c r="AL1006" s="122">
        <v>0</v>
      </c>
      <c r="AM1006" s="122">
        <v>0</v>
      </c>
      <c r="AN1006" s="122">
        <v>0</v>
      </c>
      <c r="AO1006" s="122">
        <v>0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4.6000000000000005</v>
      </c>
      <c r="D1007" s="264">
        <v>0.2</v>
      </c>
      <c r="E1007" s="122">
        <v>4</v>
      </c>
      <c r="F1007" s="122">
        <v>0</v>
      </c>
      <c r="G1007" s="122">
        <v>0.4</v>
      </c>
      <c r="H1007" s="122">
        <v>0</v>
      </c>
      <c r="I1007" s="122">
        <v>0</v>
      </c>
      <c r="J1007" s="122">
        <v>0</v>
      </c>
      <c r="K1007" s="122">
        <v>0</v>
      </c>
      <c r="L1007" s="122">
        <v>0</v>
      </c>
      <c r="M1007" s="122">
        <v>0</v>
      </c>
      <c r="N1007" s="122">
        <v>0</v>
      </c>
      <c r="O1007" s="323">
        <v>0</v>
      </c>
      <c r="P1007" s="8"/>
      <c r="Q1007" s="97">
        <v>21.2</v>
      </c>
      <c r="R1007" s="264">
        <v>0.2</v>
      </c>
      <c r="S1007" s="122">
        <v>18.600000000000001</v>
      </c>
      <c r="T1007" s="122">
        <v>0</v>
      </c>
      <c r="U1007" s="122">
        <v>2.4</v>
      </c>
      <c r="V1007" s="122">
        <v>0</v>
      </c>
      <c r="W1007" s="122">
        <v>0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25.8</v>
      </c>
      <c r="AF1007" s="264">
        <v>0.4</v>
      </c>
      <c r="AG1007" s="122">
        <v>22.6</v>
      </c>
      <c r="AH1007" s="122">
        <v>0</v>
      </c>
      <c r="AI1007" s="122">
        <v>2.8</v>
      </c>
      <c r="AJ1007" s="122">
        <v>0</v>
      </c>
      <c r="AK1007" s="122">
        <v>0</v>
      </c>
      <c r="AL1007" s="122">
        <v>0</v>
      </c>
      <c r="AM1007" s="122">
        <v>0</v>
      </c>
      <c r="AN1007" s="122">
        <v>0</v>
      </c>
      <c r="AO1007" s="122">
        <v>0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3.6000000000000005</v>
      </c>
      <c r="D1008" s="264">
        <v>0.2</v>
      </c>
      <c r="E1008" s="122">
        <v>3.2</v>
      </c>
      <c r="F1008" s="122">
        <v>0</v>
      </c>
      <c r="G1008" s="122">
        <v>0.2</v>
      </c>
      <c r="H1008" s="122">
        <v>0</v>
      </c>
      <c r="I1008" s="122">
        <v>0</v>
      </c>
      <c r="J1008" s="122">
        <v>0</v>
      </c>
      <c r="K1008" s="122">
        <v>0</v>
      </c>
      <c r="L1008" s="122">
        <v>0</v>
      </c>
      <c r="M1008" s="122">
        <v>0</v>
      </c>
      <c r="N1008" s="122">
        <v>0</v>
      </c>
      <c r="O1008" s="323">
        <v>0</v>
      </c>
      <c r="P1008" s="8"/>
      <c r="Q1008" s="97">
        <v>24.2</v>
      </c>
      <c r="R1008" s="264">
        <v>0</v>
      </c>
      <c r="S1008" s="122">
        <v>21.4</v>
      </c>
      <c r="T1008" s="122">
        <v>0</v>
      </c>
      <c r="U1008" s="122">
        <v>2.6</v>
      </c>
      <c r="V1008" s="122">
        <v>0</v>
      </c>
      <c r="W1008" s="122">
        <v>0.2</v>
      </c>
      <c r="X1008" s="122">
        <v>0</v>
      </c>
      <c r="Y1008" s="122">
        <v>0</v>
      </c>
      <c r="Z1008" s="122">
        <v>0</v>
      </c>
      <c r="AA1008" s="122">
        <v>0</v>
      </c>
      <c r="AB1008" s="122">
        <v>0</v>
      </c>
      <c r="AC1008" s="323">
        <v>0</v>
      </c>
      <c r="AD1008" s="8"/>
      <c r="AE1008" s="97">
        <v>27.8</v>
      </c>
      <c r="AF1008" s="264">
        <v>0.2</v>
      </c>
      <c r="AG1008" s="122">
        <v>24.6</v>
      </c>
      <c r="AH1008" s="122">
        <v>0</v>
      </c>
      <c r="AI1008" s="122">
        <v>2.8</v>
      </c>
      <c r="AJ1008" s="122">
        <v>0</v>
      </c>
      <c r="AK1008" s="122">
        <v>0.2</v>
      </c>
      <c r="AL1008" s="122">
        <v>0</v>
      </c>
      <c r="AM1008" s="122">
        <v>0</v>
      </c>
      <c r="AN1008" s="122">
        <v>0</v>
      </c>
      <c r="AO1008" s="122">
        <v>0</v>
      </c>
      <c r="AP1008" s="122">
        <v>0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4.4000000000000004</v>
      </c>
      <c r="D1009" s="264">
        <v>0</v>
      </c>
      <c r="E1009" s="122">
        <v>4</v>
      </c>
      <c r="F1009" s="122">
        <v>0</v>
      </c>
      <c r="G1009" s="122">
        <v>0.2</v>
      </c>
      <c r="H1009" s="122">
        <v>0.2</v>
      </c>
      <c r="I1009" s="122">
        <v>0</v>
      </c>
      <c r="J1009" s="122">
        <v>0</v>
      </c>
      <c r="K1009" s="122">
        <v>0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22.4</v>
      </c>
      <c r="R1009" s="264">
        <v>0</v>
      </c>
      <c r="S1009" s="122">
        <v>20.2</v>
      </c>
      <c r="T1009" s="122">
        <v>0</v>
      </c>
      <c r="U1009" s="122">
        <v>2.2000000000000002</v>
      </c>
      <c r="V1009" s="122">
        <v>0</v>
      </c>
      <c r="W1009" s="122">
        <v>0</v>
      </c>
      <c r="X1009" s="122">
        <v>0</v>
      </c>
      <c r="Y1009" s="122">
        <v>0</v>
      </c>
      <c r="Z1009" s="122">
        <v>0</v>
      </c>
      <c r="AA1009" s="122">
        <v>0</v>
      </c>
      <c r="AB1009" s="122">
        <v>0</v>
      </c>
      <c r="AC1009" s="323">
        <v>0</v>
      </c>
      <c r="AD1009" s="8"/>
      <c r="AE1009" s="97">
        <v>26.799999999999997</v>
      </c>
      <c r="AF1009" s="264">
        <v>0</v>
      </c>
      <c r="AG1009" s="122">
        <v>24.2</v>
      </c>
      <c r="AH1009" s="122">
        <v>0</v>
      </c>
      <c r="AI1009" s="122">
        <v>2.4</v>
      </c>
      <c r="AJ1009" s="122">
        <v>0.2</v>
      </c>
      <c r="AK1009" s="122">
        <v>0</v>
      </c>
      <c r="AL1009" s="122">
        <v>0</v>
      </c>
      <c r="AM1009" s="122">
        <v>0</v>
      </c>
      <c r="AN1009" s="122">
        <v>0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5.5</v>
      </c>
      <c r="D1010" s="264">
        <v>0</v>
      </c>
      <c r="E1010" s="122">
        <v>4.75</v>
      </c>
      <c r="F1010" s="122">
        <v>0</v>
      </c>
      <c r="G1010" s="122">
        <v>0.75</v>
      </c>
      <c r="H1010" s="122">
        <v>0</v>
      </c>
      <c r="I1010" s="122">
        <v>0</v>
      </c>
      <c r="J1010" s="122">
        <v>0</v>
      </c>
      <c r="K1010" s="122">
        <v>0</v>
      </c>
      <c r="L1010" s="122">
        <v>0</v>
      </c>
      <c r="M1010" s="122">
        <v>0</v>
      </c>
      <c r="N1010" s="122">
        <v>0</v>
      </c>
      <c r="O1010" s="323">
        <v>0</v>
      </c>
      <c r="P1010" s="8"/>
      <c r="Q1010" s="97">
        <v>22.25</v>
      </c>
      <c r="R1010" s="264">
        <v>1.25</v>
      </c>
      <c r="S1010" s="122">
        <v>18.75</v>
      </c>
      <c r="T1010" s="122">
        <v>0</v>
      </c>
      <c r="U1010" s="122">
        <v>2.25</v>
      </c>
      <c r="V1010" s="122">
        <v>0</v>
      </c>
      <c r="W1010" s="122">
        <v>0</v>
      </c>
      <c r="X1010" s="122">
        <v>0</v>
      </c>
      <c r="Y1010" s="122">
        <v>0</v>
      </c>
      <c r="Z1010" s="122">
        <v>0</v>
      </c>
      <c r="AA1010" s="122">
        <v>0</v>
      </c>
      <c r="AB1010" s="122">
        <v>0</v>
      </c>
      <c r="AC1010" s="323">
        <v>0</v>
      </c>
      <c r="AD1010" s="8"/>
      <c r="AE1010" s="97">
        <v>27.75</v>
      </c>
      <c r="AF1010" s="264">
        <v>1.25</v>
      </c>
      <c r="AG1010" s="122">
        <v>23.5</v>
      </c>
      <c r="AH1010" s="122">
        <v>0</v>
      </c>
      <c r="AI1010" s="122">
        <v>3</v>
      </c>
      <c r="AJ1010" s="122">
        <v>0</v>
      </c>
      <c r="AK1010" s="122">
        <v>0</v>
      </c>
      <c r="AL1010" s="122">
        <v>0</v>
      </c>
      <c r="AM1010" s="122">
        <v>0</v>
      </c>
      <c r="AN1010" s="122">
        <v>0</v>
      </c>
      <c r="AO1010" s="122">
        <v>0</v>
      </c>
      <c r="AP1010" s="122">
        <v>0</v>
      </c>
      <c r="AQ1010" s="323">
        <v>0</v>
      </c>
      <c r="AR1010" s="11"/>
    </row>
    <row r="1011" spans="1:44" x14ac:dyDescent="0.25">
      <c r="A1011" s="240"/>
      <c r="B1011" s="311">
        <v>0.47916700000000001</v>
      </c>
      <c r="C1011" s="97">
        <v>4.5</v>
      </c>
      <c r="D1011" s="264">
        <v>0</v>
      </c>
      <c r="E1011" s="122">
        <v>4.25</v>
      </c>
      <c r="F1011" s="122">
        <v>0</v>
      </c>
      <c r="G1011" s="122">
        <v>0.25</v>
      </c>
      <c r="H1011" s="122">
        <v>0</v>
      </c>
      <c r="I1011" s="122">
        <v>0</v>
      </c>
      <c r="J1011" s="122">
        <v>0</v>
      </c>
      <c r="K1011" s="122">
        <v>0</v>
      </c>
      <c r="L1011" s="122">
        <v>0</v>
      </c>
      <c r="M1011" s="122">
        <v>0</v>
      </c>
      <c r="N1011" s="122">
        <v>0</v>
      </c>
      <c r="O1011" s="323">
        <v>0</v>
      </c>
      <c r="P1011" s="8"/>
      <c r="Q1011" s="97">
        <v>23</v>
      </c>
      <c r="R1011" s="264">
        <v>0</v>
      </c>
      <c r="S1011" s="122">
        <v>20.5</v>
      </c>
      <c r="T1011" s="122">
        <v>0</v>
      </c>
      <c r="U1011" s="122">
        <v>2.5</v>
      </c>
      <c r="V1011" s="122">
        <v>0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323">
        <v>0</v>
      </c>
      <c r="AD1011" s="8"/>
      <c r="AE1011" s="97">
        <v>27.5</v>
      </c>
      <c r="AF1011" s="264">
        <v>0</v>
      </c>
      <c r="AG1011" s="122">
        <v>24.75</v>
      </c>
      <c r="AH1011" s="122">
        <v>0</v>
      </c>
      <c r="AI1011" s="122">
        <v>2.75</v>
      </c>
      <c r="AJ1011" s="122">
        <v>0</v>
      </c>
      <c r="AK1011" s="122">
        <v>0</v>
      </c>
      <c r="AL1011" s="122">
        <v>0</v>
      </c>
      <c r="AM1011" s="122">
        <v>0</v>
      </c>
      <c r="AN1011" s="122">
        <v>0</v>
      </c>
      <c r="AO1011" s="122">
        <v>0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4.833333333333333</v>
      </c>
      <c r="D1012" s="264">
        <v>0</v>
      </c>
      <c r="E1012" s="122">
        <v>4.833333333333333</v>
      </c>
      <c r="F1012" s="122">
        <v>0</v>
      </c>
      <c r="G1012" s="122">
        <v>0</v>
      </c>
      <c r="H1012" s="122">
        <v>0</v>
      </c>
      <c r="I1012" s="122">
        <v>0</v>
      </c>
      <c r="J1012" s="122">
        <v>0</v>
      </c>
      <c r="K1012" s="122">
        <v>0</v>
      </c>
      <c r="L1012" s="122">
        <v>0</v>
      </c>
      <c r="M1012" s="122">
        <v>0</v>
      </c>
      <c r="N1012" s="122">
        <v>0</v>
      </c>
      <c r="O1012" s="323">
        <v>0</v>
      </c>
      <c r="P1012" s="197"/>
      <c r="Q1012" s="97">
        <v>24.666666666666664</v>
      </c>
      <c r="R1012" s="264">
        <v>0</v>
      </c>
      <c r="S1012" s="122">
        <v>22.333333333333332</v>
      </c>
      <c r="T1012" s="122">
        <v>0</v>
      </c>
      <c r="U1012" s="122">
        <v>2.3333333333333335</v>
      </c>
      <c r="V1012" s="122">
        <v>0</v>
      </c>
      <c r="W1012" s="122">
        <v>0</v>
      </c>
      <c r="X1012" s="122">
        <v>0</v>
      </c>
      <c r="Y1012" s="122">
        <v>0</v>
      </c>
      <c r="Z1012" s="122">
        <v>0</v>
      </c>
      <c r="AA1012" s="122">
        <v>0</v>
      </c>
      <c r="AB1012" s="122">
        <v>0</v>
      </c>
      <c r="AC1012" s="323">
        <v>0</v>
      </c>
      <c r="AD1012" s="197"/>
      <c r="AE1012" s="97">
        <v>29.5</v>
      </c>
      <c r="AF1012" s="264">
        <v>0</v>
      </c>
      <c r="AG1012" s="122">
        <v>27.166666666666668</v>
      </c>
      <c r="AH1012" s="122">
        <v>0</v>
      </c>
      <c r="AI1012" s="122">
        <v>2.3333333333333335</v>
      </c>
      <c r="AJ1012" s="122">
        <v>0</v>
      </c>
      <c r="AK1012" s="122">
        <v>0</v>
      </c>
      <c r="AL1012" s="122">
        <v>0</v>
      </c>
      <c r="AM1012" s="122">
        <v>0</v>
      </c>
      <c r="AN1012" s="122">
        <v>0</v>
      </c>
      <c r="AO1012" s="122">
        <v>0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4.833333333333333</v>
      </c>
      <c r="D1013" s="264">
        <v>0</v>
      </c>
      <c r="E1013" s="122">
        <v>4.333333333333333</v>
      </c>
      <c r="F1013" s="122">
        <v>0</v>
      </c>
      <c r="G1013" s="122">
        <v>0.5</v>
      </c>
      <c r="H1013" s="122">
        <v>0</v>
      </c>
      <c r="I1013" s="122">
        <v>0</v>
      </c>
      <c r="J1013" s="122">
        <v>0</v>
      </c>
      <c r="K1013" s="122">
        <v>0</v>
      </c>
      <c r="L1013" s="122">
        <v>0</v>
      </c>
      <c r="M1013" s="122">
        <v>0</v>
      </c>
      <c r="N1013" s="122">
        <v>0</v>
      </c>
      <c r="O1013" s="323">
        <v>0</v>
      </c>
      <c r="P1013" s="8"/>
      <c r="Q1013" s="97">
        <v>24.833333333333332</v>
      </c>
      <c r="R1013" s="264">
        <v>0.33333333333333331</v>
      </c>
      <c r="S1013" s="122">
        <v>23.5</v>
      </c>
      <c r="T1013" s="122">
        <v>0</v>
      </c>
      <c r="U1013" s="122">
        <v>1</v>
      </c>
      <c r="V1013" s="122">
        <v>0</v>
      </c>
      <c r="W1013" s="122">
        <v>0</v>
      </c>
      <c r="X1013" s="122">
        <v>0</v>
      </c>
      <c r="Y1013" s="122">
        <v>0</v>
      </c>
      <c r="Z1013" s="122">
        <v>0</v>
      </c>
      <c r="AA1013" s="122">
        <v>0</v>
      </c>
      <c r="AB1013" s="122">
        <v>0</v>
      </c>
      <c r="AC1013" s="323">
        <v>0</v>
      </c>
      <c r="AD1013" s="8"/>
      <c r="AE1013" s="97">
        <v>29.666666666666664</v>
      </c>
      <c r="AF1013" s="264">
        <v>0.33333333333333331</v>
      </c>
      <c r="AG1013" s="122">
        <v>27.833333333333332</v>
      </c>
      <c r="AH1013" s="122">
        <v>0</v>
      </c>
      <c r="AI1013" s="122">
        <v>1.5</v>
      </c>
      <c r="AJ1013" s="122">
        <v>0</v>
      </c>
      <c r="AK1013" s="122">
        <v>0</v>
      </c>
      <c r="AL1013" s="122">
        <v>0</v>
      </c>
      <c r="AM1013" s="122">
        <v>0</v>
      </c>
      <c r="AN1013" s="122">
        <v>0</v>
      </c>
      <c r="AO1013" s="122">
        <v>0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3.3333333333333335</v>
      </c>
      <c r="D1014" s="264">
        <v>0</v>
      </c>
      <c r="E1014" s="122">
        <v>3</v>
      </c>
      <c r="F1014" s="122">
        <v>0</v>
      </c>
      <c r="G1014" s="122">
        <v>0.33333333333333331</v>
      </c>
      <c r="H1014" s="122">
        <v>0</v>
      </c>
      <c r="I1014" s="122">
        <v>0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26</v>
      </c>
      <c r="R1014" s="264">
        <v>0</v>
      </c>
      <c r="S1014" s="122">
        <v>24.666666666666668</v>
      </c>
      <c r="T1014" s="122">
        <v>0</v>
      </c>
      <c r="U1014" s="122">
        <v>1.3333333333333333</v>
      </c>
      <c r="V1014" s="122">
        <v>0</v>
      </c>
      <c r="W1014" s="122">
        <v>0</v>
      </c>
      <c r="X1014" s="122">
        <v>0</v>
      </c>
      <c r="Y1014" s="122">
        <v>0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29.333333333333336</v>
      </c>
      <c r="AF1014" s="264">
        <v>0</v>
      </c>
      <c r="AG1014" s="122">
        <v>27.666666666666668</v>
      </c>
      <c r="AH1014" s="122">
        <v>0</v>
      </c>
      <c r="AI1014" s="122">
        <v>1.6666666666666667</v>
      </c>
      <c r="AJ1014" s="122">
        <v>0</v>
      </c>
      <c r="AK1014" s="122">
        <v>0</v>
      </c>
      <c r="AL1014" s="122">
        <v>0</v>
      </c>
      <c r="AM1014" s="122">
        <v>0</v>
      </c>
      <c r="AN1014" s="122">
        <v>0</v>
      </c>
      <c r="AO1014" s="122">
        <v>0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4.5</v>
      </c>
      <c r="D1015" s="264">
        <v>0</v>
      </c>
      <c r="E1015" s="122">
        <v>4.333333333333333</v>
      </c>
      <c r="F1015" s="122">
        <v>0</v>
      </c>
      <c r="G1015" s="122">
        <v>0.16666666666666666</v>
      </c>
      <c r="H1015" s="122">
        <v>0</v>
      </c>
      <c r="I1015" s="122">
        <v>0</v>
      </c>
      <c r="J1015" s="122">
        <v>0</v>
      </c>
      <c r="K1015" s="122">
        <v>0</v>
      </c>
      <c r="L1015" s="122">
        <v>0</v>
      </c>
      <c r="M1015" s="122">
        <v>0</v>
      </c>
      <c r="N1015" s="122">
        <v>0</v>
      </c>
      <c r="O1015" s="323">
        <v>0</v>
      </c>
      <c r="P1015" s="8"/>
      <c r="Q1015" s="97">
        <v>24.333333333333332</v>
      </c>
      <c r="R1015" s="264">
        <v>0.16666666666666666</v>
      </c>
      <c r="S1015" s="122">
        <v>22.333333333333332</v>
      </c>
      <c r="T1015" s="122">
        <v>0</v>
      </c>
      <c r="U1015" s="122">
        <v>1.8333333333333333</v>
      </c>
      <c r="V1015" s="122">
        <v>0</v>
      </c>
      <c r="W1015" s="122">
        <v>0</v>
      </c>
      <c r="X1015" s="122">
        <v>0</v>
      </c>
      <c r="Y1015" s="122">
        <v>0</v>
      </c>
      <c r="Z1015" s="122">
        <v>0</v>
      </c>
      <c r="AA1015" s="122">
        <v>0</v>
      </c>
      <c r="AB1015" s="122">
        <v>0</v>
      </c>
      <c r="AC1015" s="323">
        <v>0</v>
      </c>
      <c r="AD1015" s="8"/>
      <c r="AE1015" s="97">
        <v>28.833333333333336</v>
      </c>
      <c r="AF1015" s="264">
        <v>0.16666666666666666</v>
      </c>
      <c r="AG1015" s="122">
        <v>26.666666666666668</v>
      </c>
      <c r="AH1015" s="122">
        <v>0</v>
      </c>
      <c r="AI1015" s="122">
        <v>2</v>
      </c>
      <c r="AJ1015" s="122">
        <v>0</v>
      </c>
      <c r="AK1015" s="122">
        <v>0</v>
      </c>
      <c r="AL1015" s="122">
        <v>0</v>
      </c>
      <c r="AM1015" s="122">
        <v>0</v>
      </c>
      <c r="AN1015" s="122">
        <v>0</v>
      </c>
      <c r="AO1015" s="122">
        <v>0</v>
      </c>
      <c r="AP1015" s="122">
        <v>0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6.333333333333333</v>
      </c>
      <c r="D1016" s="264">
        <v>0.5</v>
      </c>
      <c r="E1016" s="122">
        <v>5.5</v>
      </c>
      <c r="F1016" s="122">
        <v>0</v>
      </c>
      <c r="G1016" s="122">
        <v>0.33333333333333331</v>
      </c>
      <c r="H1016" s="122">
        <v>0</v>
      </c>
      <c r="I1016" s="122">
        <v>0</v>
      </c>
      <c r="J1016" s="122">
        <v>0</v>
      </c>
      <c r="K1016" s="122">
        <v>0</v>
      </c>
      <c r="L1016" s="122">
        <v>0</v>
      </c>
      <c r="M1016" s="122">
        <v>0</v>
      </c>
      <c r="N1016" s="122">
        <v>0</v>
      </c>
      <c r="O1016" s="323">
        <v>0</v>
      </c>
      <c r="P1016" s="8"/>
      <c r="Q1016" s="97">
        <v>23.166666666666668</v>
      </c>
      <c r="R1016" s="264">
        <v>0</v>
      </c>
      <c r="S1016" s="122">
        <v>21.5</v>
      </c>
      <c r="T1016" s="122">
        <v>0</v>
      </c>
      <c r="U1016" s="122">
        <v>1.6666666666666667</v>
      </c>
      <c r="V1016" s="122">
        <v>0</v>
      </c>
      <c r="W1016" s="122">
        <v>0</v>
      </c>
      <c r="X1016" s="122">
        <v>0</v>
      </c>
      <c r="Y1016" s="122">
        <v>0</v>
      </c>
      <c r="Z1016" s="122">
        <v>0</v>
      </c>
      <c r="AA1016" s="122">
        <v>0</v>
      </c>
      <c r="AB1016" s="122">
        <v>0</v>
      </c>
      <c r="AC1016" s="323">
        <v>0</v>
      </c>
      <c r="AD1016" s="8"/>
      <c r="AE1016" s="97">
        <v>29.5</v>
      </c>
      <c r="AF1016" s="264">
        <v>0.5</v>
      </c>
      <c r="AG1016" s="122">
        <v>27</v>
      </c>
      <c r="AH1016" s="122">
        <v>0</v>
      </c>
      <c r="AI1016" s="122">
        <v>2</v>
      </c>
      <c r="AJ1016" s="122">
        <v>0</v>
      </c>
      <c r="AK1016" s="122">
        <v>0</v>
      </c>
      <c r="AL1016" s="122">
        <v>0</v>
      </c>
      <c r="AM1016" s="122">
        <v>0</v>
      </c>
      <c r="AN1016" s="122">
        <v>0</v>
      </c>
      <c r="AO1016" s="122">
        <v>0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5</v>
      </c>
      <c r="D1017" s="264">
        <v>0.16666666666666666</v>
      </c>
      <c r="E1017" s="122">
        <v>4.5</v>
      </c>
      <c r="F1017" s="122">
        <v>0</v>
      </c>
      <c r="G1017" s="122">
        <v>0.33333333333333331</v>
      </c>
      <c r="H1017" s="122">
        <v>0</v>
      </c>
      <c r="I1017" s="122">
        <v>0</v>
      </c>
      <c r="J1017" s="122">
        <v>0</v>
      </c>
      <c r="K1017" s="122">
        <v>0</v>
      </c>
      <c r="L1017" s="122">
        <v>0</v>
      </c>
      <c r="M1017" s="122">
        <v>0</v>
      </c>
      <c r="N1017" s="122">
        <v>0</v>
      </c>
      <c r="O1017" s="323">
        <v>0</v>
      </c>
      <c r="P1017" s="8"/>
      <c r="Q1017" s="97">
        <v>25.666666666666664</v>
      </c>
      <c r="R1017" s="264">
        <v>0</v>
      </c>
      <c r="S1017" s="122">
        <v>24.333333333333332</v>
      </c>
      <c r="T1017" s="122">
        <v>0</v>
      </c>
      <c r="U1017" s="122">
        <v>1.3333333333333333</v>
      </c>
      <c r="V1017" s="122">
        <v>0</v>
      </c>
      <c r="W1017" s="122">
        <v>0</v>
      </c>
      <c r="X1017" s="122">
        <v>0</v>
      </c>
      <c r="Y1017" s="122">
        <v>0</v>
      </c>
      <c r="Z1017" s="122">
        <v>0</v>
      </c>
      <c r="AA1017" s="122">
        <v>0</v>
      </c>
      <c r="AB1017" s="122">
        <v>0</v>
      </c>
      <c r="AC1017" s="323">
        <v>0</v>
      </c>
      <c r="AD1017" s="8"/>
      <c r="AE1017" s="97">
        <v>30.666666666666668</v>
      </c>
      <c r="AF1017" s="264">
        <v>0.16666666666666666</v>
      </c>
      <c r="AG1017" s="122">
        <v>28.833333333333332</v>
      </c>
      <c r="AH1017" s="122">
        <v>0</v>
      </c>
      <c r="AI1017" s="122">
        <v>1.6666666666666667</v>
      </c>
      <c r="AJ1017" s="122">
        <v>0</v>
      </c>
      <c r="AK1017" s="122">
        <v>0</v>
      </c>
      <c r="AL1017" s="122">
        <v>0</v>
      </c>
      <c r="AM1017" s="122">
        <v>0</v>
      </c>
      <c r="AN1017" s="122">
        <v>0</v>
      </c>
      <c r="AO1017" s="122">
        <v>0</v>
      </c>
      <c r="AP1017" s="122">
        <v>0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3.333333333333333</v>
      </c>
      <c r="D1018" s="264">
        <v>0.16666666666666666</v>
      </c>
      <c r="E1018" s="122">
        <v>3</v>
      </c>
      <c r="F1018" s="122">
        <v>0</v>
      </c>
      <c r="G1018" s="122">
        <v>0.16666666666666666</v>
      </c>
      <c r="H1018" s="122">
        <v>0</v>
      </c>
      <c r="I1018" s="122">
        <v>0</v>
      </c>
      <c r="J1018" s="122">
        <v>0</v>
      </c>
      <c r="K1018" s="122">
        <v>0</v>
      </c>
      <c r="L1018" s="122">
        <v>0</v>
      </c>
      <c r="M1018" s="122">
        <v>0</v>
      </c>
      <c r="N1018" s="122">
        <v>0</v>
      </c>
      <c r="O1018" s="323">
        <v>0</v>
      </c>
      <c r="P1018" s="8"/>
      <c r="Q1018" s="97">
        <v>21.5</v>
      </c>
      <c r="R1018" s="264">
        <v>0.33333333333333331</v>
      </c>
      <c r="S1018" s="122">
        <v>19.166666666666668</v>
      </c>
      <c r="T1018" s="122">
        <v>0</v>
      </c>
      <c r="U1018" s="122">
        <v>2</v>
      </c>
      <c r="V1018" s="122">
        <v>0</v>
      </c>
      <c r="W1018" s="122">
        <v>0</v>
      </c>
      <c r="X1018" s="122">
        <v>0</v>
      </c>
      <c r="Y1018" s="122">
        <v>0</v>
      </c>
      <c r="Z1018" s="122">
        <v>0</v>
      </c>
      <c r="AA1018" s="122">
        <v>0</v>
      </c>
      <c r="AB1018" s="122">
        <v>0</v>
      </c>
      <c r="AC1018" s="323">
        <v>0</v>
      </c>
      <c r="AD1018" s="8"/>
      <c r="AE1018" s="97">
        <v>24.833333333333336</v>
      </c>
      <c r="AF1018" s="264">
        <v>0.5</v>
      </c>
      <c r="AG1018" s="122">
        <v>22.166666666666668</v>
      </c>
      <c r="AH1018" s="122">
        <v>0</v>
      </c>
      <c r="AI1018" s="122">
        <v>2.1666666666666665</v>
      </c>
      <c r="AJ1018" s="122">
        <v>0</v>
      </c>
      <c r="AK1018" s="122">
        <v>0</v>
      </c>
      <c r="AL1018" s="122">
        <v>0</v>
      </c>
      <c r="AM1018" s="122">
        <v>0</v>
      </c>
      <c r="AN1018" s="122">
        <v>0</v>
      </c>
      <c r="AO1018" s="122">
        <v>0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5.5</v>
      </c>
      <c r="D1019" s="264">
        <v>0.66666666666666663</v>
      </c>
      <c r="E1019" s="122">
        <v>4.333333333333333</v>
      </c>
      <c r="F1019" s="122">
        <v>0</v>
      </c>
      <c r="G1019" s="122">
        <v>0.5</v>
      </c>
      <c r="H1019" s="122">
        <v>0</v>
      </c>
      <c r="I1019" s="122">
        <v>0</v>
      </c>
      <c r="J1019" s="122">
        <v>0</v>
      </c>
      <c r="K1019" s="122">
        <v>0</v>
      </c>
      <c r="L1019" s="122">
        <v>0</v>
      </c>
      <c r="M1019" s="122">
        <v>0</v>
      </c>
      <c r="N1019" s="122">
        <v>0</v>
      </c>
      <c r="O1019" s="323">
        <v>0</v>
      </c>
      <c r="P1019" s="8"/>
      <c r="Q1019" s="97">
        <v>19.833333333333332</v>
      </c>
      <c r="R1019" s="264">
        <v>0.16666666666666666</v>
      </c>
      <c r="S1019" s="122">
        <v>17.833333333333332</v>
      </c>
      <c r="T1019" s="122">
        <v>0</v>
      </c>
      <c r="U1019" s="122">
        <v>1.8333333333333333</v>
      </c>
      <c r="V1019" s="122">
        <v>0</v>
      </c>
      <c r="W1019" s="122">
        <v>0</v>
      </c>
      <c r="X1019" s="122">
        <v>0</v>
      </c>
      <c r="Y1019" s="122">
        <v>0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25.333333333333332</v>
      </c>
      <c r="AF1019" s="264">
        <v>0.83333333333333337</v>
      </c>
      <c r="AG1019" s="122">
        <v>22.166666666666668</v>
      </c>
      <c r="AH1019" s="122">
        <v>0</v>
      </c>
      <c r="AI1019" s="122">
        <v>2.3333333333333335</v>
      </c>
      <c r="AJ1019" s="122">
        <v>0</v>
      </c>
      <c r="AK1019" s="122">
        <v>0</v>
      </c>
      <c r="AL1019" s="122">
        <v>0</v>
      </c>
      <c r="AM1019" s="122">
        <v>0</v>
      </c>
      <c r="AN1019" s="122">
        <v>0</v>
      </c>
      <c r="AO1019" s="122">
        <v>0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5.833333333333333</v>
      </c>
      <c r="D1020" s="264">
        <v>0</v>
      </c>
      <c r="E1020" s="122">
        <v>5.833333333333333</v>
      </c>
      <c r="F1020" s="122">
        <v>0</v>
      </c>
      <c r="G1020" s="122">
        <v>0</v>
      </c>
      <c r="H1020" s="122">
        <v>0</v>
      </c>
      <c r="I1020" s="122">
        <v>0</v>
      </c>
      <c r="J1020" s="122">
        <v>0</v>
      </c>
      <c r="K1020" s="122">
        <v>0</v>
      </c>
      <c r="L1020" s="122">
        <v>0</v>
      </c>
      <c r="M1020" s="122">
        <v>0</v>
      </c>
      <c r="N1020" s="122">
        <v>0</v>
      </c>
      <c r="O1020" s="323">
        <v>0</v>
      </c>
      <c r="P1020" s="8"/>
      <c r="Q1020" s="97">
        <v>22.5</v>
      </c>
      <c r="R1020" s="264">
        <v>0</v>
      </c>
      <c r="S1020" s="122">
        <v>20.166666666666668</v>
      </c>
      <c r="T1020" s="122">
        <v>0</v>
      </c>
      <c r="U1020" s="122">
        <v>2.3333333333333335</v>
      </c>
      <c r="V1020" s="122">
        <v>0</v>
      </c>
      <c r="W1020" s="122">
        <v>0</v>
      </c>
      <c r="X1020" s="122">
        <v>0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28.333333333333332</v>
      </c>
      <c r="AF1020" s="264">
        <v>0</v>
      </c>
      <c r="AG1020" s="122">
        <v>26</v>
      </c>
      <c r="AH1020" s="122">
        <v>0</v>
      </c>
      <c r="AI1020" s="122">
        <v>2.3333333333333335</v>
      </c>
      <c r="AJ1020" s="122">
        <v>0</v>
      </c>
      <c r="AK1020" s="122">
        <v>0</v>
      </c>
      <c r="AL1020" s="122">
        <v>0</v>
      </c>
      <c r="AM1020" s="122">
        <v>0</v>
      </c>
      <c r="AN1020" s="122">
        <v>0</v>
      </c>
      <c r="AO1020" s="122">
        <v>0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3.4999999999999996</v>
      </c>
      <c r="D1021" s="264">
        <v>0.16666666666666666</v>
      </c>
      <c r="E1021" s="122">
        <v>3.1666666666666665</v>
      </c>
      <c r="F1021" s="122">
        <v>0</v>
      </c>
      <c r="G1021" s="122">
        <v>0.16666666666666666</v>
      </c>
      <c r="H1021" s="122">
        <v>0</v>
      </c>
      <c r="I1021" s="122">
        <v>0</v>
      </c>
      <c r="J1021" s="122">
        <v>0</v>
      </c>
      <c r="K1021" s="122">
        <v>0</v>
      </c>
      <c r="L1021" s="122">
        <v>0</v>
      </c>
      <c r="M1021" s="122">
        <v>0</v>
      </c>
      <c r="N1021" s="122">
        <v>0</v>
      </c>
      <c r="O1021" s="323">
        <v>0</v>
      </c>
      <c r="P1021" s="8"/>
      <c r="Q1021" s="97">
        <v>19.333333333333336</v>
      </c>
      <c r="R1021" s="264">
        <v>0.16666666666666666</v>
      </c>
      <c r="S1021" s="122">
        <v>18.166666666666668</v>
      </c>
      <c r="T1021" s="122">
        <v>0</v>
      </c>
      <c r="U1021" s="122">
        <v>1</v>
      </c>
      <c r="V1021" s="122">
        <v>0</v>
      </c>
      <c r="W1021" s="122">
        <v>0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22.833333333333332</v>
      </c>
      <c r="AF1021" s="264">
        <v>0.33333333333333331</v>
      </c>
      <c r="AG1021" s="122">
        <v>21.333333333333332</v>
      </c>
      <c r="AH1021" s="122">
        <v>0</v>
      </c>
      <c r="AI1021" s="122">
        <v>1.1666666666666667</v>
      </c>
      <c r="AJ1021" s="122">
        <v>0</v>
      </c>
      <c r="AK1021" s="122">
        <v>0</v>
      </c>
      <c r="AL1021" s="122">
        <v>0</v>
      </c>
      <c r="AM1021" s="122">
        <v>0</v>
      </c>
      <c r="AN1021" s="122">
        <v>0</v>
      </c>
      <c r="AO1021" s="122">
        <v>0</v>
      </c>
      <c r="AP1021" s="122">
        <v>0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4.6666666666666661</v>
      </c>
      <c r="D1022" s="264">
        <v>0.33333333333333331</v>
      </c>
      <c r="E1022" s="122">
        <v>4.333333333333333</v>
      </c>
      <c r="F1022" s="122">
        <v>0</v>
      </c>
      <c r="G1022" s="122">
        <v>0</v>
      </c>
      <c r="H1022" s="122">
        <v>0</v>
      </c>
      <c r="I1022" s="122">
        <v>0</v>
      </c>
      <c r="J1022" s="122">
        <v>0</v>
      </c>
      <c r="K1022" s="122">
        <v>0</v>
      </c>
      <c r="L1022" s="122">
        <v>0</v>
      </c>
      <c r="M1022" s="122">
        <v>0</v>
      </c>
      <c r="N1022" s="122">
        <v>0</v>
      </c>
      <c r="O1022" s="323">
        <v>0</v>
      </c>
      <c r="P1022" s="8"/>
      <c r="Q1022" s="97">
        <v>21.499999999999996</v>
      </c>
      <c r="R1022" s="264">
        <v>0.33333333333333331</v>
      </c>
      <c r="S1022" s="122">
        <v>20.333333333333332</v>
      </c>
      <c r="T1022" s="122">
        <v>0</v>
      </c>
      <c r="U1022" s="122">
        <v>0.83333333333333337</v>
      </c>
      <c r="V1022" s="122">
        <v>0</v>
      </c>
      <c r="W1022" s="122">
        <v>0</v>
      </c>
      <c r="X1022" s="122">
        <v>0</v>
      </c>
      <c r="Y1022" s="122">
        <v>0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26.166666666666668</v>
      </c>
      <c r="AF1022" s="264">
        <v>0.66666666666666663</v>
      </c>
      <c r="AG1022" s="122">
        <v>24.666666666666668</v>
      </c>
      <c r="AH1022" s="122">
        <v>0</v>
      </c>
      <c r="AI1022" s="122">
        <v>0.83333333333333337</v>
      </c>
      <c r="AJ1022" s="122">
        <v>0</v>
      </c>
      <c r="AK1022" s="122">
        <v>0</v>
      </c>
      <c r="AL1022" s="122">
        <v>0</v>
      </c>
      <c r="AM1022" s="122">
        <v>0</v>
      </c>
      <c r="AN1022" s="122">
        <v>0</v>
      </c>
      <c r="AO1022" s="122">
        <v>0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5.333333333333333</v>
      </c>
      <c r="D1023" s="264">
        <v>0</v>
      </c>
      <c r="E1023" s="122">
        <v>4.833333333333333</v>
      </c>
      <c r="F1023" s="122">
        <v>0</v>
      </c>
      <c r="G1023" s="122">
        <v>0.5</v>
      </c>
      <c r="H1023" s="122">
        <v>0</v>
      </c>
      <c r="I1023" s="122">
        <v>0</v>
      </c>
      <c r="J1023" s="122">
        <v>0</v>
      </c>
      <c r="K1023" s="122">
        <v>0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20.666666666666664</v>
      </c>
      <c r="R1023" s="264">
        <v>0.33333333333333331</v>
      </c>
      <c r="S1023" s="122">
        <v>19</v>
      </c>
      <c r="T1023" s="122">
        <v>0</v>
      </c>
      <c r="U1023" s="122">
        <v>1.3333333333333333</v>
      </c>
      <c r="V1023" s="122">
        <v>0</v>
      </c>
      <c r="W1023" s="122">
        <v>0</v>
      </c>
      <c r="X1023" s="122">
        <v>0</v>
      </c>
      <c r="Y1023" s="122">
        <v>0</v>
      </c>
      <c r="Z1023" s="122">
        <v>0</v>
      </c>
      <c r="AA1023" s="122">
        <v>0</v>
      </c>
      <c r="AB1023" s="122">
        <v>0</v>
      </c>
      <c r="AC1023" s="323">
        <v>0</v>
      </c>
      <c r="AD1023" s="8"/>
      <c r="AE1023" s="97">
        <v>25.999999999999996</v>
      </c>
      <c r="AF1023" s="264">
        <v>0.33333333333333331</v>
      </c>
      <c r="AG1023" s="122">
        <v>23.833333333333332</v>
      </c>
      <c r="AH1023" s="122">
        <v>0</v>
      </c>
      <c r="AI1023" s="122">
        <v>1.8333333333333333</v>
      </c>
      <c r="AJ1023" s="122">
        <v>0</v>
      </c>
      <c r="AK1023" s="122">
        <v>0</v>
      </c>
      <c r="AL1023" s="122">
        <v>0</v>
      </c>
      <c r="AM1023" s="122">
        <v>0</v>
      </c>
      <c r="AN1023" s="122">
        <v>0</v>
      </c>
      <c r="AO1023" s="122">
        <v>0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5.0000000000000009</v>
      </c>
      <c r="D1024" s="264">
        <v>0.16666666666666666</v>
      </c>
      <c r="E1024" s="122">
        <v>4.666666666666667</v>
      </c>
      <c r="F1024" s="122">
        <v>0</v>
      </c>
      <c r="G1024" s="122">
        <v>0.16666666666666666</v>
      </c>
      <c r="H1024" s="122">
        <v>0</v>
      </c>
      <c r="I1024" s="122">
        <v>0</v>
      </c>
      <c r="J1024" s="122">
        <v>0</v>
      </c>
      <c r="K1024" s="122">
        <v>0</v>
      </c>
      <c r="L1024" s="122">
        <v>0</v>
      </c>
      <c r="M1024" s="122">
        <v>0</v>
      </c>
      <c r="N1024" s="122">
        <v>0</v>
      </c>
      <c r="O1024" s="323">
        <v>0</v>
      </c>
      <c r="P1024" s="8"/>
      <c r="Q1024" s="97">
        <v>24.666666666666664</v>
      </c>
      <c r="R1024" s="264">
        <v>0</v>
      </c>
      <c r="S1024" s="122">
        <v>23.333333333333332</v>
      </c>
      <c r="T1024" s="122">
        <v>0</v>
      </c>
      <c r="U1024" s="122">
        <v>1.3333333333333333</v>
      </c>
      <c r="V1024" s="122">
        <v>0</v>
      </c>
      <c r="W1024" s="122">
        <v>0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29.666666666666668</v>
      </c>
      <c r="AF1024" s="264">
        <v>0.16666666666666666</v>
      </c>
      <c r="AG1024" s="122">
        <v>28</v>
      </c>
      <c r="AH1024" s="122">
        <v>0</v>
      </c>
      <c r="AI1024" s="122">
        <v>1.5</v>
      </c>
      <c r="AJ1024" s="122">
        <v>0</v>
      </c>
      <c r="AK1024" s="122">
        <v>0</v>
      </c>
      <c r="AL1024" s="122">
        <v>0</v>
      </c>
      <c r="AM1024" s="122">
        <v>0</v>
      </c>
      <c r="AN1024" s="122">
        <v>0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6</v>
      </c>
      <c r="D1025" s="264">
        <v>0.16666666666666666</v>
      </c>
      <c r="E1025" s="122">
        <v>5.5</v>
      </c>
      <c r="F1025" s="122">
        <v>0</v>
      </c>
      <c r="G1025" s="122">
        <v>0.33333333333333331</v>
      </c>
      <c r="H1025" s="122">
        <v>0</v>
      </c>
      <c r="I1025" s="122">
        <v>0</v>
      </c>
      <c r="J1025" s="122">
        <v>0</v>
      </c>
      <c r="K1025" s="122">
        <v>0</v>
      </c>
      <c r="L1025" s="122">
        <v>0</v>
      </c>
      <c r="M1025" s="122">
        <v>0</v>
      </c>
      <c r="N1025" s="122">
        <v>0</v>
      </c>
      <c r="O1025" s="323">
        <v>0</v>
      </c>
      <c r="P1025" s="8"/>
      <c r="Q1025" s="97">
        <v>23.833333333333332</v>
      </c>
      <c r="R1025" s="264">
        <v>0</v>
      </c>
      <c r="S1025" s="122">
        <v>22.5</v>
      </c>
      <c r="T1025" s="122">
        <v>0</v>
      </c>
      <c r="U1025" s="122">
        <v>1.3333333333333333</v>
      </c>
      <c r="V1025" s="122">
        <v>0</v>
      </c>
      <c r="W1025" s="122">
        <v>0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29.833333333333336</v>
      </c>
      <c r="AF1025" s="264">
        <v>0.16666666666666666</v>
      </c>
      <c r="AG1025" s="122">
        <v>28</v>
      </c>
      <c r="AH1025" s="122">
        <v>0</v>
      </c>
      <c r="AI1025" s="122">
        <v>1.6666666666666667</v>
      </c>
      <c r="AJ1025" s="122">
        <v>0</v>
      </c>
      <c r="AK1025" s="122">
        <v>0</v>
      </c>
      <c r="AL1025" s="122">
        <v>0</v>
      </c>
      <c r="AM1025" s="122">
        <v>0</v>
      </c>
      <c r="AN1025" s="122">
        <v>0</v>
      </c>
      <c r="AO1025" s="122">
        <v>0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5</v>
      </c>
      <c r="D1026" s="264">
        <v>0.5</v>
      </c>
      <c r="E1026" s="122">
        <v>4.333333333333333</v>
      </c>
      <c r="F1026" s="122">
        <v>0</v>
      </c>
      <c r="G1026" s="122">
        <v>0.16666666666666666</v>
      </c>
      <c r="H1026" s="122">
        <v>0</v>
      </c>
      <c r="I1026" s="122">
        <v>0</v>
      </c>
      <c r="J1026" s="122">
        <v>0</v>
      </c>
      <c r="K1026" s="122">
        <v>0</v>
      </c>
      <c r="L1026" s="122">
        <v>0</v>
      </c>
      <c r="M1026" s="122">
        <v>0</v>
      </c>
      <c r="N1026" s="122">
        <v>0</v>
      </c>
      <c r="O1026" s="323">
        <v>0</v>
      </c>
      <c r="P1026" s="8"/>
      <c r="Q1026" s="97">
        <v>21.166666666666668</v>
      </c>
      <c r="R1026" s="264">
        <v>0.5</v>
      </c>
      <c r="S1026" s="122">
        <v>18.666666666666668</v>
      </c>
      <c r="T1026" s="122">
        <v>0</v>
      </c>
      <c r="U1026" s="122">
        <v>2</v>
      </c>
      <c r="V1026" s="122">
        <v>0</v>
      </c>
      <c r="W1026" s="122">
        <v>0</v>
      </c>
      <c r="X1026" s="122">
        <v>0</v>
      </c>
      <c r="Y1026" s="122">
        <v>0</v>
      </c>
      <c r="Z1026" s="122">
        <v>0</v>
      </c>
      <c r="AA1026" s="122">
        <v>0</v>
      </c>
      <c r="AB1026" s="122">
        <v>0</v>
      </c>
      <c r="AC1026" s="323">
        <v>0</v>
      </c>
      <c r="AD1026" s="8"/>
      <c r="AE1026" s="97">
        <v>26.166666666666668</v>
      </c>
      <c r="AF1026" s="264">
        <v>1</v>
      </c>
      <c r="AG1026" s="122">
        <v>23</v>
      </c>
      <c r="AH1026" s="122">
        <v>0</v>
      </c>
      <c r="AI1026" s="122">
        <v>2.1666666666666665</v>
      </c>
      <c r="AJ1026" s="122">
        <v>0</v>
      </c>
      <c r="AK1026" s="122">
        <v>0</v>
      </c>
      <c r="AL1026" s="122">
        <v>0</v>
      </c>
      <c r="AM1026" s="122">
        <v>0</v>
      </c>
      <c r="AN1026" s="122">
        <v>0</v>
      </c>
      <c r="AO1026" s="122">
        <v>0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6</v>
      </c>
      <c r="D1027" s="264">
        <v>0.33333333333333331</v>
      </c>
      <c r="E1027" s="122">
        <v>5.166666666666667</v>
      </c>
      <c r="F1027" s="122">
        <v>0</v>
      </c>
      <c r="G1027" s="122">
        <v>0.5</v>
      </c>
      <c r="H1027" s="122">
        <v>0</v>
      </c>
      <c r="I1027" s="122">
        <v>0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323">
        <v>0</v>
      </c>
      <c r="P1027" s="8"/>
      <c r="Q1027" s="97">
        <v>24.500000000000004</v>
      </c>
      <c r="R1027" s="264">
        <v>0.16666666666666666</v>
      </c>
      <c r="S1027" s="122">
        <v>23.166666666666668</v>
      </c>
      <c r="T1027" s="122">
        <v>0</v>
      </c>
      <c r="U1027" s="122">
        <v>1.1666666666666667</v>
      </c>
      <c r="V1027" s="122">
        <v>0</v>
      </c>
      <c r="W1027" s="122">
        <v>0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30.5</v>
      </c>
      <c r="AF1027" s="264">
        <v>0.5</v>
      </c>
      <c r="AG1027" s="122">
        <v>28.333333333333332</v>
      </c>
      <c r="AH1027" s="122">
        <v>0</v>
      </c>
      <c r="AI1027" s="122">
        <v>1.6666666666666667</v>
      </c>
      <c r="AJ1027" s="122">
        <v>0</v>
      </c>
      <c r="AK1027" s="122">
        <v>0</v>
      </c>
      <c r="AL1027" s="122">
        <v>0</v>
      </c>
      <c r="AM1027" s="122">
        <v>0</v>
      </c>
      <c r="AN1027" s="122">
        <v>0</v>
      </c>
      <c r="AO1027" s="122">
        <v>0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5.5</v>
      </c>
      <c r="D1028" s="264">
        <v>0.16666666666666666</v>
      </c>
      <c r="E1028" s="122">
        <v>5</v>
      </c>
      <c r="F1028" s="122">
        <v>0</v>
      </c>
      <c r="G1028" s="122">
        <v>0.33333333333333331</v>
      </c>
      <c r="H1028" s="122">
        <v>0</v>
      </c>
      <c r="I1028" s="122">
        <v>0</v>
      </c>
      <c r="J1028" s="122">
        <v>0</v>
      </c>
      <c r="K1028" s="122">
        <v>0</v>
      </c>
      <c r="L1028" s="122">
        <v>0</v>
      </c>
      <c r="M1028" s="122">
        <v>0</v>
      </c>
      <c r="N1028" s="122">
        <v>0</v>
      </c>
      <c r="O1028" s="323">
        <v>0</v>
      </c>
      <c r="P1028" s="8"/>
      <c r="Q1028" s="97">
        <v>31.5</v>
      </c>
      <c r="R1028" s="264">
        <v>0.83333333333333337</v>
      </c>
      <c r="S1028" s="122">
        <v>28</v>
      </c>
      <c r="T1028" s="122">
        <v>0</v>
      </c>
      <c r="U1028" s="122">
        <v>2.5</v>
      </c>
      <c r="V1028" s="122">
        <v>0</v>
      </c>
      <c r="W1028" s="122">
        <v>0.16666666666666666</v>
      </c>
      <c r="X1028" s="122">
        <v>0</v>
      </c>
      <c r="Y1028" s="122">
        <v>0</v>
      </c>
      <c r="Z1028" s="122">
        <v>0</v>
      </c>
      <c r="AA1028" s="122">
        <v>0</v>
      </c>
      <c r="AB1028" s="122">
        <v>0</v>
      </c>
      <c r="AC1028" s="323">
        <v>0</v>
      </c>
      <c r="AD1028" s="8"/>
      <c r="AE1028" s="97">
        <v>37</v>
      </c>
      <c r="AF1028" s="264">
        <v>1</v>
      </c>
      <c r="AG1028" s="122">
        <v>33</v>
      </c>
      <c r="AH1028" s="122">
        <v>0</v>
      </c>
      <c r="AI1028" s="122">
        <v>2.8333333333333335</v>
      </c>
      <c r="AJ1028" s="122">
        <v>0</v>
      </c>
      <c r="AK1028" s="122">
        <v>0.16666666666666666</v>
      </c>
      <c r="AL1028" s="122">
        <v>0</v>
      </c>
      <c r="AM1028" s="122">
        <v>0</v>
      </c>
      <c r="AN1028" s="122">
        <v>0</v>
      </c>
      <c r="AO1028" s="122">
        <v>0</v>
      </c>
      <c r="AP1028" s="122">
        <v>0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5.166666666666667</v>
      </c>
      <c r="D1029" s="264">
        <v>0.16666666666666666</v>
      </c>
      <c r="E1029" s="122">
        <v>4.833333333333333</v>
      </c>
      <c r="F1029" s="122">
        <v>0</v>
      </c>
      <c r="G1029" s="122">
        <v>0.16666666666666666</v>
      </c>
      <c r="H1029" s="122">
        <v>0</v>
      </c>
      <c r="I1029" s="122">
        <v>0</v>
      </c>
      <c r="J1029" s="122">
        <v>0</v>
      </c>
      <c r="K1029" s="122">
        <v>0</v>
      </c>
      <c r="L1029" s="122">
        <v>0</v>
      </c>
      <c r="M1029" s="122">
        <v>0</v>
      </c>
      <c r="N1029" s="122">
        <v>0</v>
      </c>
      <c r="O1029" s="323">
        <v>0</v>
      </c>
      <c r="P1029" s="8"/>
      <c r="Q1029" s="97">
        <v>23.333333333333332</v>
      </c>
      <c r="R1029" s="264">
        <v>0</v>
      </c>
      <c r="S1029" s="122">
        <v>22.5</v>
      </c>
      <c r="T1029" s="122">
        <v>0</v>
      </c>
      <c r="U1029" s="122">
        <v>0.83333333333333337</v>
      </c>
      <c r="V1029" s="122">
        <v>0</v>
      </c>
      <c r="W1029" s="122">
        <v>0</v>
      </c>
      <c r="X1029" s="122">
        <v>0</v>
      </c>
      <c r="Y1029" s="122">
        <v>0</v>
      </c>
      <c r="Z1029" s="122">
        <v>0</v>
      </c>
      <c r="AA1029" s="122">
        <v>0</v>
      </c>
      <c r="AB1029" s="122">
        <v>0</v>
      </c>
      <c r="AC1029" s="323">
        <v>0</v>
      </c>
      <c r="AD1029" s="8"/>
      <c r="AE1029" s="97">
        <v>28.5</v>
      </c>
      <c r="AF1029" s="264">
        <v>0.16666666666666666</v>
      </c>
      <c r="AG1029" s="122">
        <v>27.333333333333332</v>
      </c>
      <c r="AH1029" s="122">
        <v>0</v>
      </c>
      <c r="AI1029" s="122">
        <v>1</v>
      </c>
      <c r="AJ1029" s="122">
        <v>0</v>
      </c>
      <c r="AK1029" s="122">
        <v>0</v>
      </c>
      <c r="AL1029" s="122">
        <v>0</v>
      </c>
      <c r="AM1029" s="122">
        <v>0</v>
      </c>
      <c r="AN1029" s="122">
        <v>0</v>
      </c>
      <c r="AO1029" s="122">
        <v>0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5.833333333333333</v>
      </c>
      <c r="D1030" s="264">
        <v>0.16666666666666666</v>
      </c>
      <c r="E1030" s="122">
        <v>5.333333333333333</v>
      </c>
      <c r="F1030" s="122">
        <v>0</v>
      </c>
      <c r="G1030" s="122">
        <v>0.33333333333333331</v>
      </c>
      <c r="H1030" s="122">
        <v>0</v>
      </c>
      <c r="I1030" s="122">
        <v>0</v>
      </c>
      <c r="J1030" s="122">
        <v>0</v>
      </c>
      <c r="K1030" s="122">
        <v>0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22.333333333333332</v>
      </c>
      <c r="R1030" s="264">
        <v>0</v>
      </c>
      <c r="S1030" s="122">
        <v>22</v>
      </c>
      <c r="T1030" s="122">
        <v>0</v>
      </c>
      <c r="U1030" s="122">
        <v>0.33333333333333331</v>
      </c>
      <c r="V1030" s="122">
        <v>0</v>
      </c>
      <c r="W1030" s="122">
        <v>0</v>
      </c>
      <c r="X1030" s="122">
        <v>0</v>
      </c>
      <c r="Y1030" s="122">
        <v>0</v>
      </c>
      <c r="Z1030" s="122">
        <v>0</v>
      </c>
      <c r="AA1030" s="122">
        <v>0</v>
      </c>
      <c r="AB1030" s="122">
        <v>0</v>
      </c>
      <c r="AC1030" s="323">
        <v>0</v>
      </c>
      <c r="AD1030" s="8"/>
      <c r="AE1030" s="97">
        <v>28.166666666666668</v>
      </c>
      <c r="AF1030" s="264">
        <v>0.16666666666666666</v>
      </c>
      <c r="AG1030" s="122">
        <v>27.333333333333332</v>
      </c>
      <c r="AH1030" s="122">
        <v>0</v>
      </c>
      <c r="AI1030" s="122">
        <v>0.66666666666666663</v>
      </c>
      <c r="AJ1030" s="122">
        <v>0</v>
      </c>
      <c r="AK1030" s="122">
        <v>0</v>
      </c>
      <c r="AL1030" s="122">
        <v>0</v>
      </c>
      <c r="AM1030" s="122">
        <v>0</v>
      </c>
      <c r="AN1030" s="122">
        <v>0</v>
      </c>
      <c r="AO1030" s="122">
        <v>0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6.6000000000000005</v>
      </c>
      <c r="D1031" s="264">
        <v>0.4</v>
      </c>
      <c r="E1031" s="122">
        <v>6</v>
      </c>
      <c r="F1031" s="122">
        <v>0</v>
      </c>
      <c r="G1031" s="122">
        <v>0.2</v>
      </c>
      <c r="H1031" s="122">
        <v>0</v>
      </c>
      <c r="I1031" s="122">
        <v>0</v>
      </c>
      <c r="J1031" s="122">
        <v>0</v>
      </c>
      <c r="K1031" s="122">
        <v>0</v>
      </c>
      <c r="L1031" s="122">
        <v>0</v>
      </c>
      <c r="M1031" s="122">
        <v>0</v>
      </c>
      <c r="N1031" s="122">
        <v>0</v>
      </c>
      <c r="O1031" s="323">
        <v>0</v>
      </c>
      <c r="P1031" s="8"/>
      <c r="Q1031" s="97">
        <v>27.2</v>
      </c>
      <c r="R1031" s="264">
        <v>0.4</v>
      </c>
      <c r="S1031" s="122">
        <v>25</v>
      </c>
      <c r="T1031" s="122">
        <v>0</v>
      </c>
      <c r="U1031" s="122">
        <v>1.8</v>
      </c>
      <c r="V1031" s="122">
        <v>0</v>
      </c>
      <c r="W1031" s="122">
        <v>0</v>
      </c>
      <c r="X1031" s="122">
        <v>0</v>
      </c>
      <c r="Y1031" s="122">
        <v>0</v>
      </c>
      <c r="Z1031" s="122">
        <v>0</v>
      </c>
      <c r="AA1031" s="122">
        <v>0</v>
      </c>
      <c r="AB1031" s="122">
        <v>0</v>
      </c>
      <c r="AC1031" s="323">
        <v>0</v>
      </c>
      <c r="AD1031" s="8"/>
      <c r="AE1031" s="97">
        <v>33.799999999999997</v>
      </c>
      <c r="AF1031" s="264">
        <v>0.8</v>
      </c>
      <c r="AG1031" s="122">
        <v>31</v>
      </c>
      <c r="AH1031" s="122">
        <v>0</v>
      </c>
      <c r="AI1031" s="122">
        <v>2</v>
      </c>
      <c r="AJ1031" s="122">
        <v>0</v>
      </c>
      <c r="AK1031" s="122">
        <v>0</v>
      </c>
      <c r="AL1031" s="122">
        <v>0</v>
      </c>
      <c r="AM1031" s="122">
        <v>0</v>
      </c>
      <c r="AN1031" s="122">
        <v>0</v>
      </c>
      <c r="AO1031" s="122">
        <v>0</v>
      </c>
      <c r="AP1031" s="122">
        <v>0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10.199999999999999</v>
      </c>
      <c r="D1032" s="264">
        <v>0.2</v>
      </c>
      <c r="E1032" s="122">
        <v>9.6</v>
      </c>
      <c r="F1032" s="122">
        <v>0</v>
      </c>
      <c r="G1032" s="122">
        <v>0.4</v>
      </c>
      <c r="H1032" s="122">
        <v>0</v>
      </c>
      <c r="I1032" s="122">
        <v>0</v>
      </c>
      <c r="J1032" s="122">
        <v>0</v>
      </c>
      <c r="K1032" s="122">
        <v>0</v>
      </c>
      <c r="L1032" s="122">
        <v>0</v>
      </c>
      <c r="M1032" s="122">
        <v>0</v>
      </c>
      <c r="N1032" s="122">
        <v>0</v>
      </c>
      <c r="O1032" s="323">
        <v>0</v>
      </c>
      <c r="P1032" s="8"/>
      <c r="Q1032" s="97">
        <v>22.6</v>
      </c>
      <c r="R1032" s="264">
        <v>0.2</v>
      </c>
      <c r="S1032" s="122">
        <v>21.8</v>
      </c>
      <c r="T1032" s="122">
        <v>0</v>
      </c>
      <c r="U1032" s="122">
        <v>0.6</v>
      </c>
      <c r="V1032" s="122">
        <v>0</v>
      </c>
      <c r="W1032" s="122">
        <v>0</v>
      </c>
      <c r="X1032" s="122">
        <v>0</v>
      </c>
      <c r="Y1032" s="122">
        <v>0</v>
      </c>
      <c r="Z1032" s="122">
        <v>0</v>
      </c>
      <c r="AA1032" s="122">
        <v>0</v>
      </c>
      <c r="AB1032" s="122">
        <v>0</v>
      </c>
      <c r="AC1032" s="323">
        <v>0</v>
      </c>
      <c r="AD1032" s="8"/>
      <c r="AE1032" s="97">
        <v>32.799999999999997</v>
      </c>
      <c r="AF1032" s="264">
        <v>0.4</v>
      </c>
      <c r="AG1032" s="122">
        <v>31.4</v>
      </c>
      <c r="AH1032" s="122">
        <v>0</v>
      </c>
      <c r="AI1032" s="122">
        <v>1</v>
      </c>
      <c r="AJ1032" s="122">
        <v>0</v>
      </c>
      <c r="AK1032" s="122">
        <v>0</v>
      </c>
      <c r="AL1032" s="122">
        <v>0</v>
      </c>
      <c r="AM1032" s="122">
        <v>0</v>
      </c>
      <c r="AN1032" s="122">
        <v>0</v>
      </c>
      <c r="AO1032" s="122">
        <v>0</v>
      </c>
      <c r="AP1032" s="122">
        <v>0</v>
      </c>
      <c r="AQ1032" s="323">
        <v>0</v>
      </c>
      <c r="AR1032" s="11"/>
    </row>
    <row r="1033" spans="1:44" x14ac:dyDescent="0.25">
      <c r="A1033" s="240"/>
      <c r="B1033" s="311">
        <v>0.70833299999999999</v>
      </c>
      <c r="C1033" s="97">
        <v>11.200000000000001</v>
      </c>
      <c r="D1033" s="264">
        <v>0</v>
      </c>
      <c r="E1033" s="122">
        <v>10.8</v>
      </c>
      <c r="F1033" s="122">
        <v>0</v>
      </c>
      <c r="G1033" s="122">
        <v>0.4</v>
      </c>
      <c r="H1033" s="122">
        <v>0</v>
      </c>
      <c r="I1033" s="122">
        <v>0</v>
      </c>
      <c r="J1033" s="122">
        <v>0</v>
      </c>
      <c r="K1033" s="122">
        <v>0</v>
      </c>
      <c r="L1033" s="122">
        <v>0</v>
      </c>
      <c r="M1033" s="122">
        <v>0</v>
      </c>
      <c r="N1033" s="122">
        <v>0</v>
      </c>
      <c r="O1033" s="323">
        <v>0</v>
      </c>
      <c r="P1033" s="8"/>
      <c r="Q1033" s="97">
        <v>27.8</v>
      </c>
      <c r="R1033" s="264">
        <v>0.4</v>
      </c>
      <c r="S1033" s="122">
        <v>24.6</v>
      </c>
      <c r="T1033" s="122">
        <v>0.2</v>
      </c>
      <c r="U1033" s="122">
        <v>2.6</v>
      </c>
      <c r="V1033" s="122">
        <v>0</v>
      </c>
      <c r="W1033" s="122">
        <v>0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</v>
      </c>
      <c r="AD1033" s="8"/>
      <c r="AE1033" s="97">
        <v>39</v>
      </c>
      <c r="AF1033" s="264">
        <v>0.4</v>
      </c>
      <c r="AG1033" s="122">
        <v>35.4</v>
      </c>
      <c r="AH1033" s="122">
        <v>0.2</v>
      </c>
      <c r="AI1033" s="122">
        <v>3</v>
      </c>
      <c r="AJ1033" s="122">
        <v>0</v>
      </c>
      <c r="AK1033" s="122">
        <v>0</v>
      </c>
      <c r="AL1033" s="122">
        <v>0</v>
      </c>
      <c r="AM1033" s="122">
        <v>0</v>
      </c>
      <c r="AN1033" s="122">
        <v>0</v>
      </c>
      <c r="AO1033" s="122">
        <v>0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10.8</v>
      </c>
      <c r="D1034" s="264">
        <v>0.6</v>
      </c>
      <c r="E1034" s="122">
        <v>9.8000000000000007</v>
      </c>
      <c r="F1034" s="122">
        <v>0</v>
      </c>
      <c r="G1034" s="122">
        <v>0.4</v>
      </c>
      <c r="H1034" s="122">
        <v>0</v>
      </c>
      <c r="I1034" s="122">
        <v>0</v>
      </c>
      <c r="J1034" s="122">
        <v>0</v>
      </c>
      <c r="K1034" s="122">
        <v>0</v>
      </c>
      <c r="L1034" s="122">
        <v>0</v>
      </c>
      <c r="M1034" s="122">
        <v>0</v>
      </c>
      <c r="N1034" s="122">
        <v>0</v>
      </c>
      <c r="O1034" s="323">
        <v>0</v>
      </c>
      <c r="P1034" s="8"/>
      <c r="Q1034" s="97">
        <v>38</v>
      </c>
      <c r="R1034" s="264">
        <v>0.4</v>
      </c>
      <c r="S1034" s="122">
        <v>36.200000000000003</v>
      </c>
      <c r="T1034" s="122">
        <v>0</v>
      </c>
      <c r="U1034" s="122">
        <v>1.4</v>
      </c>
      <c r="V1034" s="122">
        <v>0</v>
      </c>
      <c r="W1034" s="122">
        <v>0</v>
      </c>
      <c r="X1034" s="122">
        <v>0</v>
      </c>
      <c r="Y1034" s="122">
        <v>0</v>
      </c>
      <c r="Z1034" s="122">
        <v>0</v>
      </c>
      <c r="AA1034" s="122">
        <v>0</v>
      </c>
      <c r="AB1034" s="122">
        <v>0</v>
      </c>
      <c r="AC1034" s="323">
        <v>0</v>
      </c>
      <c r="AD1034" s="8"/>
      <c r="AE1034" s="97">
        <v>48.8</v>
      </c>
      <c r="AF1034" s="264">
        <v>1</v>
      </c>
      <c r="AG1034" s="122">
        <v>46</v>
      </c>
      <c r="AH1034" s="122">
        <v>0</v>
      </c>
      <c r="AI1034" s="122">
        <v>1.8</v>
      </c>
      <c r="AJ1034" s="122">
        <v>0</v>
      </c>
      <c r="AK1034" s="122">
        <v>0</v>
      </c>
      <c r="AL1034" s="122">
        <v>0</v>
      </c>
      <c r="AM1034" s="122">
        <v>0</v>
      </c>
      <c r="AN1034" s="122">
        <v>0</v>
      </c>
      <c r="AO1034" s="122">
        <v>0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9.6000000000000014</v>
      </c>
      <c r="D1035" s="264">
        <v>0.4</v>
      </c>
      <c r="E1035" s="122">
        <v>8.4</v>
      </c>
      <c r="F1035" s="122">
        <v>0</v>
      </c>
      <c r="G1035" s="122">
        <v>0.8</v>
      </c>
      <c r="H1035" s="122">
        <v>0</v>
      </c>
      <c r="I1035" s="122">
        <v>0</v>
      </c>
      <c r="J1035" s="122">
        <v>0</v>
      </c>
      <c r="K1035" s="122">
        <v>0</v>
      </c>
      <c r="L1035" s="122">
        <v>0</v>
      </c>
      <c r="M1035" s="122">
        <v>0</v>
      </c>
      <c r="N1035" s="122">
        <v>0</v>
      </c>
      <c r="O1035" s="323">
        <v>0</v>
      </c>
      <c r="P1035" s="8"/>
      <c r="Q1035" s="97">
        <v>34.200000000000003</v>
      </c>
      <c r="R1035" s="264">
        <v>0.2</v>
      </c>
      <c r="S1035" s="122">
        <v>32.4</v>
      </c>
      <c r="T1035" s="122">
        <v>0</v>
      </c>
      <c r="U1035" s="122">
        <v>1.6</v>
      </c>
      <c r="V1035" s="122">
        <v>0</v>
      </c>
      <c r="W1035" s="122">
        <v>0</v>
      </c>
      <c r="X1035" s="122">
        <v>0</v>
      </c>
      <c r="Y1035" s="122">
        <v>0</v>
      </c>
      <c r="Z1035" s="122">
        <v>0</v>
      </c>
      <c r="AA1035" s="122">
        <v>0</v>
      </c>
      <c r="AB1035" s="122">
        <v>0</v>
      </c>
      <c r="AC1035" s="323">
        <v>0</v>
      </c>
      <c r="AD1035" s="8"/>
      <c r="AE1035" s="97">
        <v>43.8</v>
      </c>
      <c r="AF1035" s="264">
        <v>0.6</v>
      </c>
      <c r="AG1035" s="122">
        <v>40.799999999999997</v>
      </c>
      <c r="AH1035" s="122">
        <v>0</v>
      </c>
      <c r="AI1035" s="122">
        <v>2.4</v>
      </c>
      <c r="AJ1035" s="122">
        <v>0</v>
      </c>
      <c r="AK1035" s="122">
        <v>0</v>
      </c>
      <c r="AL1035" s="122">
        <v>0</v>
      </c>
      <c r="AM1035" s="122">
        <v>0</v>
      </c>
      <c r="AN1035" s="122">
        <v>0</v>
      </c>
      <c r="AO1035" s="122">
        <v>0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11.333333333333332</v>
      </c>
      <c r="D1036" s="264">
        <v>0.16666666666666666</v>
      </c>
      <c r="E1036" s="122">
        <v>10.833333333333334</v>
      </c>
      <c r="F1036" s="122">
        <v>0</v>
      </c>
      <c r="G1036" s="122">
        <v>0.16666666666666666</v>
      </c>
      <c r="H1036" s="122">
        <v>0.16666666666666666</v>
      </c>
      <c r="I1036" s="122">
        <v>0</v>
      </c>
      <c r="J1036" s="122">
        <v>0</v>
      </c>
      <c r="K1036" s="122">
        <v>0</v>
      </c>
      <c r="L1036" s="122">
        <v>0</v>
      </c>
      <c r="M1036" s="122">
        <v>0</v>
      </c>
      <c r="N1036" s="122">
        <v>0</v>
      </c>
      <c r="O1036" s="323">
        <v>0</v>
      </c>
      <c r="P1036" s="197"/>
      <c r="Q1036" s="97">
        <v>30.333333333333336</v>
      </c>
      <c r="R1036" s="264">
        <v>0.16666666666666666</v>
      </c>
      <c r="S1036" s="122">
        <v>28.666666666666668</v>
      </c>
      <c r="T1036" s="122">
        <v>0</v>
      </c>
      <c r="U1036" s="122">
        <v>1.5</v>
      </c>
      <c r="V1036" s="122">
        <v>0</v>
      </c>
      <c r="W1036" s="122">
        <v>0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41.666666666666664</v>
      </c>
      <c r="AF1036" s="264">
        <v>0.33333333333333331</v>
      </c>
      <c r="AG1036" s="122">
        <v>39.5</v>
      </c>
      <c r="AH1036" s="122">
        <v>0</v>
      </c>
      <c r="AI1036" s="122">
        <v>1.6666666666666667</v>
      </c>
      <c r="AJ1036" s="122">
        <v>0.16666666666666666</v>
      </c>
      <c r="AK1036" s="122">
        <v>0</v>
      </c>
      <c r="AL1036" s="122">
        <v>0</v>
      </c>
      <c r="AM1036" s="122">
        <v>0</v>
      </c>
      <c r="AN1036" s="122">
        <v>0</v>
      </c>
      <c r="AO1036" s="122">
        <v>0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10.833333333333334</v>
      </c>
      <c r="D1037" s="264">
        <v>0.16666666666666666</v>
      </c>
      <c r="E1037" s="122">
        <v>10.333333333333334</v>
      </c>
      <c r="F1037" s="122">
        <v>0</v>
      </c>
      <c r="G1037" s="122">
        <v>0.33333333333333331</v>
      </c>
      <c r="H1037" s="122">
        <v>0</v>
      </c>
      <c r="I1037" s="122">
        <v>0</v>
      </c>
      <c r="J1037" s="122">
        <v>0</v>
      </c>
      <c r="K1037" s="122">
        <v>0</v>
      </c>
      <c r="L1037" s="122">
        <v>0</v>
      </c>
      <c r="M1037" s="122">
        <v>0</v>
      </c>
      <c r="N1037" s="122">
        <v>0</v>
      </c>
      <c r="O1037" s="323">
        <v>0</v>
      </c>
      <c r="P1037" s="8"/>
      <c r="Q1037" s="97">
        <v>23.666666666666668</v>
      </c>
      <c r="R1037" s="264">
        <v>0.66666666666666663</v>
      </c>
      <c r="S1037" s="122">
        <v>21.833333333333332</v>
      </c>
      <c r="T1037" s="122">
        <v>0</v>
      </c>
      <c r="U1037" s="122">
        <v>1.1666666666666667</v>
      </c>
      <c r="V1037" s="122">
        <v>0</v>
      </c>
      <c r="W1037" s="122">
        <v>0</v>
      </c>
      <c r="X1037" s="122">
        <v>0</v>
      </c>
      <c r="Y1037" s="122">
        <v>0</v>
      </c>
      <c r="Z1037" s="122">
        <v>0</v>
      </c>
      <c r="AA1037" s="122">
        <v>0</v>
      </c>
      <c r="AB1037" s="122">
        <v>0</v>
      </c>
      <c r="AC1037" s="323">
        <v>0</v>
      </c>
      <c r="AD1037" s="8"/>
      <c r="AE1037" s="97">
        <v>34.5</v>
      </c>
      <c r="AF1037" s="264">
        <v>0.83333333333333337</v>
      </c>
      <c r="AG1037" s="122">
        <v>32.166666666666664</v>
      </c>
      <c r="AH1037" s="122">
        <v>0</v>
      </c>
      <c r="AI1037" s="122">
        <v>1.5</v>
      </c>
      <c r="AJ1037" s="122">
        <v>0</v>
      </c>
      <c r="AK1037" s="122">
        <v>0</v>
      </c>
      <c r="AL1037" s="122">
        <v>0</v>
      </c>
      <c r="AM1037" s="122">
        <v>0</v>
      </c>
      <c r="AN1037" s="122">
        <v>0</v>
      </c>
      <c r="AO1037" s="122">
        <v>0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7.166666666666667</v>
      </c>
      <c r="D1038" s="264">
        <v>0.33333333333333331</v>
      </c>
      <c r="E1038" s="122">
        <v>6.666666666666667</v>
      </c>
      <c r="F1038" s="122">
        <v>0</v>
      </c>
      <c r="G1038" s="122">
        <v>0.16666666666666666</v>
      </c>
      <c r="H1038" s="122">
        <v>0</v>
      </c>
      <c r="I1038" s="122">
        <v>0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21</v>
      </c>
      <c r="R1038" s="264">
        <v>0.16666666666666666</v>
      </c>
      <c r="S1038" s="122">
        <v>20</v>
      </c>
      <c r="T1038" s="122">
        <v>0</v>
      </c>
      <c r="U1038" s="122">
        <v>0.83333333333333337</v>
      </c>
      <c r="V1038" s="122">
        <v>0</v>
      </c>
      <c r="W1038" s="122">
        <v>0</v>
      </c>
      <c r="X1038" s="122">
        <v>0</v>
      </c>
      <c r="Y1038" s="122">
        <v>0</v>
      </c>
      <c r="Z1038" s="122">
        <v>0</v>
      </c>
      <c r="AA1038" s="122">
        <v>0</v>
      </c>
      <c r="AB1038" s="122">
        <v>0</v>
      </c>
      <c r="AC1038" s="323">
        <v>0</v>
      </c>
      <c r="AD1038" s="8"/>
      <c r="AE1038" s="97">
        <v>28.166666666666668</v>
      </c>
      <c r="AF1038" s="264">
        <v>0.5</v>
      </c>
      <c r="AG1038" s="122">
        <v>26.666666666666668</v>
      </c>
      <c r="AH1038" s="122">
        <v>0</v>
      </c>
      <c r="AI1038" s="122">
        <v>1</v>
      </c>
      <c r="AJ1038" s="122">
        <v>0</v>
      </c>
      <c r="AK1038" s="122">
        <v>0</v>
      </c>
      <c r="AL1038" s="122">
        <v>0</v>
      </c>
      <c r="AM1038" s="122">
        <v>0</v>
      </c>
      <c r="AN1038" s="122">
        <v>0</v>
      </c>
      <c r="AO1038" s="122">
        <v>0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4.666666666666667</v>
      </c>
      <c r="D1039" s="264">
        <v>0.16666666666666666</v>
      </c>
      <c r="E1039" s="122">
        <v>4.333333333333333</v>
      </c>
      <c r="F1039" s="122">
        <v>0</v>
      </c>
      <c r="G1039" s="122">
        <v>0.16666666666666666</v>
      </c>
      <c r="H1039" s="122">
        <v>0</v>
      </c>
      <c r="I1039" s="122">
        <v>0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</v>
      </c>
      <c r="P1039" s="8"/>
      <c r="Q1039" s="97">
        <v>16.5</v>
      </c>
      <c r="R1039" s="264">
        <v>0.16666666666666666</v>
      </c>
      <c r="S1039" s="122">
        <v>15.5</v>
      </c>
      <c r="T1039" s="122">
        <v>0</v>
      </c>
      <c r="U1039" s="122">
        <v>0.83333333333333337</v>
      </c>
      <c r="V1039" s="122">
        <v>0</v>
      </c>
      <c r="W1039" s="122">
        <v>0</v>
      </c>
      <c r="X1039" s="122">
        <v>0</v>
      </c>
      <c r="Y1039" s="122">
        <v>0</v>
      </c>
      <c r="Z1039" s="122">
        <v>0</v>
      </c>
      <c r="AA1039" s="122">
        <v>0</v>
      </c>
      <c r="AB1039" s="122">
        <v>0</v>
      </c>
      <c r="AC1039" s="323">
        <v>0</v>
      </c>
      <c r="AD1039" s="8"/>
      <c r="AE1039" s="97">
        <v>21.166666666666664</v>
      </c>
      <c r="AF1039" s="264">
        <v>0.33333333333333331</v>
      </c>
      <c r="AG1039" s="122">
        <v>19.833333333333332</v>
      </c>
      <c r="AH1039" s="122">
        <v>0</v>
      </c>
      <c r="AI1039" s="122">
        <v>1</v>
      </c>
      <c r="AJ1039" s="122">
        <v>0</v>
      </c>
      <c r="AK1039" s="122">
        <v>0</v>
      </c>
      <c r="AL1039" s="122">
        <v>0</v>
      </c>
      <c r="AM1039" s="122">
        <v>0</v>
      </c>
      <c r="AN1039" s="122">
        <v>0</v>
      </c>
      <c r="AO1039" s="122">
        <v>0</v>
      </c>
      <c r="AP1039" s="122">
        <v>0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3.1666666666666665</v>
      </c>
      <c r="D1040" s="264">
        <v>0.16666666666666666</v>
      </c>
      <c r="E1040" s="122">
        <v>3</v>
      </c>
      <c r="F1040" s="122">
        <v>0</v>
      </c>
      <c r="G1040" s="122">
        <v>0</v>
      </c>
      <c r="H1040" s="122">
        <v>0</v>
      </c>
      <c r="I1040" s="122">
        <v>0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323">
        <v>0</v>
      </c>
      <c r="P1040" s="8"/>
      <c r="Q1040" s="97">
        <v>18.333333333333332</v>
      </c>
      <c r="R1040" s="264">
        <v>0.5</v>
      </c>
      <c r="S1040" s="122">
        <v>16.833333333333332</v>
      </c>
      <c r="T1040" s="122">
        <v>0</v>
      </c>
      <c r="U1040" s="122">
        <v>1</v>
      </c>
      <c r="V1040" s="122">
        <v>0</v>
      </c>
      <c r="W1040" s="122">
        <v>0</v>
      </c>
      <c r="X1040" s="122">
        <v>0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21.5</v>
      </c>
      <c r="AF1040" s="264">
        <v>0.66666666666666663</v>
      </c>
      <c r="AG1040" s="122">
        <v>19.833333333333332</v>
      </c>
      <c r="AH1040" s="122">
        <v>0</v>
      </c>
      <c r="AI1040" s="122">
        <v>1</v>
      </c>
      <c r="AJ1040" s="122">
        <v>0</v>
      </c>
      <c r="AK1040" s="122">
        <v>0</v>
      </c>
      <c r="AL1040" s="122">
        <v>0</v>
      </c>
      <c r="AM1040" s="122">
        <v>0</v>
      </c>
      <c r="AN1040" s="122">
        <v>0</v>
      </c>
      <c r="AO1040" s="122">
        <v>0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4.5</v>
      </c>
      <c r="D1041" s="264">
        <v>0.16666666666666666</v>
      </c>
      <c r="E1041" s="122">
        <v>4.333333333333333</v>
      </c>
      <c r="F1041" s="122">
        <v>0</v>
      </c>
      <c r="G1041" s="122">
        <v>0</v>
      </c>
      <c r="H1041" s="122">
        <v>0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</v>
      </c>
      <c r="N1041" s="122">
        <v>0</v>
      </c>
      <c r="O1041" s="323">
        <v>0</v>
      </c>
      <c r="P1041" s="8"/>
      <c r="Q1041" s="97">
        <v>16.333333333333332</v>
      </c>
      <c r="R1041" s="264">
        <v>0</v>
      </c>
      <c r="S1041" s="122">
        <v>15.666666666666666</v>
      </c>
      <c r="T1041" s="122">
        <v>0</v>
      </c>
      <c r="U1041" s="122">
        <v>0.66666666666666663</v>
      </c>
      <c r="V1041" s="122">
        <v>0</v>
      </c>
      <c r="W1041" s="122">
        <v>0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20.833333333333336</v>
      </c>
      <c r="AF1041" s="264">
        <v>0.16666666666666666</v>
      </c>
      <c r="AG1041" s="122">
        <v>20</v>
      </c>
      <c r="AH1041" s="122">
        <v>0</v>
      </c>
      <c r="AI1041" s="122">
        <v>0.66666666666666663</v>
      </c>
      <c r="AJ1041" s="122">
        <v>0</v>
      </c>
      <c r="AK1041" s="122">
        <v>0</v>
      </c>
      <c r="AL1041" s="122">
        <v>0</v>
      </c>
      <c r="AM1041" s="122">
        <v>0</v>
      </c>
      <c r="AN1041" s="122">
        <v>0</v>
      </c>
      <c r="AO1041" s="122">
        <v>0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3</v>
      </c>
      <c r="D1042" s="264">
        <v>0</v>
      </c>
      <c r="E1042" s="122">
        <v>3</v>
      </c>
      <c r="F1042" s="122">
        <v>0</v>
      </c>
      <c r="G1042" s="122">
        <v>0</v>
      </c>
      <c r="H1042" s="122">
        <v>0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16.333333333333332</v>
      </c>
      <c r="R1042" s="264">
        <v>0.16666666666666666</v>
      </c>
      <c r="S1042" s="122">
        <v>15.333333333333334</v>
      </c>
      <c r="T1042" s="122">
        <v>0</v>
      </c>
      <c r="U1042" s="122">
        <v>0.83333333333333337</v>
      </c>
      <c r="V1042" s="122">
        <v>0</v>
      </c>
      <c r="W1042" s="122">
        <v>0</v>
      </c>
      <c r="X1042" s="122">
        <v>0</v>
      </c>
      <c r="Y1042" s="122">
        <v>0</v>
      </c>
      <c r="Z1042" s="122">
        <v>0</v>
      </c>
      <c r="AA1042" s="122">
        <v>0</v>
      </c>
      <c r="AB1042" s="122">
        <v>0</v>
      </c>
      <c r="AC1042" s="323">
        <v>0</v>
      </c>
      <c r="AD1042" s="8"/>
      <c r="AE1042" s="97">
        <v>19.333333333333332</v>
      </c>
      <c r="AF1042" s="264">
        <v>0.16666666666666666</v>
      </c>
      <c r="AG1042" s="122">
        <v>18.333333333333332</v>
      </c>
      <c r="AH1042" s="122">
        <v>0</v>
      </c>
      <c r="AI1042" s="122">
        <v>0.83333333333333337</v>
      </c>
      <c r="AJ1042" s="122">
        <v>0</v>
      </c>
      <c r="AK1042" s="122">
        <v>0</v>
      </c>
      <c r="AL1042" s="122">
        <v>0</v>
      </c>
      <c r="AM1042" s="122">
        <v>0</v>
      </c>
      <c r="AN1042" s="122">
        <v>0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2.5</v>
      </c>
      <c r="D1043" s="264">
        <v>0</v>
      </c>
      <c r="E1043" s="122">
        <v>2.5</v>
      </c>
      <c r="F1043" s="122">
        <v>0</v>
      </c>
      <c r="G1043" s="122">
        <v>0</v>
      </c>
      <c r="H1043" s="122">
        <v>0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</v>
      </c>
      <c r="N1043" s="122">
        <v>0</v>
      </c>
      <c r="O1043" s="323">
        <v>0</v>
      </c>
      <c r="P1043" s="8"/>
      <c r="Q1043" s="97">
        <v>13.833333333333334</v>
      </c>
      <c r="R1043" s="264">
        <v>0.33333333333333331</v>
      </c>
      <c r="S1043" s="122">
        <v>13.166666666666666</v>
      </c>
      <c r="T1043" s="122">
        <v>0</v>
      </c>
      <c r="U1043" s="122">
        <v>0.33333333333333331</v>
      </c>
      <c r="V1043" s="122">
        <v>0</v>
      </c>
      <c r="W1043" s="122">
        <v>0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16.333333333333332</v>
      </c>
      <c r="AF1043" s="264">
        <v>0.33333333333333331</v>
      </c>
      <c r="AG1043" s="122">
        <v>15.666666666666666</v>
      </c>
      <c r="AH1043" s="122">
        <v>0</v>
      </c>
      <c r="AI1043" s="122">
        <v>0.33333333333333331</v>
      </c>
      <c r="AJ1043" s="122">
        <v>0</v>
      </c>
      <c r="AK1043" s="122">
        <v>0</v>
      </c>
      <c r="AL1043" s="122">
        <v>0</v>
      </c>
      <c r="AM1043" s="122">
        <v>0</v>
      </c>
      <c r="AN1043" s="122">
        <v>0</v>
      </c>
      <c r="AO1043" s="122">
        <v>0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2</v>
      </c>
      <c r="D1044" s="264">
        <v>0</v>
      </c>
      <c r="E1044" s="122">
        <v>1.8333333333333333</v>
      </c>
      <c r="F1044" s="122">
        <v>0</v>
      </c>
      <c r="G1044" s="122">
        <v>0.16666666666666666</v>
      </c>
      <c r="H1044" s="122">
        <v>0</v>
      </c>
      <c r="I1044" s="122">
        <v>0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11.333333333333332</v>
      </c>
      <c r="R1044" s="264">
        <v>0</v>
      </c>
      <c r="S1044" s="122">
        <v>10.666666666666666</v>
      </c>
      <c r="T1044" s="122">
        <v>0</v>
      </c>
      <c r="U1044" s="122">
        <v>0.66666666666666663</v>
      </c>
      <c r="V1044" s="122">
        <v>0</v>
      </c>
      <c r="W1044" s="122">
        <v>0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13.333333333333334</v>
      </c>
      <c r="AF1044" s="264">
        <v>0</v>
      </c>
      <c r="AG1044" s="122">
        <v>12.5</v>
      </c>
      <c r="AH1044" s="122">
        <v>0</v>
      </c>
      <c r="AI1044" s="122">
        <v>0.83333333333333337</v>
      </c>
      <c r="AJ1044" s="122">
        <v>0</v>
      </c>
      <c r="AK1044" s="122">
        <v>0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3.8000000000000003</v>
      </c>
      <c r="D1045" s="264">
        <v>0.4</v>
      </c>
      <c r="E1045" s="122">
        <v>3.2</v>
      </c>
      <c r="F1045" s="122">
        <v>0</v>
      </c>
      <c r="G1045" s="122">
        <v>0.2</v>
      </c>
      <c r="H1045" s="122">
        <v>0</v>
      </c>
      <c r="I1045" s="122">
        <v>0</v>
      </c>
      <c r="J1045" s="122">
        <v>0</v>
      </c>
      <c r="K1045" s="122">
        <v>0</v>
      </c>
      <c r="L1045" s="122">
        <v>0</v>
      </c>
      <c r="M1045" s="122">
        <v>0</v>
      </c>
      <c r="N1045" s="122">
        <v>0</v>
      </c>
      <c r="O1045" s="323">
        <v>0</v>
      </c>
      <c r="P1045" s="8"/>
      <c r="Q1045" s="97">
        <v>11.8</v>
      </c>
      <c r="R1045" s="264">
        <v>0</v>
      </c>
      <c r="S1045" s="122">
        <v>11</v>
      </c>
      <c r="T1045" s="122">
        <v>0</v>
      </c>
      <c r="U1045" s="122">
        <v>0.8</v>
      </c>
      <c r="V1045" s="122">
        <v>0</v>
      </c>
      <c r="W1045" s="122">
        <v>0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15.6</v>
      </c>
      <c r="AF1045" s="264">
        <v>0.4</v>
      </c>
      <c r="AG1045" s="122">
        <v>14.2</v>
      </c>
      <c r="AH1045" s="122">
        <v>0</v>
      </c>
      <c r="AI1045" s="122">
        <v>1</v>
      </c>
      <c r="AJ1045" s="122">
        <v>0</v>
      </c>
      <c r="AK1045" s="122">
        <v>0</v>
      </c>
      <c r="AL1045" s="122">
        <v>0</v>
      </c>
      <c r="AM1045" s="122">
        <v>0</v>
      </c>
      <c r="AN1045" s="122">
        <v>0</v>
      </c>
      <c r="AO1045" s="122">
        <v>0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2</v>
      </c>
      <c r="D1046" s="264">
        <v>0</v>
      </c>
      <c r="E1046" s="122">
        <v>2</v>
      </c>
      <c r="F1046" s="122">
        <v>0</v>
      </c>
      <c r="G1046" s="122">
        <v>0</v>
      </c>
      <c r="H1046" s="122">
        <v>0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9.6</v>
      </c>
      <c r="R1046" s="264">
        <v>0</v>
      </c>
      <c r="S1046" s="122">
        <v>9.1999999999999993</v>
      </c>
      <c r="T1046" s="122">
        <v>0</v>
      </c>
      <c r="U1046" s="122">
        <v>0.4</v>
      </c>
      <c r="V1046" s="122">
        <v>0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</v>
      </c>
      <c r="AB1046" s="122">
        <v>0</v>
      </c>
      <c r="AC1046" s="323">
        <v>0</v>
      </c>
      <c r="AD1046" s="8"/>
      <c r="AE1046" s="97">
        <v>11.6</v>
      </c>
      <c r="AF1046" s="264">
        <v>0</v>
      </c>
      <c r="AG1046" s="122">
        <v>11.2</v>
      </c>
      <c r="AH1046" s="122">
        <v>0</v>
      </c>
      <c r="AI1046" s="122">
        <v>0.4</v>
      </c>
      <c r="AJ1046" s="122">
        <v>0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2.2000000000000002</v>
      </c>
      <c r="D1047" s="264">
        <v>0</v>
      </c>
      <c r="E1047" s="122">
        <v>1.8</v>
      </c>
      <c r="F1047" s="122">
        <v>0</v>
      </c>
      <c r="G1047" s="122">
        <v>0.4</v>
      </c>
      <c r="H1047" s="122">
        <v>0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6.8</v>
      </c>
      <c r="R1047" s="264">
        <v>0</v>
      </c>
      <c r="S1047" s="122">
        <v>6.6</v>
      </c>
      <c r="T1047" s="122">
        <v>0</v>
      </c>
      <c r="U1047" s="122">
        <v>0.2</v>
      </c>
      <c r="V1047" s="122">
        <v>0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9</v>
      </c>
      <c r="AF1047" s="264">
        <v>0</v>
      </c>
      <c r="AG1047" s="122">
        <v>8.4</v>
      </c>
      <c r="AH1047" s="122">
        <v>0</v>
      </c>
      <c r="AI1047" s="122">
        <v>0.6</v>
      </c>
      <c r="AJ1047" s="122">
        <v>0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1.8</v>
      </c>
      <c r="D1048" s="264">
        <v>0</v>
      </c>
      <c r="E1048" s="122">
        <v>1.8</v>
      </c>
      <c r="F1048" s="122">
        <v>0</v>
      </c>
      <c r="G1048" s="122">
        <v>0</v>
      </c>
      <c r="H1048" s="122">
        <v>0</v>
      </c>
      <c r="I1048" s="122">
        <v>0</v>
      </c>
      <c r="J1048" s="122">
        <v>0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6.0000000000000009</v>
      </c>
      <c r="R1048" s="264">
        <v>0.2</v>
      </c>
      <c r="S1048" s="122">
        <v>5.4</v>
      </c>
      <c r="T1048" s="122">
        <v>0</v>
      </c>
      <c r="U1048" s="122">
        <v>0.4</v>
      </c>
      <c r="V1048" s="122">
        <v>0</v>
      </c>
      <c r="W1048" s="122">
        <v>0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7.8000000000000007</v>
      </c>
      <c r="AF1048" s="264">
        <v>0.2</v>
      </c>
      <c r="AG1048" s="122">
        <v>7.2</v>
      </c>
      <c r="AH1048" s="122">
        <v>0</v>
      </c>
      <c r="AI1048" s="122">
        <v>0.4</v>
      </c>
      <c r="AJ1048" s="122">
        <v>0</v>
      </c>
      <c r="AK1048" s="122">
        <v>0</v>
      </c>
      <c r="AL1048" s="122">
        <v>0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1</v>
      </c>
      <c r="D1049" s="264">
        <v>0</v>
      </c>
      <c r="E1049" s="122">
        <v>0.6</v>
      </c>
      <c r="F1049" s="122">
        <v>0</v>
      </c>
      <c r="G1049" s="122">
        <v>0.4</v>
      </c>
      <c r="H1049" s="122">
        <v>0</v>
      </c>
      <c r="I1049" s="122">
        <v>0</v>
      </c>
      <c r="J1049" s="122">
        <v>0</v>
      </c>
      <c r="K1049" s="122">
        <v>0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5.8</v>
      </c>
      <c r="R1049" s="264">
        <v>0</v>
      </c>
      <c r="S1049" s="122">
        <v>5.2</v>
      </c>
      <c r="T1049" s="122">
        <v>0</v>
      </c>
      <c r="U1049" s="122">
        <v>0.6</v>
      </c>
      <c r="V1049" s="122">
        <v>0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6.8</v>
      </c>
      <c r="AF1049" s="264">
        <v>0</v>
      </c>
      <c r="AG1049" s="122">
        <v>5.8</v>
      </c>
      <c r="AH1049" s="122">
        <v>0</v>
      </c>
      <c r="AI1049" s="122">
        <v>1</v>
      </c>
      <c r="AJ1049" s="122">
        <v>0</v>
      </c>
      <c r="AK1049" s="122">
        <v>0</v>
      </c>
      <c r="AL1049" s="122">
        <v>0</v>
      </c>
      <c r="AM1049" s="122">
        <v>0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1.2</v>
      </c>
      <c r="D1050" s="264">
        <v>0</v>
      </c>
      <c r="E1050" s="122">
        <v>1</v>
      </c>
      <c r="F1050" s="122">
        <v>0</v>
      </c>
      <c r="G1050" s="122">
        <v>0.2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323">
        <v>0</v>
      </c>
      <c r="P1050" s="8"/>
      <c r="Q1050" s="97">
        <v>4.8</v>
      </c>
      <c r="R1050" s="264">
        <v>0</v>
      </c>
      <c r="S1050" s="122">
        <v>4.5999999999999996</v>
      </c>
      <c r="T1050" s="122">
        <v>0</v>
      </c>
      <c r="U1050" s="122">
        <v>0.2</v>
      </c>
      <c r="V1050" s="122">
        <v>0</v>
      </c>
      <c r="W1050" s="122">
        <v>0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6</v>
      </c>
      <c r="AF1050" s="264">
        <v>0</v>
      </c>
      <c r="AG1050" s="122">
        <v>5.6</v>
      </c>
      <c r="AH1050" s="122">
        <v>0</v>
      </c>
      <c r="AI1050" s="122">
        <v>0.4</v>
      </c>
      <c r="AJ1050" s="122">
        <v>0</v>
      </c>
      <c r="AK1050" s="122">
        <v>0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0.8</v>
      </c>
      <c r="D1051" s="264">
        <v>0</v>
      </c>
      <c r="E1051" s="122">
        <v>0.8</v>
      </c>
      <c r="F1051" s="122">
        <v>0</v>
      </c>
      <c r="G1051" s="122">
        <v>0</v>
      </c>
      <c r="H1051" s="122">
        <v>0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323">
        <v>0</v>
      </c>
      <c r="P1051" s="8"/>
      <c r="Q1051" s="97">
        <v>3.4000000000000004</v>
      </c>
      <c r="R1051" s="264">
        <v>0</v>
      </c>
      <c r="S1051" s="122">
        <v>3.2</v>
      </c>
      <c r="T1051" s="122">
        <v>0</v>
      </c>
      <c r="U1051" s="122">
        <v>0.2</v>
      </c>
      <c r="V1051" s="122">
        <v>0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323">
        <v>0</v>
      </c>
      <c r="AD1051" s="8"/>
      <c r="AE1051" s="97">
        <v>4.2</v>
      </c>
      <c r="AF1051" s="264">
        <v>0</v>
      </c>
      <c r="AG1051" s="122">
        <v>4</v>
      </c>
      <c r="AH1051" s="122">
        <v>0</v>
      </c>
      <c r="AI1051" s="122">
        <v>0.2</v>
      </c>
      <c r="AJ1051" s="122">
        <v>0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1</v>
      </c>
      <c r="D1052" s="264">
        <v>0.4</v>
      </c>
      <c r="E1052" s="122">
        <v>0.6</v>
      </c>
      <c r="F1052" s="122">
        <v>0</v>
      </c>
      <c r="G1052" s="122">
        <v>0</v>
      </c>
      <c r="H1052" s="122">
        <v>0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4.4000000000000004</v>
      </c>
      <c r="R1052" s="264">
        <v>0</v>
      </c>
      <c r="S1052" s="122">
        <v>4.4000000000000004</v>
      </c>
      <c r="T1052" s="122">
        <v>0</v>
      </c>
      <c r="U1052" s="122">
        <v>0</v>
      </c>
      <c r="V1052" s="122">
        <v>0</v>
      </c>
      <c r="W1052" s="122">
        <v>0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5.4</v>
      </c>
      <c r="AF1052" s="264">
        <v>0.4</v>
      </c>
      <c r="AG1052" s="122">
        <v>5</v>
      </c>
      <c r="AH1052" s="122">
        <v>0</v>
      </c>
      <c r="AI1052" s="122">
        <v>0</v>
      </c>
      <c r="AJ1052" s="122">
        <v>0</v>
      </c>
      <c r="AK1052" s="122">
        <v>0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0.4</v>
      </c>
      <c r="D1053" s="264">
        <v>0</v>
      </c>
      <c r="E1053" s="122">
        <v>0.2</v>
      </c>
      <c r="F1053" s="122">
        <v>0</v>
      </c>
      <c r="G1053" s="122">
        <v>0.2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6</v>
      </c>
      <c r="R1053" s="264">
        <v>0</v>
      </c>
      <c r="S1053" s="122">
        <v>6</v>
      </c>
      <c r="T1053" s="122">
        <v>0</v>
      </c>
      <c r="U1053" s="122">
        <v>0</v>
      </c>
      <c r="V1053" s="122">
        <v>0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6.4</v>
      </c>
      <c r="AF1053" s="264">
        <v>0</v>
      </c>
      <c r="AG1053" s="122">
        <v>6.2</v>
      </c>
      <c r="AH1053" s="122">
        <v>0</v>
      </c>
      <c r="AI1053" s="122">
        <v>0.2</v>
      </c>
      <c r="AJ1053" s="122">
        <v>0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0.60000000000000009</v>
      </c>
      <c r="D1054" s="264">
        <v>0.2</v>
      </c>
      <c r="E1054" s="122">
        <v>0.4</v>
      </c>
      <c r="F1054" s="122">
        <v>0</v>
      </c>
      <c r="G1054" s="122">
        <v>0</v>
      </c>
      <c r="H1054" s="122">
        <v>0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4.2</v>
      </c>
      <c r="R1054" s="264">
        <v>0</v>
      </c>
      <c r="S1054" s="122">
        <v>4.2</v>
      </c>
      <c r="T1054" s="122">
        <v>0</v>
      </c>
      <c r="U1054" s="122">
        <v>0</v>
      </c>
      <c r="V1054" s="122">
        <v>0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4.8</v>
      </c>
      <c r="AF1054" s="264">
        <v>0.2</v>
      </c>
      <c r="AG1054" s="122">
        <v>4.5999999999999996</v>
      </c>
      <c r="AH1054" s="122">
        <v>0</v>
      </c>
      <c r="AI1054" s="122">
        <v>0</v>
      </c>
      <c r="AJ1054" s="122">
        <v>0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1</v>
      </c>
      <c r="D1055" s="264">
        <v>0</v>
      </c>
      <c r="E1055" s="122">
        <v>0.8</v>
      </c>
      <c r="F1055" s="122">
        <v>0</v>
      </c>
      <c r="G1055" s="122">
        <v>0.2</v>
      </c>
      <c r="H1055" s="122">
        <v>0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2.8</v>
      </c>
      <c r="R1055" s="264">
        <v>0</v>
      </c>
      <c r="S1055" s="122">
        <v>2.8</v>
      </c>
      <c r="T1055" s="122">
        <v>0</v>
      </c>
      <c r="U1055" s="122">
        <v>0</v>
      </c>
      <c r="V1055" s="122">
        <v>0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323">
        <v>0</v>
      </c>
      <c r="AD1055" s="8"/>
      <c r="AE1055" s="97">
        <v>3.8000000000000003</v>
      </c>
      <c r="AF1055" s="264">
        <v>0</v>
      </c>
      <c r="AG1055" s="122">
        <v>3.6</v>
      </c>
      <c r="AH1055" s="122">
        <v>0</v>
      </c>
      <c r="AI1055" s="122">
        <v>0.2</v>
      </c>
      <c r="AJ1055" s="122">
        <v>0</v>
      </c>
      <c r="AK1055" s="122">
        <v>0</v>
      </c>
      <c r="AL1055" s="122">
        <v>0</v>
      </c>
      <c r="AM1055" s="122">
        <v>0</v>
      </c>
      <c r="AN1055" s="122">
        <v>0</v>
      </c>
      <c r="AO1055" s="122">
        <v>0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0.2</v>
      </c>
      <c r="D1056" s="264">
        <v>0</v>
      </c>
      <c r="E1056" s="122">
        <v>0.2</v>
      </c>
      <c r="F1056" s="122">
        <v>0</v>
      </c>
      <c r="G1056" s="122">
        <v>0</v>
      </c>
      <c r="H1056" s="122">
        <v>0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3.8000000000000003</v>
      </c>
      <c r="R1056" s="264">
        <v>0</v>
      </c>
      <c r="S1056" s="122">
        <v>3.6</v>
      </c>
      <c r="T1056" s="122">
        <v>0</v>
      </c>
      <c r="U1056" s="122">
        <v>0.2</v>
      </c>
      <c r="V1056" s="122">
        <v>0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4</v>
      </c>
      <c r="AF1056" s="264">
        <v>0</v>
      </c>
      <c r="AG1056" s="122">
        <v>3.8</v>
      </c>
      <c r="AH1056" s="122">
        <v>0</v>
      </c>
      <c r="AI1056" s="122">
        <v>0.2</v>
      </c>
      <c r="AJ1056" s="122">
        <v>0</v>
      </c>
      <c r="AK1056" s="122">
        <v>0</v>
      </c>
      <c r="AL1056" s="122">
        <v>0</v>
      </c>
      <c r="AM1056" s="122">
        <v>0</v>
      </c>
      <c r="AN1056" s="122">
        <v>0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0.8</v>
      </c>
      <c r="D1057" s="264">
        <v>0</v>
      </c>
      <c r="E1057" s="122">
        <v>0.8</v>
      </c>
      <c r="F1057" s="122">
        <v>0</v>
      </c>
      <c r="G1057" s="122">
        <v>0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323">
        <v>0</v>
      </c>
      <c r="P1057" s="8"/>
      <c r="Q1057" s="97">
        <v>4.8</v>
      </c>
      <c r="R1057" s="264">
        <v>0</v>
      </c>
      <c r="S1057" s="122">
        <v>4.5999999999999996</v>
      </c>
      <c r="T1057" s="122">
        <v>0</v>
      </c>
      <c r="U1057" s="122">
        <v>0.2</v>
      </c>
      <c r="V1057" s="122">
        <v>0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5.6000000000000005</v>
      </c>
      <c r="AF1057" s="264">
        <v>0</v>
      </c>
      <c r="AG1057" s="122">
        <v>5.4</v>
      </c>
      <c r="AH1057" s="122">
        <v>0</v>
      </c>
      <c r="AI1057" s="122">
        <v>0.2</v>
      </c>
      <c r="AJ1057" s="122">
        <v>0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1.4</v>
      </c>
      <c r="D1058" s="264">
        <v>0</v>
      </c>
      <c r="E1058" s="122">
        <v>1.2</v>
      </c>
      <c r="F1058" s="122">
        <v>0</v>
      </c>
      <c r="G1058" s="122">
        <v>0.2</v>
      </c>
      <c r="H1058" s="122">
        <v>0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2.6</v>
      </c>
      <c r="R1058" s="264">
        <v>0</v>
      </c>
      <c r="S1058" s="122">
        <v>2.6</v>
      </c>
      <c r="T1058" s="122">
        <v>0</v>
      </c>
      <c r="U1058" s="122">
        <v>0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4</v>
      </c>
      <c r="AF1058" s="264">
        <v>0</v>
      </c>
      <c r="AG1058" s="122">
        <v>3.8</v>
      </c>
      <c r="AH1058" s="122">
        <v>0</v>
      </c>
      <c r="AI1058" s="122">
        <v>0.2</v>
      </c>
      <c r="AJ1058" s="122">
        <v>0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0</v>
      </c>
      <c r="D1059" s="264">
        <v>0</v>
      </c>
      <c r="E1059" s="122">
        <v>0</v>
      </c>
      <c r="F1059" s="122">
        <v>0</v>
      </c>
      <c r="G1059" s="122">
        <v>0</v>
      </c>
      <c r="H1059" s="122">
        <v>0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1.4</v>
      </c>
      <c r="R1059" s="264">
        <v>0</v>
      </c>
      <c r="S1059" s="122">
        <v>1.4</v>
      </c>
      <c r="T1059" s="122">
        <v>0</v>
      </c>
      <c r="U1059" s="122">
        <v>0</v>
      </c>
      <c r="V1059" s="122">
        <v>0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1.4</v>
      </c>
      <c r="AF1059" s="264">
        <v>0</v>
      </c>
      <c r="AG1059" s="122">
        <v>1.4</v>
      </c>
      <c r="AH1059" s="122">
        <v>0</v>
      </c>
      <c r="AI1059" s="122">
        <v>0</v>
      </c>
      <c r="AJ1059" s="122">
        <v>0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0.2</v>
      </c>
      <c r="D1060" s="324">
        <v>0</v>
      </c>
      <c r="E1060" s="325">
        <v>0</v>
      </c>
      <c r="F1060" s="325">
        <v>0</v>
      </c>
      <c r="G1060" s="325">
        <v>0.2</v>
      </c>
      <c r="H1060" s="325">
        <v>0</v>
      </c>
      <c r="I1060" s="325">
        <v>0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2.4000000000000004</v>
      </c>
      <c r="R1060" s="324">
        <v>0</v>
      </c>
      <c r="S1060" s="325">
        <v>2.2000000000000002</v>
      </c>
      <c r="T1060" s="325">
        <v>0</v>
      </c>
      <c r="U1060" s="325">
        <v>0.2</v>
      </c>
      <c r="V1060" s="325">
        <v>0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2.6</v>
      </c>
      <c r="AF1060" s="324">
        <v>0</v>
      </c>
      <c r="AG1060" s="325">
        <v>2.2000000000000002</v>
      </c>
      <c r="AH1060" s="325">
        <v>0</v>
      </c>
      <c r="AI1060" s="325">
        <v>0.4</v>
      </c>
      <c r="AJ1060" s="325">
        <v>0</v>
      </c>
      <c r="AK1060" s="325">
        <v>0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240.06666666666663</v>
      </c>
      <c r="D1061" s="424">
        <v>7.4666666666666686</v>
      </c>
      <c r="E1061" s="424">
        <v>220.26666666666671</v>
      </c>
      <c r="F1061" s="424">
        <v>0</v>
      </c>
      <c r="G1061" s="424">
        <v>11.966666666666669</v>
      </c>
      <c r="H1061" s="424">
        <v>0.3666666666666667</v>
      </c>
      <c r="I1061" s="424">
        <v>0</v>
      </c>
      <c r="J1061" s="424">
        <v>0</v>
      </c>
      <c r="K1061" s="424">
        <v>0</v>
      </c>
      <c r="L1061" s="424">
        <v>0</v>
      </c>
      <c r="M1061" s="424">
        <v>0</v>
      </c>
      <c r="N1061" s="424">
        <v>0</v>
      </c>
      <c r="O1061" s="425">
        <v>0</v>
      </c>
      <c r="P1061" s="185"/>
      <c r="Q1061" s="426">
        <v>1384.9499999999998</v>
      </c>
      <c r="R1061" s="424">
        <v>10.649999999999999</v>
      </c>
      <c r="S1061" s="424">
        <v>1284.6833333333332</v>
      </c>
      <c r="T1061" s="424">
        <v>0.4</v>
      </c>
      <c r="U1061" s="424">
        <v>88.849999999999966</v>
      </c>
      <c r="V1061" s="424">
        <v>0</v>
      </c>
      <c r="W1061" s="424">
        <v>0.3666666666666667</v>
      </c>
      <c r="X1061" s="424">
        <v>0</v>
      </c>
      <c r="Y1061" s="424">
        <v>0</v>
      </c>
      <c r="Z1061" s="424">
        <v>0</v>
      </c>
      <c r="AA1061" s="424">
        <v>0</v>
      </c>
      <c r="AB1061" s="424">
        <v>0</v>
      </c>
      <c r="AC1061" s="425">
        <v>0</v>
      </c>
      <c r="AD1061" s="185"/>
      <c r="AE1061" s="426">
        <v>1625.0166666666669</v>
      </c>
      <c r="AF1061" s="424">
        <v>18.116666666666667</v>
      </c>
      <c r="AG1061" s="424">
        <v>1504.95</v>
      </c>
      <c r="AH1061" s="424">
        <v>0.4</v>
      </c>
      <c r="AI1061" s="424">
        <v>100.81666666666666</v>
      </c>
      <c r="AJ1061" s="424">
        <v>0.3666666666666667</v>
      </c>
      <c r="AK1061" s="424">
        <v>0.3666666666666667</v>
      </c>
      <c r="AL1061" s="424">
        <v>0</v>
      </c>
      <c r="AM1061" s="424">
        <v>0</v>
      </c>
      <c r="AN1061" s="424">
        <v>0</v>
      </c>
      <c r="AO1061" s="424">
        <v>0</v>
      </c>
      <c r="AP1061" s="424">
        <v>0</v>
      </c>
      <c r="AQ1061" s="425">
        <v>0</v>
      </c>
      <c r="AR1061" s="11"/>
    </row>
    <row r="1062" spans="1:95" x14ac:dyDescent="0.25">
      <c r="A1062" s="240"/>
      <c r="B1062" s="427" t="s">
        <v>36</v>
      </c>
      <c r="C1062" s="428">
        <v>274.36666666666662</v>
      </c>
      <c r="D1062" s="429">
        <v>8.6000000000000014</v>
      </c>
      <c r="E1062" s="429">
        <v>251.23333333333341</v>
      </c>
      <c r="F1062" s="429">
        <v>0</v>
      </c>
      <c r="G1062" s="429">
        <v>14.166666666666666</v>
      </c>
      <c r="H1062" s="429">
        <v>0.3666666666666667</v>
      </c>
      <c r="I1062" s="429">
        <v>0</v>
      </c>
      <c r="J1062" s="429">
        <v>0</v>
      </c>
      <c r="K1062" s="429">
        <v>0</v>
      </c>
      <c r="L1062" s="429">
        <v>0</v>
      </c>
      <c r="M1062" s="429">
        <v>0</v>
      </c>
      <c r="N1062" s="429">
        <v>0</v>
      </c>
      <c r="O1062" s="430">
        <v>0</v>
      </c>
      <c r="P1062" s="185"/>
      <c r="Q1062" s="431">
        <v>1501.716666666666</v>
      </c>
      <c r="R1062" s="429">
        <v>11.516666666666664</v>
      </c>
      <c r="S1062" s="429">
        <v>1394.7833333333335</v>
      </c>
      <c r="T1062" s="429">
        <v>0.4</v>
      </c>
      <c r="U1062" s="429">
        <v>94.649999999999977</v>
      </c>
      <c r="V1062" s="429">
        <v>0</v>
      </c>
      <c r="W1062" s="429">
        <v>0.3666666666666667</v>
      </c>
      <c r="X1062" s="429">
        <v>0</v>
      </c>
      <c r="Y1062" s="429">
        <v>0</v>
      </c>
      <c r="Z1062" s="429">
        <v>0</v>
      </c>
      <c r="AA1062" s="429">
        <v>0</v>
      </c>
      <c r="AB1062" s="429">
        <v>0</v>
      </c>
      <c r="AC1062" s="430">
        <v>0</v>
      </c>
      <c r="AD1062" s="185"/>
      <c r="AE1062" s="431">
        <v>1776.083333333333</v>
      </c>
      <c r="AF1062" s="429">
        <v>20.116666666666664</v>
      </c>
      <c r="AG1062" s="429">
        <v>1646.0166666666669</v>
      </c>
      <c r="AH1062" s="429">
        <v>0.4</v>
      </c>
      <c r="AI1062" s="429">
        <v>108.81666666666666</v>
      </c>
      <c r="AJ1062" s="429">
        <v>0.3666666666666667</v>
      </c>
      <c r="AK1062" s="429">
        <v>0.3666666666666667</v>
      </c>
      <c r="AL1062" s="429">
        <v>0</v>
      </c>
      <c r="AM1062" s="429">
        <v>0</v>
      </c>
      <c r="AN1062" s="429">
        <v>0</v>
      </c>
      <c r="AO1062" s="429">
        <v>0</v>
      </c>
      <c r="AP1062" s="429">
        <v>0</v>
      </c>
      <c r="AQ1062" s="430">
        <v>0</v>
      </c>
      <c r="AR1062" s="11"/>
    </row>
    <row r="1063" spans="1:95" x14ac:dyDescent="0.25">
      <c r="A1063" s="240"/>
      <c r="B1063" s="432" t="s">
        <v>37</v>
      </c>
      <c r="C1063" s="433">
        <v>278.96666666666658</v>
      </c>
      <c r="D1063" s="434">
        <v>8.8000000000000007</v>
      </c>
      <c r="E1063" s="434">
        <v>254.8333333333334</v>
      </c>
      <c r="F1063" s="434">
        <v>0</v>
      </c>
      <c r="G1063" s="434">
        <v>14.966666666666663</v>
      </c>
      <c r="H1063" s="434">
        <v>0.3666666666666667</v>
      </c>
      <c r="I1063" s="434">
        <v>0</v>
      </c>
      <c r="J1063" s="434">
        <v>0</v>
      </c>
      <c r="K1063" s="434">
        <v>0</v>
      </c>
      <c r="L1063" s="434">
        <v>0</v>
      </c>
      <c r="M1063" s="434">
        <v>0</v>
      </c>
      <c r="N1063" s="434">
        <v>0</v>
      </c>
      <c r="O1063" s="435">
        <v>0</v>
      </c>
      <c r="P1063" s="185"/>
      <c r="Q1063" s="436">
        <v>1529.716666666666</v>
      </c>
      <c r="R1063" s="434">
        <v>11.516666666666664</v>
      </c>
      <c r="S1063" s="434">
        <v>1422.1833333333334</v>
      </c>
      <c r="T1063" s="434">
        <v>0.4</v>
      </c>
      <c r="U1063" s="434">
        <v>95.249999999999986</v>
      </c>
      <c r="V1063" s="434">
        <v>0</v>
      </c>
      <c r="W1063" s="434">
        <v>0.3666666666666667</v>
      </c>
      <c r="X1063" s="434">
        <v>0</v>
      </c>
      <c r="Y1063" s="434">
        <v>0</v>
      </c>
      <c r="Z1063" s="434">
        <v>0</v>
      </c>
      <c r="AA1063" s="434">
        <v>0</v>
      </c>
      <c r="AB1063" s="434">
        <v>0</v>
      </c>
      <c r="AC1063" s="435">
        <v>0</v>
      </c>
      <c r="AD1063" s="185"/>
      <c r="AE1063" s="436">
        <v>1808.6833333333329</v>
      </c>
      <c r="AF1063" s="434">
        <v>20.316666666666663</v>
      </c>
      <c r="AG1063" s="434">
        <v>1677.0166666666669</v>
      </c>
      <c r="AH1063" s="434">
        <v>0.4</v>
      </c>
      <c r="AI1063" s="434">
        <v>110.21666666666668</v>
      </c>
      <c r="AJ1063" s="434">
        <v>0.3666666666666667</v>
      </c>
      <c r="AK1063" s="434">
        <v>0.3666666666666667</v>
      </c>
      <c r="AL1063" s="434">
        <v>0</v>
      </c>
      <c r="AM1063" s="434">
        <v>0</v>
      </c>
      <c r="AN1063" s="434">
        <v>0</v>
      </c>
      <c r="AO1063" s="434">
        <v>0</v>
      </c>
      <c r="AP1063" s="434">
        <v>0</v>
      </c>
      <c r="AQ1063" s="435">
        <v>0</v>
      </c>
      <c r="AR1063" s="11"/>
    </row>
    <row r="1064" spans="1:95" x14ac:dyDescent="0.25">
      <c r="A1064" s="240"/>
      <c r="B1064" s="437" t="s">
        <v>38</v>
      </c>
      <c r="C1064" s="438">
        <v>283.96666666666658</v>
      </c>
      <c r="D1064" s="439">
        <v>8.9666666666666668</v>
      </c>
      <c r="E1064" s="439">
        <v>259.33333333333337</v>
      </c>
      <c r="F1064" s="439">
        <v>0</v>
      </c>
      <c r="G1064" s="439">
        <v>15.299999999999997</v>
      </c>
      <c r="H1064" s="439">
        <v>0.3666666666666667</v>
      </c>
      <c r="I1064" s="439">
        <v>0</v>
      </c>
      <c r="J1064" s="439">
        <v>0</v>
      </c>
      <c r="K1064" s="439">
        <v>0</v>
      </c>
      <c r="L1064" s="439">
        <v>0</v>
      </c>
      <c r="M1064" s="439">
        <v>0</v>
      </c>
      <c r="N1064" s="439">
        <v>0</v>
      </c>
      <c r="O1064" s="440">
        <v>0</v>
      </c>
      <c r="P1064" s="185"/>
      <c r="Q1064" s="441">
        <v>1543.0499999999995</v>
      </c>
      <c r="R1064" s="439">
        <v>12.18333333333333</v>
      </c>
      <c r="S1064" s="439">
        <v>1434.0166666666667</v>
      </c>
      <c r="T1064" s="439">
        <v>0.4</v>
      </c>
      <c r="U1064" s="439">
        <v>95.916666666666657</v>
      </c>
      <c r="V1064" s="439">
        <v>0</v>
      </c>
      <c r="W1064" s="439">
        <v>0.53333333333333333</v>
      </c>
      <c r="X1064" s="439">
        <v>0</v>
      </c>
      <c r="Y1064" s="439">
        <v>0</v>
      </c>
      <c r="Z1064" s="439">
        <v>0</v>
      </c>
      <c r="AA1064" s="439">
        <v>0</v>
      </c>
      <c r="AB1064" s="439">
        <v>0</v>
      </c>
      <c r="AC1064" s="440">
        <v>0</v>
      </c>
      <c r="AD1064" s="185"/>
      <c r="AE1064" s="441">
        <v>1827.0166666666662</v>
      </c>
      <c r="AF1064" s="439">
        <v>21.15</v>
      </c>
      <c r="AG1064" s="439">
        <v>1693.3500000000001</v>
      </c>
      <c r="AH1064" s="439">
        <v>0.4</v>
      </c>
      <c r="AI1064" s="439">
        <v>111.2166666666667</v>
      </c>
      <c r="AJ1064" s="439">
        <v>0.3666666666666667</v>
      </c>
      <c r="AK1064" s="439">
        <v>0.53333333333333333</v>
      </c>
      <c r="AL1064" s="439">
        <v>0</v>
      </c>
      <c r="AM1064" s="439">
        <v>0</v>
      </c>
      <c r="AN1064" s="439">
        <v>0</v>
      </c>
      <c r="AO1064" s="439">
        <v>0</v>
      </c>
      <c r="AP1064" s="439">
        <v>0</v>
      </c>
      <c r="AQ1064" s="440">
        <v>0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50">
        <v>20</v>
      </c>
      <c r="Y1066" s="551"/>
      <c r="Z1066" s="551">
        <v>24</v>
      </c>
      <c r="AA1066" s="551"/>
      <c r="AB1066" s="551">
        <v>35</v>
      </c>
      <c r="AC1066" s="552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50">
        <v>20</v>
      </c>
      <c r="BD1066" s="551"/>
      <c r="BE1066" s="551">
        <v>24</v>
      </c>
      <c r="BF1066" s="551"/>
      <c r="BG1066" s="551">
        <v>35</v>
      </c>
      <c r="BH1066" s="552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50">
        <v>20</v>
      </c>
      <c r="CI1066" s="551"/>
      <c r="CJ1066" s="551">
        <v>24</v>
      </c>
      <c r="CK1066" s="551"/>
      <c r="CL1066" s="551">
        <v>35</v>
      </c>
      <c r="CM1066" s="574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66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66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66</v>
      </c>
      <c r="CQ1067" s="57"/>
    </row>
    <row r="1068" spans="1:95" x14ac:dyDescent="0.25">
      <c r="A1068" s="241" t="s">
        <v>93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 t="s">
        <v>106</v>
      </c>
      <c r="D1069" s="321" t="s">
        <v>106</v>
      </c>
      <c r="E1069" s="89" t="s">
        <v>106</v>
      </c>
      <c r="F1069" s="89" t="s">
        <v>106</v>
      </c>
      <c r="G1069" s="89" t="s">
        <v>106</v>
      </c>
      <c r="H1069" s="89" t="s">
        <v>106</v>
      </c>
      <c r="I1069" s="89" t="s">
        <v>106</v>
      </c>
      <c r="J1069" s="89" t="s">
        <v>106</v>
      </c>
      <c r="K1069" s="89" t="s">
        <v>106</v>
      </c>
      <c r="L1069" s="89" t="s">
        <v>106</v>
      </c>
      <c r="M1069" s="89" t="s">
        <v>106</v>
      </c>
      <c r="N1069" s="89" t="s">
        <v>106</v>
      </c>
      <c r="O1069" s="89" t="s">
        <v>106</v>
      </c>
      <c r="P1069" s="89" t="s">
        <v>106</v>
      </c>
      <c r="Q1069" s="89" t="s">
        <v>106</v>
      </c>
      <c r="R1069" s="89" t="s">
        <v>106</v>
      </c>
      <c r="S1069" s="89" t="s">
        <v>106</v>
      </c>
      <c r="T1069" s="89" t="s">
        <v>106</v>
      </c>
      <c r="U1069" s="89" t="s">
        <v>106</v>
      </c>
      <c r="V1069" s="89" t="s">
        <v>106</v>
      </c>
      <c r="W1069" s="322" t="s">
        <v>106</v>
      </c>
      <c r="X1069" s="99" t="s">
        <v>106</v>
      </c>
      <c r="Y1069" s="30" t="s">
        <v>106</v>
      </c>
      <c r="Z1069" s="99" t="s">
        <v>106</v>
      </c>
      <c r="AA1069" s="30" t="s">
        <v>106</v>
      </c>
      <c r="AB1069" s="99" t="s">
        <v>106</v>
      </c>
      <c r="AC1069" s="30" t="s">
        <v>106</v>
      </c>
      <c r="AD1069" s="25" t="s">
        <v>106</v>
      </c>
      <c r="AE1069" s="25" t="s">
        <v>106</v>
      </c>
      <c r="AF1069" s="25" t="s">
        <v>106</v>
      </c>
      <c r="AG1069" s="57"/>
      <c r="AH1069" s="96" t="s">
        <v>106</v>
      </c>
      <c r="AI1069" s="321" t="s">
        <v>106</v>
      </c>
      <c r="AJ1069" s="89" t="s">
        <v>106</v>
      </c>
      <c r="AK1069" s="89" t="s">
        <v>106</v>
      </c>
      <c r="AL1069" s="89" t="s">
        <v>106</v>
      </c>
      <c r="AM1069" s="89" t="s">
        <v>106</v>
      </c>
      <c r="AN1069" s="89" t="s">
        <v>106</v>
      </c>
      <c r="AO1069" s="89" t="s">
        <v>106</v>
      </c>
      <c r="AP1069" s="89" t="s">
        <v>106</v>
      </c>
      <c r="AQ1069" s="89" t="s">
        <v>106</v>
      </c>
      <c r="AR1069" s="89" t="s">
        <v>106</v>
      </c>
      <c r="AS1069" s="89" t="s">
        <v>106</v>
      </c>
      <c r="AT1069" s="89" t="s">
        <v>106</v>
      </c>
      <c r="AU1069" s="89" t="s">
        <v>106</v>
      </c>
      <c r="AV1069" s="89" t="s">
        <v>106</v>
      </c>
      <c r="AW1069" s="89" t="s">
        <v>106</v>
      </c>
      <c r="AX1069" s="89" t="s">
        <v>106</v>
      </c>
      <c r="AY1069" s="89" t="s">
        <v>106</v>
      </c>
      <c r="AZ1069" s="89" t="s">
        <v>106</v>
      </c>
      <c r="BA1069" s="89" t="s">
        <v>106</v>
      </c>
      <c r="BB1069" s="322" t="s">
        <v>106</v>
      </c>
      <c r="BC1069" s="99" t="s">
        <v>106</v>
      </c>
      <c r="BD1069" s="30" t="s">
        <v>106</v>
      </c>
      <c r="BE1069" s="99" t="s">
        <v>106</v>
      </c>
      <c r="BF1069" s="30" t="s">
        <v>106</v>
      </c>
      <c r="BG1069" s="99" t="s">
        <v>106</v>
      </c>
      <c r="BH1069" s="30" t="s">
        <v>106</v>
      </c>
      <c r="BI1069" s="25" t="s">
        <v>106</v>
      </c>
      <c r="BJ1069" s="25" t="s">
        <v>106</v>
      </c>
      <c r="BK1069" s="25" t="s">
        <v>106</v>
      </c>
      <c r="BL1069" s="57"/>
      <c r="BM1069" s="96" t="s">
        <v>106</v>
      </c>
      <c r="BN1069" s="336" t="s">
        <v>106</v>
      </c>
      <c r="BO1069" s="188" t="s">
        <v>106</v>
      </c>
      <c r="BP1069" s="188" t="s">
        <v>106</v>
      </c>
      <c r="BQ1069" s="188" t="s">
        <v>106</v>
      </c>
      <c r="BR1069" s="188" t="s">
        <v>106</v>
      </c>
      <c r="BS1069" s="188" t="s">
        <v>106</v>
      </c>
      <c r="BT1069" s="188" t="s">
        <v>106</v>
      </c>
      <c r="BU1069" s="188" t="s">
        <v>106</v>
      </c>
      <c r="BV1069" s="188" t="s">
        <v>106</v>
      </c>
      <c r="BW1069" s="188" t="s">
        <v>106</v>
      </c>
      <c r="BX1069" s="188" t="s">
        <v>106</v>
      </c>
      <c r="BY1069" s="188" t="s">
        <v>106</v>
      </c>
      <c r="BZ1069" s="188" t="s">
        <v>106</v>
      </c>
      <c r="CA1069" s="188" t="s">
        <v>106</v>
      </c>
      <c r="CB1069" s="188" t="s">
        <v>106</v>
      </c>
      <c r="CC1069" s="188" t="s">
        <v>106</v>
      </c>
      <c r="CD1069" s="188" t="s">
        <v>106</v>
      </c>
      <c r="CE1069" s="188" t="s">
        <v>106</v>
      </c>
      <c r="CF1069" s="188" t="s">
        <v>106</v>
      </c>
      <c r="CG1069" s="189" t="s">
        <v>106</v>
      </c>
      <c r="CH1069" s="99" t="s">
        <v>106</v>
      </c>
      <c r="CI1069" s="30" t="s">
        <v>106</v>
      </c>
      <c r="CJ1069" s="99" t="s">
        <v>106</v>
      </c>
      <c r="CK1069" s="30" t="s">
        <v>106</v>
      </c>
      <c r="CL1069" s="99" t="s">
        <v>106</v>
      </c>
      <c r="CM1069" s="30" t="s">
        <v>106</v>
      </c>
      <c r="CN1069" s="25" t="s">
        <v>106</v>
      </c>
      <c r="CO1069" s="25" t="s">
        <v>106</v>
      </c>
      <c r="CP1069" s="25" t="s">
        <v>106</v>
      </c>
      <c r="CQ1069" s="60"/>
    </row>
    <row r="1070" spans="1:95" x14ac:dyDescent="0.25">
      <c r="A1070" s="241">
        <v>1</v>
      </c>
      <c r="B1070" s="312">
        <v>4.1667000000000003E-2</v>
      </c>
      <c r="C1070" s="97" t="s">
        <v>106</v>
      </c>
      <c r="D1070" s="264" t="s">
        <v>106</v>
      </c>
      <c r="E1070" s="122" t="s">
        <v>106</v>
      </c>
      <c r="F1070" s="122" t="s">
        <v>106</v>
      </c>
      <c r="G1070" s="122" t="s">
        <v>106</v>
      </c>
      <c r="H1070" s="122" t="s">
        <v>106</v>
      </c>
      <c r="I1070" s="122" t="s">
        <v>106</v>
      </c>
      <c r="J1070" s="122" t="s">
        <v>106</v>
      </c>
      <c r="K1070" s="122" t="s">
        <v>106</v>
      </c>
      <c r="L1070" s="122" t="s">
        <v>106</v>
      </c>
      <c r="M1070" s="122" t="s">
        <v>106</v>
      </c>
      <c r="N1070" s="122" t="s">
        <v>106</v>
      </c>
      <c r="O1070" s="122" t="s">
        <v>106</v>
      </c>
      <c r="P1070" s="122" t="s">
        <v>106</v>
      </c>
      <c r="Q1070" s="122" t="s">
        <v>106</v>
      </c>
      <c r="R1070" s="122" t="s">
        <v>106</v>
      </c>
      <c r="S1070" s="122" t="s">
        <v>106</v>
      </c>
      <c r="T1070" s="122" t="s">
        <v>106</v>
      </c>
      <c r="U1070" s="122" t="s">
        <v>106</v>
      </c>
      <c r="V1070" s="122" t="s">
        <v>106</v>
      </c>
      <c r="W1070" s="323" t="s">
        <v>106</v>
      </c>
      <c r="X1070" s="100" t="s">
        <v>106</v>
      </c>
      <c r="Y1070" s="31" t="s">
        <v>106</v>
      </c>
      <c r="Z1070" s="100" t="s">
        <v>106</v>
      </c>
      <c r="AA1070" s="31" t="s">
        <v>106</v>
      </c>
      <c r="AB1070" s="100" t="s">
        <v>106</v>
      </c>
      <c r="AC1070" s="31" t="s">
        <v>106</v>
      </c>
      <c r="AD1070" s="27" t="s">
        <v>106</v>
      </c>
      <c r="AE1070" s="27" t="s">
        <v>106</v>
      </c>
      <c r="AF1070" s="27" t="s">
        <v>106</v>
      </c>
      <c r="AG1070" s="57"/>
      <c r="AH1070" s="97" t="s">
        <v>106</v>
      </c>
      <c r="AI1070" s="264" t="s">
        <v>106</v>
      </c>
      <c r="AJ1070" s="122" t="s">
        <v>106</v>
      </c>
      <c r="AK1070" s="122" t="s">
        <v>106</v>
      </c>
      <c r="AL1070" s="122" t="s">
        <v>106</v>
      </c>
      <c r="AM1070" s="122" t="s">
        <v>106</v>
      </c>
      <c r="AN1070" s="122" t="s">
        <v>106</v>
      </c>
      <c r="AO1070" s="122" t="s">
        <v>106</v>
      </c>
      <c r="AP1070" s="122" t="s">
        <v>106</v>
      </c>
      <c r="AQ1070" s="122" t="s">
        <v>106</v>
      </c>
      <c r="AR1070" s="122" t="s">
        <v>106</v>
      </c>
      <c r="AS1070" s="122" t="s">
        <v>106</v>
      </c>
      <c r="AT1070" s="122" t="s">
        <v>106</v>
      </c>
      <c r="AU1070" s="122" t="s">
        <v>106</v>
      </c>
      <c r="AV1070" s="122" t="s">
        <v>106</v>
      </c>
      <c r="AW1070" s="122" t="s">
        <v>106</v>
      </c>
      <c r="AX1070" s="122" t="s">
        <v>106</v>
      </c>
      <c r="AY1070" s="122" t="s">
        <v>106</v>
      </c>
      <c r="AZ1070" s="122" t="s">
        <v>106</v>
      </c>
      <c r="BA1070" s="122" t="s">
        <v>106</v>
      </c>
      <c r="BB1070" s="323" t="s">
        <v>106</v>
      </c>
      <c r="BC1070" s="100" t="s">
        <v>106</v>
      </c>
      <c r="BD1070" s="31" t="s">
        <v>106</v>
      </c>
      <c r="BE1070" s="100" t="s">
        <v>106</v>
      </c>
      <c r="BF1070" s="31" t="s">
        <v>106</v>
      </c>
      <c r="BG1070" s="100" t="s">
        <v>106</v>
      </c>
      <c r="BH1070" s="31" t="s">
        <v>106</v>
      </c>
      <c r="BI1070" s="27" t="s">
        <v>106</v>
      </c>
      <c r="BJ1070" s="27" t="s">
        <v>106</v>
      </c>
      <c r="BK1070" s="27" t="s">
        <v>106</v>
      </c>
      <c r="BL1070" s="57"/>
      <c r="BM1070" s="97" t="s">
        <v>106</v>
      </c>
      <c r="BN1070" s="253" t="s">
        <v>106</v>
      </c>
      <c r="BO1070" s="191" t="s">
        <v>106</v>
      </c>
      <c r="BP1070" s="191" t="s">
        <v>106</v>
      </c>
      <c r="BQ1070" s="191" t="s">
        <v>106</v>
      </c>
      <c r="BR1070" s="191" t="s">
        <v>106</v>
      </c>
      <c r="BS1070" s="191" t="s">
        <v>106</v>
      </c>
      <c r="BT1070" s="191" t="s">
        <v>106</v>
      </c>
      <c r="BU1070" s="191" t="s">
        <v>106</v>
      </c>
      <c r="BV1070" s="191" t="s">
        <v>106</v>
      </c>
      <c r="BW1070" s="191" t="s">
        <v>106</v>
      </c>
      <c r="BX1070" s="191" t="s">
        <v>106</v>
      </c>
      <c r="BY1070" s="191" t="s">
        <v>106</v>
      </c>
      <c r="BZ1070" s="191" t="s">
        <v>106</v>
      </c>
      <c r="CA1070" s="191" t="s">
        <v>106</v>
      </c>
      <c r="CB1070" s="191" t="s">
        <v>106</v>
      </c>
      <c r="CC1070" s="191" t="s">
        <v>106</v>
      </c>
      <c r="CD1070" s="191" t="s">
        <v>106</v>
      </c>
      <c r="CE1070" s="191" t="s">
        <v>106</v>
      </c>
      <c r="CF1070" s="191" t="s">
        <v>106</v>
      </c>
      <c r="CG1070" s="192" t="s">
        <v>106</v>
      </c>
      <c r="CH1070" s="100" t="s">
        <v>106</v>
      </c>
      <c r="CI1070" s="31" t="s">
        <v>106</v>
      </c>
      <c r="CJ1070" s="100" t="s">
        <v>106</v>
      </c>
      <c r="CK1070" s="31" t="s">
        <v>106</v>
      </c>
      <c r="CL1070" s="100" t="s">
        <v>106</v>
      </c>
      <c r="CM1070" s="31" t="s">
        <v>106</v>
      </c>
      <c r="CN1070" s="27" t="s">
        <v>106</v>
      </c>
      <c r="CO1070" s="27" t="s">
        <v>106</v>
      </c>
      <c r="CP1070" s="27" t="s">
        <v>106</v>
      </c>
      <c r="CQ1070" s="60"/>
    </row>
    <row r="1071" spans="1:95" x14ac:dyDescent="0.25">
      <c r="A1071" s="241">
        <v>1</v>
      </c>
      <c r="B1071" s="312">
        <v>8.3333000000000004E-2</v>
      </c>
      <c r="C1071" s="97" t="s">
        <v>106</v>
      </c>
      <c r="D1071" s="264" t="s">
        <v>106</v>
      </c>
      <c r="E1071" s="122" t="s">
        <v>106</v>
      </c>
      <c r="F1071" s="122" t="s">
        <v>106</v>
      </c>
      <c r="G1071" s="122" t="s">
        <v>106</v>
      </c>
      <c r="H1071" s="122" t="s">
        <v>106</v>
      </c>
      <c r="I1071" s="122" t="s">
        <v>106</v>
      </c>
      <c r="J1071" s="122" t="s">
        <v>106</v>
      </c>
      <c r="K1071" s="122" t="s">
        <v>106</v>
      </c>
      <c r="L1071" s="122" t="s">
        <v>106</v>
      </c>
      <c r="M1071" s="122" t="s">
        <v>106</v>
      </c>
      <c r="N1071" s="122" t="s">
        <v>106</v>
      </c>
      <c r="O1071" s="122" t="s">
        <v>106</v>
      </c>
      <c r="P1071" s="122" t="s">
        <v>106</v>
      </c>
      <c r="Q1071" s="122" t="s">
        <v>106</v>
      </c>
      <c r="R1071" s="122" t="s">
        <v>106</v>
      </c>
      <c r="S1071" s="122" t="s">
        <v>106</v>
      </c>
      <c r="T1071" s="122" t="s">
        <v>106</v>
      </c>
      <c r="U1071" s="122" t="s">
        <v>106</v>
      </c>
      <c r="V1071" s="122" t="s">
        <v>106</v>
      </c>
      <c r="W1071" s="323" t="s">
        <v>106</v>
      </c>
      <c r="X1071" s="100" t="s">
        <v>106</v>
      </c>
      <c r="Y1071" s="31" t="s">
        <v>106</v>
      </c>
      <c r="Z1071" s="100" t="s">
        <v>106</v>
      </c>
      <c r="AA1071" s="31" t="s">
        <v>106</v>
      </c>
      <c r="AB1071" s="100" t="s">
        <v>106</v>
      </c>
      <c r="AC1071" s="31" t="s">
        <v>106</v>
      </c>
      <c r="AD1071" s="27" t="s">
        <v>106</v>
      </c>
      <c r="AE1071" s="27" t="s">
        <v>106</v>
      </c>
      <c r="AF1071" s="27" t="s">
        <v>106</v>
      </c>
      <c r="AG1071" s="57"/>
      <c r="AH1071" s="97" t="s">
        <v>106</v>
      </c>
      <c r="AI1071" s="264" t="s">
        <v>106</v>
      </c>
      <c r="AJ1071" s="122" t="s">
        <v>106</v>
      </c>
      <c r="AK1071" s="122" t="s">
        <v>106</v>
      </c>
      <c r="AL1071" s="122" t="s">
        <v>106</v>
      </c>
      <c r="AM1071" s="122" t="s">
        <v>106</v>
      </c>
      <c r="AN1071" s="122" t="s">
        <v>106</v>
      </c>
      <c r="AO1071" s="122" t="s">
        <v>106</v>
      </c>
      <c r="AP1071" s="122" t="s">
        <v>106</v>
      </c>
      <c r="AQ1071" s="122" t="s">
        <v>106</v>
      </c>
      <c r="AR1071" s="122" t="s">
        <v>106</v>
      </c>
      <c r="AS1071" s="122" t="s">
        <v>106</v>
      </c>
      <c r="AT1071" s="122" t="s">
        <v>106</v>
      </c>
      <c r="AU1071" s="122" t="s">
        <v>106</v>
      </c>
      <c r="AV1071" s="122" t="s">
        <v>106</v>
      </c>
      <c r="AW1071" s="122" t="s">
        <v>106</v>
      </c>
      <c r="AX1071" s="122" t="s">
        <v>106</v>
      </c>
      <c r="AY1071" s="122" t="s">
        <v>106</v>
      </c>
      <c r="AZ1071" s="122" t="s">
        <v>106</v>
      </c>
      <c r="BA1071" s="122" t="s">
        <v>106</v>
      </c>
      <c r="BB1071" s="323" t="s">
        <v>106</v>
      </c>
      <c r="BC1071" s="100" t="s">
        <v>106</v>
      </c>
      <c r="BD1071" s="31" t="s">
        <v>106</v>
      </c>
      <c r="BE1071" s="100" t="s">
        <v>106</v>
      </c>
      <c r="BF1071" s="31" t="s">
        <v>106</v>
      </c>
      <c r="BG1071" s="100" t="s">
        <v>106</v>
      </c>
      <c r="BH1071" s="31" t="s">
        <v>106</v>
      </c>
      <c r="BI1071" s="27" t="s">
        <v>106</v>
      </c>
      <c r="BJ1071" s="27" t="s">
        <v>106</v>
      </c>
      <c r="BK1071" s="27" t="s">
        <v>106</v>
      </c>
      <c r="BL1071" s="57"/>
      <c r="BM1071" s="97" t="s">
        <v>106</v>
      </c>
      <c r="BN1071" s="253" t="s">
        <v>106</v>
      </c>
      <c r="BO1071" s="191" t="s">
        <v>106</v>
      </c>
      <c r="BP1071" s="191" t="s">
        <v>106</v>
      </c>
      <c r="BQ1071" s="191" t="s">
        <v>106</v>
      </c>
      <c r="BR1071" s="191" t="s">
        <v>106</v>
      </c>
      <c r="BS1071" s="191" t="s">
        <v>106</v>
      </c>
      <c r="BT1071" s="191" t="s">
        <v>106</v>
      </c>
      <c r="BU1071" s="191" t="s">
        <v>106</v>
      </c>
      <c r="BV1071" s="191" t="s">
        <v>106</v>
      </c>
      <c r="BW1071" s="191" t="s">
        <v>106</v>
      </c>
      <c r="BX1071" s="191" t="s">
        <v>106</v>
      </c>
      <c r="BY1071" s="191" t="s">
        <v>106</v>
      </c>
      <c r="BZ1071" s="191" t="s">
        <v>106</v>
      </c>
      <c r="CA1071" s="191" t="s">
        <v>106</v>
      </c>
      <c r="CB1071" s="191" t="s">
        <v>106</v>
      </c>
      <c r="CC1071" s="191" t="s">
        <v>106</v>
      </c>
      <c r="CD1071" s="191" t="s">
        <v>106</v>
      </c>
      <c r="CE1071" s="191" t="s">
        <v>106</v>
      </c>
      <c r="CF1071" s="191" t="s">
        <v>106</v>
      </c>
      <c r="CG1071" s="192" t="s">
        <v>106</v>
      </c>
      <c r="CH1071" s="100" t="s">
        <v>106</v>
      </c>
      <c r="CI1071" s="31" t="s">
        <v>106</v>
      </c>
      <c r="CJ1071" s="100" t="s">
        <v>106</v>
      </c>
      <c r="CK1071" s="31" t="s">
        <v>106</v>
      </c>
      <c r="CL1071" s="100" t="s">
        <v>106</v>
      </c>
      <c r="CM1071" s="31" t="s">
        <v>106</v>
      </c>
      <c r="CN1071" s="27" t="s">
        <v>106</v>
      </c>
      <c r="CO1071" s="27" t="s">
        <v>106</v>
      </c>
      <c r="CP1071" s="27" t="s">
        <v>106</v>
      </c>
      <c r="CQ1071" s="60"/>
    </row>
    <row r="1072" spans="1:95" x14ac:dyDescent="0.25">
      <c r="A1072" s="241">
        <v>1</v>
      </c>
      <c r="B1072" s="312">
        <v>0.125</v>
      </c>
      <c r="C1072" s="97" t="s">
        <v>106</v>
      </c>
      <c r="D1072" s="264" t="s">
        <v>106</v>
      </c>
      <c r="E1072" s="122" t="s">
        <v>106</v>
      </c>
      <c r="F1072" s="122" t="s">
        <v>106</v>
      </c>
      <c r="G1072" s="122" t="s">
        <v>106</v>
      </c>
      <c r="H1072" s="122" t="s">
        <v>106</v>
      </c>
      <c r="I1072" s="122" t="s">
        <v>106</v>
      </c>
      <c r="J1072" s="122" t="s">
        <v>106</v>
      </c>
      <c r="K1072" s="122" t="s">
        <v>106</v>
      </c>
      <c r="L1072" s="122" t="s">
        <v>106</v>
      </c>
      <c r="M1072" s="122" t="s">
        <v>106</v>
      </c>
      <c r="N1072" s="122" t="s">
        <v>106</v>
      </c>
      <c r="O1072" s="122" t="s">
        <v>106</v>
      </c>
      <c r="P1072" s="122" t="s">
        <v>106</v>
      </c>
      <c r="Q1072" s="122" t="s">
        <v>106</v>
      </c>
      <c r="R1072" s="122" t="s">
        <v>106</v>
      </c>
      <c r="S1072" s="122" t="s">
        <v>106</v>
      </c>
      <c r="T1072" s="122" t="s">
        <v>106</v>
      </c>
      <c r="U1072" s="122" t="s">
        <v>106</v>
      </c>
      <c r="V1072" s="122" t="s">
        <v>106</v>
      </c>
      <c r="W1072" s="323" t="s">
        <v>106</v>
      </c>
      <c r="X1072" s="100" t="s">
        <v>106</v>
      </c>
      <c r="Y1072" s="31" t="s">
        <v>106</v>
      </c>
      <c r="Z1072" s="100" t="s">
        <v>106</v>
      </c>
      <c r="AA1072" s="31" t="s">
        <v>106</v>
      </c>
      <c r="AB1072" s="100" t="s">
        <v>106</v>
      </c>
      <c r="AC1072" s="31" t="s">
        <v>106</v>
      </c>
      <c r="AD1072" s="27" t="s">
        <v>106</v>
      </c>
      <c r="AE1072" s="27" t="s">
        <v>106</v>
      </c>
      <c r="AF1072" s="27" t="s">
        <v>106</v>
      </c>
      <c r="AG1072" s="57"/>
      <c r="AH1072" s="97" t="s">
        <v>106</v>
      </c>
      <c r="AI1072" s="264" t="s">
        <v>106</v>
      </c>
      <c r="AJ1072" s="122" t="s">
        <v>106</v>
      </c>
      <c r="AK1072" s="122" t="s">
        <v>106</v>
      </c>
      <c r="AL1072" s="122" t="s">
        <v>106</v>
      </c>
      <c r="AM1072" s="122" t="s">
        <v>106</v>
      </c>
      <c r="AN1072" s="122" t="s">
        <v>106</v>
      </c>
      <c r="AO1072" s="122" t="s">
        <v>106</v>
      </c>
      <c r="AP1072" s="122" t="s">
        <v>106</v>
      </c>
      <c r="AQ1072" s="122" t="s">
        <v>106</v>
      </c>
      <c r="AR1072" s="122" t="s">
        <v>106</v>
      </c>
      <c r="AS1072" s="122" t="s">
        <v>106</v>
      </c>
      <c r="AT1072" s="122" t="s">
        <v>106</v>
      </c>
      <c r="AU1072" s="122" t="s">
        <v>106</v>
      </c>
      <c r="AV1072" s="122" t="s">
        <v>106</v>
      </c>
      <c r="AW1072" s="122" t="s">
        <v>106</v>
      </c>
      <c r="AX1072" s="122" t="s">
        <v>106</v>
      </c>
      <c r="AY1072" s="122" t="s">
        <v>106</v>
      </c>
      <c r="AZ1072" s="122" t="s">
        <v>106</v>
      </c>
      <c r="BA1072" s="122" t="s">
        <v>106</v>
      </c>
      <c r="BB1072" s="323" t="s">
        <v>106</v>
      </c>
      <c r="BC1072" s="100" t="s">
        <v>106</v>
      </c>
      <c r="BD1072" s="31" t="s">
        <v>106</v>
      </c>
      <c r="BE1072" s="100" t="s">
        <v>106</v>
      </c>
      <c r="BF1072" s="31" t="s">
        <v>106</v>
      </c>
      <c r="BG1072" s="100" t="s">
        <v>106</v>
      </c>
      <c r="BH1072" s="31" t="s">
        <v>106</v>
      </c>
      <c r="BI1072" s="27" t="s">
        <v>106</v>
      </c>
      <c r="BJ1072" s="27" t="s">
        <v>106</v>
      </c>
      <c r="BK1072" s="27" t="s">
        <v>106</v>
      </c>
      <c r="BL1072" s="57"/>
      <c r="BM1072" s="97" t="s">
        <v>106</v>
      </c>
      <c r="BN1072" s="253" t="s">
        <v>106</v>
      </c>
      <c r="BO1072" s="191" t="s">
        <v>106</v>
      </c>
      <c r="BP1072" s="191" t="s">
        <v>106</v>
      </c>
      <c r="BQ1072" s="191" t="s">
        <v>106</v>
      </c>
      <c r="BR1072" s="191" t="s">
        <v>106</v>
      </c>
      <c r="BS1072" s="191" t="s">
        <v>106</v>
      </c>
      <c r="BT1072" s="191" t="s">
        <v>106</v>
      </c>
      <c r="BU1072" s="191" t="s">
        <v>106</v>
      </c>
      <c r="BV1072" s="191" t="s">
        <v>106</v>
      </c>
      <c r="BW1072" s="191" t="s">
        <v>106</v>
      </c>
      <c r="BX1072" s="191" t="s">
        <v>106</v>
      </c>
      <c r="BY1072" s="191" t="s">
        <v>106</v>
      </c>
      <c r="BZ1072" s="191" t="s">
        <v>106</v>
      </c>
      <c r="CA1072" s="191" t="s">
        <v>106</v>
      </c>
      <c r="CB1072" s="191" t="s">
        <v>106</v>
      </c>
      <c r="CC1072" s="191" t="s">
        <v>106</v>
      </c>
      <c r="CD1072" s="191" t="s">
        <v>106</v>
      </c>
      <c r="CE1072" s="191" t="s">
        <v>106</v>
      </c>
      <c r="CF1072" s="191" t="s">
        <v>106</v>
      </c>
      <c r="CG1072" s="192" t="s">
        <v>106</v>
      </c>
      <c r="CH1072" s="100" t="s">
        <v>106</v>
      </c>
      <c r="CI1072" s="31" t="s">
        <v>106</v>
      </c>
      <c r="CJ1072" s="100" t="s">
        <v>106</v>
      </c>
      <c r="CK1072" s="31" t="s">
        <v>106</v>
      </c>
      <c r="CL1072" s="100" t="s">
        <v>106</v>
      </c>
      <c r="CM1072" s="31" t="s">
        <v>106</v>
      </c>
      <c r="CN1072" s="27" t="s">
        <v>106</v>
      </c>
      <c r="CO1072" s="27" t="s">
        <v>106</v>
      </c>
      <c r="CP1072" s="27" t="s">
        <v>106</v>
      </c>
      <c r="CQ1072" s="60"/>
    </row>
    <row r="1073" spans="1:95" x14ac:dyDescent="0.25">
      <c r="A1073" s="241">
        <v>1</v>
      </c>
      <c r="B1073" s="312">
        <v>0.16666700000000001</v>
      </c>
      <c r="C1073" s="97" t="s">
        <v>106</v>
      </c>
      <c r="D1073" s="264" t="s">
        <v>106</v>
      </c>
      <c r="E1073" s="122" t="s">
        <v>106</v>
      </c>
      <c r="F1073" s="122" t="s">
        <v>106</v>
      </c>
      <c r="G1073" s="122" t="s">
        <v>106</v>
      </c>
      <c r="H1073" s="122" t="s">
        <v>106</v>
      </c>
      <c r="I1073" s="122" t="s">
        <v>106</v>
      </c>
      <c r="J1073" s="122" t="s">
        <v>106</v>
      </c>
      <c r="K1073" s="122" t="s">
        <v>106</v>
      </c>
      <c r="L1073" s="122" t="s">
        <v>106</v>
      </c>
      <c r="M1073" s="122" t="s">
        <v>106</v>
      </c>
      <c r="N1073" s="122" t="s">
        <v>106</v>
      </c>
      <c r="O1073" s="122" t="s">
        <v>106</v>
      </c>
      <c r="P1073" s="122" t="s">
        <v>106</v>
      </c>
      <c r="Q1073" s="122" t="s">
        <v>106</v>
      </c>
      <c r="R1073" s="122" t="s">
        <v>106</v>
      </c>
      <c r="S1073" s="122" t="s">
        <v>106</v>
      </c>
      <c r="T1073" s="122" t="s">
        <v>106</v>
      </c>
      <c r="U1073" s="122" t="s">
        <v>106</v>
      </c>
      <c r="V1073" s="122" t="s">
        <v>106</v>
      </c>
      <c r="W1073" s="323" t="s">
        <v>106</v>
      </c>
      <c r="X1073" s="100" t="s">
        <v>106</v>
      </c>
      <c r="Y1073" s="31" t="s">
        <v>106</v>
      </c>
      <c r="Z1073" s="100" t="s">
        <v>106</v>
      </c>
      <c r="AA1073" s="31" t="s">
        <v>106</v>
      </c>
      <c r="AB1073" s="100" t="s">
        <v>106</v>
      </c>
      <c r="AC1073" s="31" t="s">
        <v>106</v>
      </c>
      <c r="AD1073" s="27" t="s">
        <v>106</v>
      </c>
      <c r="AE1073" s="27" t="s">
        <v>106</v>
      </c>
      <c r="AF1073" s="27" t="s">
        <v>106</v>
      </c>
      <c r="AG1073" s="57"/>
      <c r="AH1073" s="97" t="s">
        <v>106</v>
      </c>
      <c r="AI1073" s="264" t="s">
        <v>106</v>
      </c>
      <c r="AJ1073" s="122" t="s">
        <v>106</v>
      </c>
      <c r="AK1073" s="122" t="s">
        <v>106</v>
      </c>
      <c r="AL1073" s="122" t="s">
        <v>106</v>
      </c>
      <c r="AM1073" s="122" t="s">
        <v>106</v>
      </c>
      <c r="AN1073" s="122" t="s">
        <v>106</v>
      </c>
      <c r="AO1073" s="122" t="s">
        <v>106</v>
      </c>
      <c r="AP1073" s="122" t="s">
        <v>106</v>
      </c>
      <c r="AQ1073" s="122" t="s">
        <v>106</v>
      </c>
      <c r="AR1073" s="122" t="s">
        <v>106</v>
      </c>
      <c r="AS1073" s="122" t="s">
        <v>106</v>
      </c>
      <c r="AT1073" s="122" t="s">
        <v>106</v>
      </c>
      <c r="AU1073" s="122" t="s">
        <v>106</v>
      </c>
      <c r="AV1073" s="122" t="s">
        <v>106</v>
      </c>
      <c r="AW1073" s="122" t="s">
        <v>106</v>
      </c>
      <c r="AX1073" s="122" t="s">
        <v>106</v>
      </c>
      <c r="AY1073" s="122" t="s">
        <v>106</v>
      </c>
      <c r="AZ1073" s="122" t="s">
        <v>106</v>
      </c>
      <c r="BA1073" s="122" t="s">
        <v>106</v>
      </c>
      <c r="BB1073" s="323" t="s">
        <v>106</v>
      </c>
      <c r="BC1073" s="100" t="s">
        <v>106</v>
      </c>
      <c r="BD1073" s="31" t="s">
        <v>106</v>
      </c>
      <c r="BE1073" s="100" t="s">
        <v>106</v>
      </c>
      <c r="BF1073" s="31" t="s">
        <v>106</v>
      </c>
      <c r="BG1073" s="100" t="s">
        <v>106</v>
      </c>
      <c r="BH1073" s="31" t="s">
        <v>106</v>
      </c>
      <c r="BI1073" s="27" t="s">
        <v>106</v>
      </c>
      <c r="BJ1073" s="27" t="s">
        <v>106</v>
      </c>
      <c r="BK1073" s="27" t="s">
        <v>106</v>
      </c>
      <c r="BL1073" s="57"/>
      <c r="BM1073" s="97" t="s">
        <v>106</v>
      </c>
      <c r="BN1073" s="253" t="s">
        <v>106</v>
      </c>
      <c r="BO1073" s="191" t="s">
        <v>106</v>
      </c>
      <c r="BP1073" s="191" t="s">
        <v>106</v>
      </c>
      <c r="BQ1073" s="191" t="s">
        <v>106</v>
      </c>
      <c r="BR1073" s="191" t="s">
        <v>106</v>
      </c>
      <c r="BS1073" s="191" t="s">
        <v>106</v>
      </c>
      <c r="BT1073" s="191" t="s">
        <v>106</v>
      </c>
      <c r="BU1073" s="191" t="s">
        <v>106</v>
      </c>
      <c r="BV1073" s="191" t="s">
        <v>106</v>
      </c>
      <c r="BW1073" s="191" t="s">
        <v>106</v>
      </c>
      <c r="BX1073" s="191" t="s">
        <v>106</v>
      </c>
      <c r="BY1073" s="191" t="s">
        <v>106</v>
      </c>
      <c r="BZ1073" s="191" t="s">
        <v>106</v>
      </c>
      <c r="CA1073" s="191" t="s">
        <v>106</v>
      </c>
      <c r="CB1073" s="191" t="s">
        <v>106</v>
      </c>
      <c r="CC1073" s="191" t="s">
        <v>106</v>
      </c>
      <c r="CD1073" s="191" t="s">
        <v>106</v>
      </c>
      <c r="CE1073" s="191" t="s">
        <v>106</v>
      </c>
      <c r="CF1073" s="191" t="s">
        <v>106</v>
      </c>
      <c r="CG1073" s="192" t="s">
        <v>106</v>
      </c>
      <c r="CH1073" s="100" t="s">
        <v>106</v>
      </c>
      <c r="CI1073" s="31" t="s">
        <v>106</v>
      </c>
      <c r="CJ1073" s="100" t="s">
        <v>106</v>
      </c>
      <c r="CK1073" s="31" t="s">
        <v>106</v>
      </c>
      <c r="CL1073" s="100" t="s">
        <v>106</v>
      </c>
      <c r="CM1073" s="31" t="s">
        <v>106</v>
      </c>
      <c r="CN1073" s="27" t="s">
        <v>106</v>
      </c>
      <c r="CO1073" s="27" t="s">
        <v>106</v>
      </c>
      <c r="CP1073" s="27" t="s">
        <v>106</v>
      </c>
      <c r="CQ1073" s="60"/>
    </row>
    <row r="1074" spans="1:95" x14ac:dyDescent="0.25">
      <c r="A1074" s="241">
        <v>1</v>
      </c>
      <c r="B1074" s="312">
        <v>0.20833299999999999</v>
      </c>
      <c r="C1074" s="97" t="s">
        <v>106</v>
      </c>
      <c r="D1074" s="264" t="s">
        <v>106</v>
      </c>
      <c r="E1074" s="122" t="s">
        <v>106</v>
      </c>
      <c r="F1074" s="122" t="s">
        <v>106</v>
      </c>
      <c r="G1074" s="122" t="s">
        <v>106</v>
      </c>
      <c r="H1074" s="122" t="s">
        <v>106</v>
      </c>
      <c r="I1074" s="122" t="s">
        <v>106</v>
      </c>
      <c r="J1074" s="122" t="s">
        <v>106</v>
      </c>
      <c r="K1074" s="122" t="s">
        <v>106</v>
      </c>
      <c r="L1074" s="122" t="s">
        <v>106</v>
      </c>
      <c r="M1074" s="122" t="s">
        <v>106</v>
      </c>
      <c r="N1074" s="122" t="s">
        <v>106</v>
      </c>
      <c r="O1074" s="122" t="s">
        <v>106</v>
      </c>
      <c r="P1074" s="122" t="s">
        <v>106</v>
      </c>
      <c r="Q1074" s="122" t="s">
        <v>106</v>
      </c>
      <c r="R1074" s="122" t="s">
        <v>106</v>
      </c>
      <c r="S1074" s="122" t="s">
        <v>106</v>
      </c>
      <c r="T1074" s="122" t="s">
        <v>106</v>
      </c>
      <c r="U1074" s="122" t="s">
        <v>106</v>
      </c>
      <c r="V1074" s="122" t="s">
        <v>106</v>
      </c>
      <c r="W1074" s="323" t="s">
        <v>106</v>
      </c>
      <c r="X1074" s="100" t="s">
        <v>106</v>
      </c>
      <c r="Y1074" s="31" t="s">
        <v>106</v>
      </c>
      <c r="Z1074" s="100" t="s">
        <v>106</v>
      </c>
      <c r="AA1074" s="31" t="s">
        <v>106</v>
      </c>
      <c r="AB1074" s="100" t="s">
        <v>106</v>
      </c>
      <c r="AC1074" s="31" t="s">
        <v>106</v>
      </c>
      <c r="AD1074" s="27" t="s">
        <v>106</v>
      </c>
      <c r="AE1074" s="27" t="s">
        <v>106</v>
      </c>
      <c r="AF1074" s="27" t="s">
        <v>106</v>
      </c>
      <c r="AG1074" s="57"/>
      <c r="AH1074" s="97" t="s">
        <v>106</v>
      </c>
      <c r="AI1074" s="264" t="s">
        <v>106</v>
      </c>
      <c r="AJ1074" s="122" t="s">
        <v>106</v>
      </c>
      <c r="AK1074" s="122" t="s">
        <v>106</v>
      </c>
      <c r="AL1074" s="122" t="s">
        <v>106</v>
      </c>
      <c r="AM1074" s="122" t="s">
        <v>106</v>
      </c>
      <c r="AN1074" s="122" t="s">
        <v>106</v>
      </c>
      <c r="AO1074" s="122" t="s">
        <v>106</v>
      </c>
      <c r="AP1074" s="122" t="s">
        <v>106</v>
      </c>
      <c r="AQ1074" s="122" t="s">
        <v>106</v>
      </c>
      <c r="AR1074" s="122" t="s">
        <v>106</v>
      </c>
      <c r="AS1074" s="122" t="s">
        <v>106</v>
      </c>
      <c r="AT1074" s="122" t="s">
        <v>106</v>
      </c>
      <c r="AU1074" s="122" t="s">
        <v>106</v>
      </c>
      <c r="AV1074" s="122" t="s">
        <v>106</v>
      </c>
      <c r="AW1074" s="122" t="s">
        <v>106</v>
      </c>
      <c r="AX1074" s="122" t="s">
        <v>106</v>
      </c>
      <c r="AY1074" s="122" t="s">
        <v>106</v>
      </c>
      <c r="AZ1074" s="122" t="s">
        <v>106</v>
      </c>
      <c r="BA1074" s="122" t="s">
        <v>106</v>
      </c>
      <c r="BB1074" s="323" t="s">
        <v>106</v>
      </c>
      <c r="BC1074" s="100" t="s">
        <v>106</v>
      </c>
      <c r="BD1074" s="31" t="s">
        <v>106</v>
      </c>
      <c r="BE1074" s="100" t="s">
        <v>106</v>
      </c>
      <c r="BF1074" s="31" t="s">
        <v>106</v>
      </c>
      <c r="BG1074" s="100" t="s">
        <v>106</v>
      </c>
      <c r="BH1074" s="31" t="s">
        <v>106</v>
      </c>
      <c r="BI1074" s="27" t="s">
        <v>106</v>
      </c>
      <c r="BJ1074" s="27" t="s">
        <v>106</v>
      </c>
      <c r="BK1074" s="27" t="s">
        <v>106</v>
      </c>
      <c r="BL1074" s="57"/>
      <c r="BM1074" s="97" t="s">
        <v>106</v>
      </c>
      <c r="BN1074" s="253" t="s">
        <v>106</v>
      </c>
      <c r="BO1074" s="191" t="s">
        <v>106</v>
      </c>
      <c r="BP1074" s="191" t="s">
        <v>106</v>
      </c>
      <c r="BQ1074" s="191" t="s">
        <v>106</v>
      </c>
      <c r="BR1074" s="191" t="s">
        <v>106</v>
      </c>
      <c r="BS1074" s="191" t="s">
        <v>106</v>
      </c>
      <c r="BT1074" s="191" t="s">
        <v>106</v>
      </c>
      <c r="BU1074" s="191" t="s">
        <v>106</v>
      </c>
      <c r="BV1074" s="191" t="s">
        <v>106</v>
      </c>
      <c r="BW1074" s="191" t="s">
        <v>106</v>
      </c>
      <c r="BX1074" s="191" t="s">
        <v>106</v>
      </c>
      <c r="BY1074" s="191" t="s">
        <v>106</v>
      </c>
      <c r="BZ1074" s="191" t="s">
        <v>106</v>
      </c>
      <c r="CA1074" s="191" t="s">
        <v>106</v>
      </c>
      <c r="CB1074" s="191" t="s">
        <v>106</v>
      </c>
      <c r="CC1074" s="191" t="s">
        <v>106</v>
      </c>
      <c r="CD1074" s="191" t="s">
        <v>106</v>
      </c>
      <c r="CE1074" s="191" t="s">
        <v>106</v>
      </c>
      <c r="CF1074" s="191" t="s">
        <v>106</v>
      </c>
      <c r="CG1074" s="192" t="s">
        <v>106</v>
      </c>
      <c r="CH1074" s="100" t="s">
        <v>106</v>
      </c>
      <c r="CI1074" s="31" t="s">
        <v>106</v>
      </c>
      <c r="CJ1074" s="100" t="s">
        <v>106</v>
      </c>
      <c r="CK1074" s="31" t="s">
        <v>106</v>
      </c>
      <c r="CL1074" s="100" t="s">
        <v>106</v>
      </c>
      <c r="CM1074" s="31" t="s">
        <v>106</v>
      </c>
      <c r="CN1074" s="27" t="s">
        <v>106</v>
      </c>
      <c r="CO1074" s="27" t="s">
        <v>106</v>
      </c>
      <c r="CP1074" s="27" t="s">
        <v>106</v>
      </c>
      <c r="CQ1074" s="60"/>
    </row>
    <row r="1075" spans="1:95" x14ac:dyDescent="0.25">
      <c r="A1075" s="241">
        <v>1</v>
      </c>
      <c r="B1075" s="312">
        <v>0.25</v>
      </c>
      <c r="C1075" s="97" t="s">
        <v>106</v>
      </c>
      <c r="D1075" s="264" t="s">
        <v>106</v>
      </c>
      <c r="E1075" s="122" t="s">
        <v>106</v>
      </c>
      <c r="F1075" s="122" t="s">
        <v>106</v>
      </c>
      <c r="G1075" s="122" t="s">
        <v>106</v>
      </c>
      <c r="H1075" s="122" t="s">
        <v>106</v>
      </c>
      <c r="I1075" s="122" t="s">
        <v>106</v>
      </c>
      <c r="J1075" s="122" t="s">
        <v>106</v>
      </c>
      <c r="K1075" s="122" t="s">
        <v>106</v>
      </c>
      <c r="L1075" s="122" t="s">
        <v>106</v>
      </c>
      <c r="M1075" s="122" t="s">
        <v>106</v>
      </c>
      <c r="N1075" s="122" t="s">
        <v>106</v>
      </c>
      <c r="O1075" s="122" t="s">
        <v>106</v>
      </c>
      <c r="P1075" s="122" t="s">
        <v>106</v>
      </c>
      <c r="Q1075" s="122" t="s">
        <v>106</v>
      </c>
      <c r="R1075" s="122" t="s">
        <v>106</v>
      </c>
      <c r="S1075" s="122" t="s">
        <v>106</v>
      </c>
      <c r="T1075" s="122" t="s">
        <v>106</v>
      </c>
      <c r="U1075" s="122" t="s">
        <v>106</v>
      </c>
      <c r="V1075" s="122" t="s">
        <v>106</v>
      </c>
      <c r="W1075" s="323" t="s">
        <v>106</v>
      </c>
      <c r="X1075" s="100" t="s">
        <v>106</v>
      </c>
      <c r="Y1075" s="31" t="s">
        <v>106</v>
      </c>
      <c r="Z1075" s="100" t="s">
        <v>106</v>
      </c>
      <c r="AA1075" s="31" t="s">
        <v>106</v>
      </c>
      <c r="AB1075" s="100" t="s">
        <v>106</v>
      </c>
      <c r="AC1075" s="31" t="s">
        <v>106</v>
      </c>
      <c r="AD1075" s="27" t="s">
        <v>106</v>
      </c>
      <c r="AE1075" s="27" t="s">
        <v>106</v>
      </c>
      <c r="AF1075" s="27" t="s">
        <v>106</v>
      </c>
      <c r="AG1075" s="57"/>
      <c r="AH1075" s="97" t="s">
        <v>106</v>
      </c>
      <c r="AI1075" s="264" t="s">
        <v>106</v>
      </c>
      <c r="AJ1075" s="122" t="s">
        <v>106</v>
      </c>
      <c r="AK1075" s="122" t="s">
        <v>106</v>
      </c>
      <c r="AL1075" s="122" t="s">
        <v>106</v>
      </c>
      <c r="AM1075" s="122" t="s">
        <v>106</v>
      </c>
      <c r="AN1075" s="122" t="s">
        <v>106</v>
      </c>
      <c r="AO1075" s="122" t="s">
        <v>106</v>
      </c>
      <c r="AP1075" s="122" t="s">
        <v>106</v>
      </c>
      <c r="AQ1075" s="122" t="s">
        <v>106</v>
      </c>
      <c r="AR1075" s="122" t="s">
        <v>106</v>
      </c>
      <c r="AS1075" s="122" t="s">
        <v>106</v>
      </c>
      <c r="AT1075" s="122" t="s">
        <v>106</v>
      </c>
      <c r="AU1075" s="122" t="s">
        <v>106</v>
      </c>
      <c r="AV1075" s="122" t="s">
        <v>106</v>
      </c>
      <c r="AW1075" s="122" t="s">
        <v>106</v>
      </c>
      <c r="AX1075" s="122" t="s">
        <v>106</v>
      </c>
      <c r="AY1075" s="122" t="s">
        <v>106</v>
      </c>
      <c r="AZ1075" s="122" t="s">
        <v>106</v>
      </c>
      <c r="BA1075" s="122" t="s">
        <v>106</v>
      </c>
      <c r="BB1075" s="323" t="s">
        <v>106</v>
      </c>
      <c r="BC1075" s="100" t="s">
        <v>106</v>
      </c>
      <c r="BD1075" s="31" t="s">
        <v>106</v>
      </c>
      <c r="BE1075" s="100" t="s">
        <v>106</v>
      </c>
      <c r="BF1075" s="31" t="s">
        <v>106</v>
      </c>
      <c r="BG1075" s="100" t="s">
        <v>106</v>
      </c>
      <c r="BH1075" s="31" t="s">
        <v>106</v>
      </c>
      <c r="BI1075" s="27" t="s">
        <v>106</v>
      </c>
      <c r="BJ1075" s="27" t="s">
        <v>106</v>
      </c>
      <c r="BK1075" s="27" t="s">
        <v>106</v>
      </c>
      <c r="BL1075" s="57"/>
      <c r="BM1075" s="97" t="s">
        <v>106</v>
      </c>
      <c r="BN1075" s="253" t="s">
        <v>106</v>
      </c>
      <c r="BO1075" s="191" t="s">
        <v>106</v>
      </c>
      <c r="BP1075" s="191" t="s">
        <v>106</v>
      </c>
      <c r="BQ1075" s="191" t="s">
        <v>106</v>
      </c>
      <c r="BR1075" s="191" t="s">
        <v>106</v>
      </c>
      <c r="BS1075" s="191" t="s">
        <v>106</v>
      </c>
      <c r="BT1075" s="191" t="s">
        <v>106</v>
      </c>
      <c r="BU1075" s="191" t="s">
        <v>106</v>
      </c>
      <c r="BV1075" s="191" t="s">
        <v>106</v>
      </c>
      <c r="BW1075" s="191" t="s">
        <v>106</v>
      </c>
      <c r="BX1075" s="191" t="s">
        <v>106</v>
      </c>
      <c r="BY1075" s="191" t="s">
        <v>106</v>
      </c>
      <c r="BZ1075" s="191" t="s">
        <v>106</v>
      </c>
      <c r="CA1075" s="191" t="s">
        <v>106</v>
      </c>
      <c r="CB1075" s="191" t="s">
        <v>106</v>
      </c>
      <c r="CC1075" s="191" t="s">
        <v>106</v>
      </c>
      <c r="CD1075" s="191" t="s">
        <v>106</v>
      </c>
      <c r="CE1075" s="191" t="s">
        <v>106</v>
      </c>
      <c r="CF1075" s="191" t="s">
        <v>106</v>
      </c>
      <c r="CG1075" s="192" t="s">
        <v>106</v>
      </c>
      <c r="CH1075" s="100" t="s">
        <v>106</v>
      </c>
      <c r="CI1075" s="31" t="s">
        <v>106</v>
      </c>
      <c r="CJ1075" s="100" t="s">
        <v>106</v>
      </c>
      <c r="CK1075" s="31" t="s">
        <v>106</v>
      </c>
      <c r="CL1075" s="100" t="s">
        <v>106</v>
      </c>
      <c r="CM1075" s="31" t="s">
        <v>106</v>
      </c>
      <c r="CN1075" s="27" t="s">
        <v>106</v>
      </c>
      <c r="CO1075" s="27" t="s">
        <v>106</v>
      </c>
      <c r="CP1075" s="27" t="s">
        <v>106</v>
      </c>
      <c r="CQ1075" s="60"/>
    </row>
    <row r="1076" spans="1:95" x14ac:dyDescent="0.25">
      <c r="A1076" s="241">
        <v>1</v>
      </c>
      <c r="B1076" s="312">
        <v>0.29166700000000001</v>
      </c>
      <c r="C1076" s="97" t="s">
        <v>106</v>
      </c>
      <c r="D1076" s="264" t="s">
        <v>106</v>
      </c>
      <c r="E1076" s="122" t="s">
        <v>106</v>
      </c>
      <c r="F1076" s="122" t="s">
        <v>106</v>
      </c>
      <c r="G1076" s="122" t="s">
        <v>106</v>
      </c>
      <c r="H1076" s="122" t="s">
        <v>106</v>
      </c>
      <c r="I1076" s="122" t="s">
        <v>106</v>
      </c>
      <c r="J1076" s="122" t="s">
        <v>106</v>
      </c>
      <c r="K1076" s="122" t="s">
        <v>106</v>
      </c>
      <c r="L1076" s="122" t="s">
        <v>106</v>
      </c>
      <c r="M1076" s="122" t="s">
        <v>106</v>
      </c>
      <c r="N1076" s="122" t="s">
        <v>106</v>
      </c>
      <c r="O1076" s="122" t="s">
        <v>106</v>
      </c>
      <c r="P1076" s="122" t="s">
        <v>106</v>
      </c>
      <c r="Q1076" s="122" t="s">
        <v>106</v>
      </c>
      <c r="R1076" s="122" t="s">
        <v>106</v>
      </c>
      <c r="S1076" s="122" t="s">
        <v>106</v>
      </c>
      <c r="T1076" s="122" t="s">
        <v>106</v>
      </c>
      <c r="U1076" s="122" t="s">
        <v>106</v>
      </c>
      <c r="V1076" s="122" t="s">
        <v>106</v>
      </c>
      <c r="W1076" s="323" t="s">
        <v>106</v>
      </c>
      <c r="X1076" s="100" t="s">
        <v>106</v>
      </c>
      <c r="Y1076" s="31" t="s">
        <v>106</v>
      </c>
      <c r="Z1076" s="100" t="s">
        <v>106</v>
      </c>
      <c r="AA1076" s="31" t="s">
        <v>106</v>
      </c>
      <c r="AB1076" s="100" t="s">
        <v>106</v>
      </c>
      <c r="AC1076" s="31" t="s">
        <v>106</v>
      </c>
      <c r="AD1076" s="27" t="s">
        <v>106</v>
      </c>
      <c r="AE1076" s="27" t="s">
        <v>106</v>
      </c>
      <c r="AF1076" s="27" t="s">
        <v>106</v>
      </c>
      <c r="AG1076" s="57"/>
      <c r="AH1076" s="97" t="s">
        <v>106</v>
      </c>
      <c r="AI1076" s="264" t="s">
        <v>106</v>
      </c>
      <c r="AJ1076" s="122" t="s">
        <v>106</v>
      </c>
      <c r="AK1076" s="122" t="s">
        <v>106</v>
      </c>
      <c r="AL1076" s="122" t="s">
        <v>106</v>
      </c>
      <c r="AM1076" s="122" t="s">
        <v>106</v>
      </c>
      <c r="AN1076" s="122" t="s">
        <v>106</v>
      </c>
      <c r="AO1076" s="122" t="s">
        <v>106</v>
      </c>
      <c r="AP1076" s="122" t="s">
        <v>106</v>
      </c>
      <c r="AQ1076" s="122" t="s">
        <v>106</v>
      </c>
      <c r="AR1076" s="122" t="s">
        <v>106</v>
      </c>
      <c r="AS1076" s="122" t="s">
        <v>106</v>
      </c>
      <c r="AT1076" s="122" t="s">
        <v>106</v>
      </c>
      <c r="AU1076" s="122" t="s">
        <v>106</v>
      </c>
      <c r="AV1076" s="122" t="s">
        <v>106</v>
      </c>
      <c r="AW1076" s="122" t="s">
        <v>106</v>
      </c>
      <c r="AX1076" s="122" t="s">
        <v>106</v>
      </c>
      <c r="AY1076" s="122" t="s">
        <v>106</v>
      </c>
      <c r="AZ1076" s="122" t="s">
        <v>106</v>
      </c>
      <c r="BA1076" s="122" t="s">
        <v>106</v>
      </c>
      <c r="BB1076" s="323" t="s">
        <v>106</v>
      </c>
      <c r="BC1076" s="100" t="s">
        <v>106</v>
      </c>
      <c r="BD1076" s="31" t="s">
        <v>106</v>
      </c>
      <c r="BE1076" s="100" t="s">
        <v>106</v>
      </c>
      <c r="BF1076" s="31" t="s">
        <v>106</v>
      </c>
      <c r="BG1076" s="100" t="s">
        <v>106</v>
      </c>
      <c r="BH1076" s="31" t="s">
        <v>106</v>
      </c>
      <c r="BI1076" s="27" t="s">
        <v>106</v>
      </c>
      <c r="BJ1076" s="27" t="s">
        <v>106</v>
      </c>
      <c r="BK1076" s="27" t="s">
        <v>106</v>
      </c>
      <c r="BL1076" s="57"/>
      <c r="BM1076" s="97" t="s">
        <v>106</v>
      </c>
      <c r="BN1076" s="253" t="s">
        <v>106</v>
      </c>
      <c r="BO1076" s="191" t="s">
        <v>106</v>
      </c>
      <c r="BP1076" s="191" t="s">
        <v>106</v>
      </c>
      <c r="BQ1076" s="191" t="s">
        <v>106</v>
      </c>
      <c r="BR1076" s="191" t="s">
        <v>106</v>
      </c>
      <c r="BS1076" s="191" t="s">
        <v>106</v>
      </c>
      <c r="BT1076" s="191" t="s">
        <v>106</v>
      </c>
      <c r="BU1076" s="191" t="s">
        <v>106</v>
      </c>
      <c r="BV1076" s="191" t="s">
        <v>106</v>
      </c>
      <c r="BW1076" s="191" t="s">
        <v>106</v>
      </c>
      <c r="BX1076" s="191" t="s">
        <v>106</v>
      </c>
      <c r="BY1076" s="191" t="s">
        <v>106</v>
      </c>
      <c r="BZ1076" s="191" t="s">
        <v>106</v>
      </c>
      <c r="CA1076" s="191" t="s">
        <v>106</v>
      </c>
      <c r="CB1076" s="191" t="s">
        <v>106</v>
      </c>
      <c r="CC1076" s="191" t="s">
        <v>106</v>
      </c>
      <c r="CD1076" s="191" t="s">
        <v>106</v>
      </c>
      <c r="CE1076" s="191" t="s">
        <v>106</v>
      </c>
      <c r="CF1076" s="191" t="s">
        <v>106</v>
      </c>
      <c r="CG1076" s="192" t="s">
        <v>106</v>
      </c>
      <c r="CH1076" s="100" t="s">
        <v>106</v>
      </c>
      <c r="CI1076" s="31" t="s">
        <v>106</v>
      </c>
      <c r="CJ1076" s="100" t="s">
        <v>106</v>
      </c>
      <c r="CK1076" s="31" t="s">
        <v>106</v>
      </c>
      <c r="CL1076" s="100" t="s">
        <v>106</v>
      </c>
      <c r="CM1076" s="31" t="s">
        <v>106</v>
      </c>
      <c r="CN1076" s="27" t="s">
        <v>106</v>
      </c>
      <c r="CO1076" s="27" t="s">
        <v>106</v>
      </c>
      <c r="CP1076" s="27" t="s">
        <v>106</v>
      </c>
      <c r="CQ1076" s="60"/>
    </row>
    <row r="1077" spans="1:95" x14ac:dyDescent="0.25">
      <c r="A1077" s="241">
        <v>1</v>
      </c>
      <c r="B1077" s="312">
        <v>0.33333299999999999</v>
      </c>
      <c r="C1077" s="97" t="s">
        <v>106</v>
      </c>
      <c r="D1077" s="264" t="s">
        <v>106</v>
      </c>
      <c r="E1077" s="122" t="s">
        <v>106</v>
      </c>
      <c r="F1077" s="122" t="s">
        <v>106</v>
      </c>
      <c r="G1077" s="122" t="s">
        <v>106</v>
      </c>
      <c r="H1077" s="122" t="s">
        <v>106</v>
      </c>
      <c r="I1077" s="122" t="s">
        <v>106</v>
      </c>
      <c r="J1077" s="122" t="s">
        <v>106</v>
      </c>
      <c r="K1077" s="122" t="s">
        <v>106</v>
      </c>
      <c r="L1077" s="122" t="s">
        <v>106</v>
      </c>
      <c r="M1077" s="122" t="s">
        <v>106</v>
      </c>
      <c r="N1077" s="122" t="s">
        <v>106</v>
      </c>
      <c r="O1077" s="122" t="s">
        <v>106</v>
      </c>
      <c r="P1077" s="122" t="s">
        <v>106</v>
      </c>
      <c r="Q1077" s="122" t="s">
        <v>106</v>
      </c>
      <c r="R1077" s="122" t="s">
        <v>106</v>
      </c>
      <c r="S1077" s="122" t="s">
        <v>106</v>
      </c>
      <c r="T1077" s="122" t="s">
        <v>106</v>
      </c>
      <c r="U1077" s="122" t="s">
        <v>106</v>
      </c>
      <c r="V1077" s="122" t="s">
        <v>106</v>
      </c>
      <c r="W1077" s="323" t="s">
        <v>106</v>
      </c>
      <c r="X1077" s="100" t="s">
        <v>106</v>
      </c>
      <c r="Y1077" s="31" t="s">
        <v>106</v>
      </c>
      <c r="Z1077" s="100" t="s">
        <v>106</v>
      </c>
      <c r="AA1077" s="31" t="s">
        <v>106</v>
      </c>
      <c r="AB1077" s="100" t="s">
        <v>106</v>
      </c>
      <c r="AC1077" s="31" t="s">
        <v>106</v>
      </c>
      <c r="AD1077" s="27" t="s">
        <v>106</v>
      </c>
      <c r="AE1077" s="27" t="s">
        <v>106</v>
      </c>
      <c r="AF1077" s="27" t="s">
        <v>106</v>
      </c>
      <c r="AG1077" s="57"/>
      <c r="AH1077" s="97" t="s">
        <v>106</v>
      </c>
      <c r="AI1077" s="264" t="s">
        <v>106</v>
      </c>
      <c r="AJ1077" s="122" t="s">
        <v>106</v>
      </c>
      <c r="AK1077" s="122" t="s">
        <v>106</v>
      </c>
      <c r="AL1077" s="122" t="s">
        <v>106</v>
      </c>
      <c r="AM1077" s="122" t="s">
        <v>106</v>
      </c>
      <c r="AN1077" s="122" t="s">
        <v>106</v>
      </c>
      <c r="AO1077" s="122" t="s">
        <v>106</v>
      </c>
      <c r="AP1077" s="122" t="s">
        <v>106</v>
      </c>
      <c r="AQ1077" s="122" t="s">
        <v>106</v>
      </c>
      <c r="AR1077" s="122" t="s">
        <v>106</v>
      </c>
      <c r="AS1077" s="122" t="s">
        <v>106</v>
      </c>
      <c r="AT1077" s="122" t="s">
        <v>106</v>
      </c>
      <c r="AU1077" s="122" t="s">
        <v>106</v>
      </c>
      <c r="AV1077" s="122" t="s">
        <v>106</v>
      </c>
      <c r="AW1077" s="122" t="s">
        <v>106</v>
      </c>
      <c r="AX1077" s="122" t="s">
        <v>106</v>
      </c>
      <c r="AY1077" s="122" t="s">
        <v>106</v>
      </c>
      <c r="AZ1077" s="122" t="s">
        <v>106</v>
      </c>
      <c r="BA1077" s="122" t="s">
        <v>106</v>
      </c>
      <c r="BB1077" s="323" t="s">
        <v>106</v>
      </c>
      <c r="BC1077" s="100" t="s">
        <v>106</v>
      </c>
      <c r="BD1077" s="31" t="s">
        <v>106</v>
      </c>
      <c r="BE1077" s="100" t="s">
        <v>106</v>
      </c>
      <c r="BF1077" s="31" t="s">
        <v>106</v>
      </c>
      <c r="BG1077" s="100" t="s">
        <v>106</v>
      </c>
      <c r="BH1077" s="31" t="s">
        <v>106</v>
      </c>
      <c r="BI1077" s="27" t="s">
        <v>106</v>
      </c>
      <c r="BJ1077" s="27" t="s">
        <v>106</v>
      </c>
      <c r="BK1077" s="27" t="s">
        <v>106</v>
      </c>
      <c r="BL1077" s="57"/>
      <c r="BM1077" s="97" t="s">
        <v>106</v>
      </c>
      <c r="BN1077" s="253" t="s">
        <v>106</v>
      </c>
      <c r="BO1077" s="191" t="s">
        <v>106</v>
      </c>
      <c r="BP1077" s="191" t="s">
        <v>106</v>
      </c>
      <c r="BQ1077" s="191" t="s">
        <v>106</v>
      </c>
      <c r="BR1077" s="191" t="s">
        <v>106</v>
      </c>
      <c r="BS1077" s="191" t="s">
        <v>106</v>
      </c>
      <c r="BT1077" s="191" t="s">
        <v>106</v>
      </c>
      <c r="BU1077" s="191" t="s">
        <v>106</v>
      </c>
      <c r="BV1077" s="191" t="s">
        <v>106</v>
      </c>
      <c r="BW1077" s="191" t="s">
        <v>106</v>
      </c>
      <c r="BX1077" s="191" t="s">
        <v>106</v>
      </c>
      <c r="BY1077" s="191" t="s">
        <v>106</v>
      </c>
      <c r="BZ1077" s="191" t="s">
        <v>106</v>
      </c>
      <c r="CA1077" s="191" t="s">
        <v>106</v>
      </c>
      <c r="CB1077" s="191" t="s">
        <v>106</v>
      </c>
      <c r="CC1077" s="191" t="s">
        <v>106</v>
      </c>
      <c r="CD1077" s="191" t="s">
        <v>106</v>
      </c>
      <c r="CE1077" s="191" t="s">
        <v>106</v>
      </c>
      <c r="CF1077" s="191" t="s">
        <v>106</v>
      </c>
      <c r="CG1077" s="192" t="s">
        <v>106</v>
      </c>
      <c r="CH1077" s="100" t="s">
        <v>106</v>
      </c>
      <c r="CI1077" s="31" t="s">
        <v>106</v>
      </c>
      <c r="CJ1077" s="100" t="s">
        <v>106</v>
      </c>
      <c r="CK1077" s="31" t="s">
        <v>106</v>
      </c>
      <c r="CL1077" s="100" t="s">
        <v>106</v>
      </c>
      <c r="CM1077" s="31" t="s">
        <v>106</v>
      </c>
      <c r="CN1077" s="27" t="s">
        <v>106</v>
      </c>
      <c r="CO1077" s="27" t="s">
        <v>106</v>
      </c>
      <c r="CP1077" s="27" t="s">
        <v>106</v>
      </c>
      <c r="CQ1077" s="60"/>
    </row>
    <row r="1078" spans="1:95" x14ac:dyDescent="0.25">
      <c r="A1078" s="241">
        <v>1</v>
      </c>
      <c r="B1078" s="312">
        <v>0.375</v>
      </c>
      <c r="C1078" s="97" t="s">
        <v>106</v>
      </c>
      <c r="D1078" s="264" t="s">
        <v>106</v>
      </c>
      <c r="E1078" s="122" t="s">
        <v>106</v>
      </c>
      <c r="F1078" s="122" t="s">
        <v>106</v>
      </c>
      <c r="G1078" s="122" t="s">
        <v>106</v>
      </c>
      <c r="H1078" s="122" t="s">
        <v>106</v>
      </c>
      <c r="I1078" s="122" t="s">
        <v>106</v>
      </c>
      <c r="J1078" s="122" t="s">
        <v>106</v>
      </c>
      <c r="K1078" s="122" t="s">
        <v>106</v>
      </c>
      <c r="L1078" s="122" t="s">
        <v>106</v>
      </c>
      <c r="M1078" s="122" t="s">
        <v>106</v>
      </c>
      <c r="N1078" s="122" t="s">
        <v>106</v>
      </c>
      <c r="O1078" s="122" t="s">
        <v>106</v>
      </c>
      <c r="P1078" s="122" t="s">
        <v>106</v>
      </c>
      <c r="Q1078" s="122" t="s">
        <v>106</v>
      </c>
      <c r="R1078" s="122" t="s">
        <v>106</v>
      </c>
      <c r="S1078" s="122" t="s">
        <v>106</v>
      </c>
      <c r="T1078" s="122" t="s">
        <v>106</v>
      </c>
      <c r="U1078" s="122" t="s">
        <v>106</v>
      </c>
      <c r="V1078" s="122" t="s">
        <v>106</v>
      </c>
      <c r="W1078" s="323" t="s">
        <v>106</v>
      </c>
      <c r="X1078" s="100" t="s">
        <v>106</v>
      </c>
      <c r="Y1078" s="31" t="s">
        <v>106</v>
      </c>
      <c r="Z1078" s="100" t="s">
        <v>106</v>
      </c>
      <c r="AA1078" s="31" t="s">
        <v>106</v>
      </c>
      <c r="AB1078" s="100" t="s">
        <v>106</v>
      </c>
      <c r="AC1078" s="31" t="s">
        <v>106</v>
      </c>
      <c r="AD1078" s="27" t="s">
        <v>106</v>
      </c>
      <c r="AE1078" s="27" t="s">
        <v>106</v>
      </c>
      <c r="AF1078" s="27" t="s">
        <v>106</v>
      </c>
      <c r="AG1078" s="57"/>
      <c r="AH1078" s="97" t="s">
        <v>106</v>
      </c>
      <c r="AI1078" s="264" t="s">
        <v>106</v>
      </c>
      <c r="AJ1078" s="122" t="s">
        <v>106</v>
      </c>
      <c r="AK1078" s="122" t="s">
        <v>106</v>
      </c>
      <c r="AL1078" s="122" t="s">
        <v>106</v>
      </c>
      <c r="AM1078" s="122" t="s">
        <v>106</v>
      </c>
      <c r="AN1078" s="122" t="s">
        <v>106</v>
      </c>
      <c r="AO1078" s="122" t="s">
        <v>106</v>
      </c>
      <c r="AP1078" s="122" t="s">
        <v>106</v>
      </c>
      <c r="AQ1078" s="122" t="s">
        <v>106</v>
      </c>
      <c r="AR1078" s="122" t="s">
        <v>106</v>
      </c>
      <c r="AS1078" s="122" t="s">
        <v>106</v>
      </c>
      <c r="AT1078" s="122" t="s">
        <v>106</v>
      </c>
      <c r="AU1078" s="122" t="s">
        <v>106</v>
      </c>
      <c r="AV1078" s="122" t="s">
        <v>106</v>
      </c>
      <c r="AW1078" s="122" t="s">
        <v>106</v>
      </c>
      <c r="AX1078" s="122" t="s">
        <v>106</v>
      </c>
      <c r="AY1078" s="122" t="s">
        <v>106</v>
      </c>
      <c r="AZ1078" s="122" t="s">
        <v>106</v>
      </c>
      <c r="BA1078" s="122" t="s">
        <v>106</v>
      </c>
      <c r="BB1078" s="323" t="s">
        <v>106</v>
      </c>
      <c r="BC1078" s="100" t="s">
        <v>106</v>
      </c>
      <c r="BD1078" s="31" t="s">
        <v>106</v>
      </c>
      <c r="BE1078" s="100" t="s">
        <v>106</v>
      </c>
      <c r="BF1078" s="31" t="s">
        <v>106</v>
      </c>
      <c r="BG1078" s="100" t="s">
        <v>106</v>
      </c>
      <c r="BH1078" s="31" t="s">
        <v>106</v>
      </c>
      <c r="BI1078" s="27" t="s">
        <v>106</v>
      </c>
      <c r="BJ1078" s="27" t="s">
        <v>106</v>
      </c>
      <c r="BK1078" s="27" t="s">
        <v>106</v>
      </c>
      <c r="BL1078" s="57"/>
      <c r="BM1078" s="97" t="s">
        <v>106</v>
      </c>
      <c r="BN1078" s="253" t="s">
        <v>106</v>
      </c>
      <c r="BO1078" s="191" t="s">
        <v>106</v>
      </c>
      <c r="BP1078" s="191" t="s">
        <v>106</v>
      </c>
      <c r="BQ1078" s="191" t="s">
        <v>106</v>
      </c>
      <c r="BR1078" s="191" t="s">
        <v>106</v>
      </c>
      <c r="BS1078" s="191" t="s">
        <v>106</v>
      </c>
      <c r="BT1078" s="191" t="s">
        <v>106</v>
      </c>
      <c r="BU1078" s="191" t="s">
        <v>106</v>
      </c>
      <c r="BV1078" s="191" t="s">
        <v>106</v>
      </c>
      <c r="BW1078" s="191" t="s">
        <v>106</v>
      </c>
      <c r="BX1078" s="191" t="s">
        <v>106</v>
      </c>
      <c r="BY1078" s="191" t="s">
        <v>106</v>
      </c>
      <c r="BZ1078" s="191" t="s">
        <v>106</v>
      </c>
      <c r="CA1078" s="191" t="s">
        <v>106</v>
      </c>
      <c r="CB1078" s="191" t="s">
        <v>106</v>
      </c>
      <c r="CC1078" s="191" t="s">
        <v>106</v>
      </c>
      <c r="CD1078" s="191" t="s">
        <v>106</v>
      </c>
      <c r="CE1078" s="191" t="s">
        <v>106</v>
      </c>
      <c r="CF1078" s="191" t="s">
        <v>106</v>
      </c>
      <c r="CG1078" s="192" t="s">
        <v>106</v>
      </c>
      <c r="CH1078" s="100" t="s">
        <v>106</v>
      </c>
      <c r="CI1078" s="31" t="s">
        <v>106</v>
      </c>
      <c r="CJ1078" s="100" t="s">
        <v>106</v>
      </c>
      <c r="CK1078" s="31" t="s">
        <v>106</v>
      </c>
      <c r="CL1078" s="100" t="s">
        <v>106</v>
      </c>
      <c r="CM1078" s="31" t="s">
        <v>106</v>
      </c>
      <c r="CN1078" s="27" t="s">
        <v>106</v>
      </c>
      <c r="CO1078" s="27" t="s">
        <v>106</v>
      </c>
      <c r="CP1078" s="27" t="s">
        <v>106</v>
      </c>
      <c r="CQ1078" s="60"/>
    </row>
    <row r="1079" spans="1:95" x14ac:dyDescent="0.25">
      <c r="A1079" s="241">
        <v>1</v>
      </c>
      <c r="B1079" s="312">
        <v>0.41666700000000001</v>
      </c>
      <c r="C1079" s="97" t="s">
        <v>106</v>
      </c>
      <c r="D1079" s="264" t="s">
        <v>106</v>
      </c>
      <c r="E1079" s="122" t="s">
        <v>106</v>
      </c>
      <c r="F1079" s="122" t="s">
        <v>106</v>
      </c>
      <c r="G1079" s="122" t="s">
        <v>106</v>
      </c>
      <c r="H1079" s="122" t="s">
        <v>106</v>
      </c>
      <c r="I1079" s="122" t="s">
        <v>106</v>
      </c>
      <c r="J1079" s="122" t="s">
        <v>106</v>
      </c>
      <c r="K1079" s="122" t="s">
        <v>106</v>
      </c>
      <c r="L1079" s="122" t="s">
        <v>106</v>
      </c>
      <c r="M1079" s="122" t="s">
        <v>106</v>
      </c>
      <c r="N1079" s="122" t="s">
        <v>106</v>
      </c>
      <c r="O1079" s="122" t="s">
        <v>106</v>
      </c>
      <c r="P1079" s="122" t="s">
        <v>106</v>
      </c>
      <c r="Q1079" s="122" t="s">
        <v>106</v>
      </c>
      <c r="R1079" s="122" t="s">
        <v>106</v>
      </c>
      <c r="S1079" s="122" t="s">
        <v>106</v>
      </c>
      <c r="T1079" s="122" t="s">
        <v>106</v>
      </c>
      <c r="U1079" s="122" t="s">
        <v>106</v>
      </c>
      <c r="V1079" s="122" t="s">
        <v>106</v>
      </c>
      <c r="W1079" s="323" t="s">
        <v>106</v>
      </c>
      <c r="X1079" s="100" t="s">
        <v>106</v>
      </c>
      <c r="Y1079" s="31" t="s">
        <v>106</v>
      </c>
      <c r="Z1079" s="100" t="s">
        <v>106</v>
      </c>
      <c r="AA1079" s="31" t="s">
        <v>106</v>
      </c>
      <c r="AB1079" s="100" t="s">
        <v>106</v>
      </c>
      <c r="AC1079" s="31" t="s">
        <v>106</v>
      </c>
      <c r="AD1079" s="27" t="s">
        <v>106</v>
      </c>
      <c r="AE1079" s="27" t="s">
        <v>106</v>
      </c>
      <c r="AF1079" s="27" t="s">
        <v>106</v>
      </c>
      <c r="AG1079" s="57"/>
      <c r="AH1079" s="97" t="s">
        <v>106</v>
      </c>
      <c r="AI1079" s="264" t="s">
        <v>106</v>
      </c>
      <c r="AJ1079" s="122" t="s">
        <v>106</v>
      </c>
      <c r="AK1079" s="122" t="s">
        <v>106</v>
      </c>
      <c r="AL1079" s="122" t="s">
        <v>106</v>
      </c>
      <c r="AM1079" s="122" t="s">
        <v>106</v>
      </c>
      <c r="AN1079" s="122" t="s">
        <v>106</v>
      </c>
      <c r="AO1079" s="122" t="s">
        <v>106</v>
      </c>
      <c r="AP1079" s="122" t="s">
        <v>106</v>
      </c>
      <c r="AQ1079" s="122" t="s">
        <v>106</v>
      </c>
      <c r="AR1079" s="122" t="s">
        <v>106</v>
      </c>
      <c r="AS1079" s="122" t="s">
        <v>106</v>
      </c>
      <c r="AT1079" s="122" t="s">
        <v>106</v>
      </c>
      <c r="AU1079" s="122" t="s">
        <v>106</v>
      </c>
      <c r="AV1079" s="122" t="s">
        <v>106</v>
      </c>
      <c r="AW1079" s="122" t="s">
        <v>106</v>
      </c>
      <c r="AX1079" s="122" t="s">
        <v>106</v>
      </c>
      <c r="AY1079" s="122" t="s">
        <v>106</v>
      </c>
      <c r="AZ1079" s="122" t="s">
        <v>106</v>
      </c>
      <c r="BA1079" s="122" t="s">
        <v>106</v>
      </c>
      <c r="BB1079" s="323" t="s">
        <v>106</v>
      </c>
      <c r="BC1079" s="100" t="s">
        <v>106</v>
      </c>
      <c r="BD1079" s="31" t="s">
        <v>106</v>
      </c>
      <c r="BE1079" s="100" t="s">
        <v>106</v>
      </c>
      <c r="BF1079" s="31" t="s">
        <v>106</v>
      </c>
      <c r="BG1079" s="100" t="s">
        <v>106</v>
      </c>
      <c r="BH1079" s="31" t="s">
        <v>106</v>
      </c>
      <c r="BI1079" s="27" t="s">
        <v>106</v>
      </c>
      <c r="BJ1079" s="27" t="s">
        <v>106</v>
      </c>
      <c r="BK1079" s="27" t="s">
        <v>106</v>
      </c>
      <c r="BL1079" s="57"/>
      <c r="BM1079" s="97" t="s">
        <v>106</v>
      </c>
      <c r="BN1079" s="253" t="s">
        <v>106</v>
      </c>
      <c r="BO1079" s="191" t="s">
        <v>106</v>
      </c>
      <c r="BP1079" s="191" t="s">
        <v>106</v>
      </c>
      <c r="BQ1079" s="191" t="s">
        <v>106</v>
      </c>
      <c r="BR1079" s="191" t="s">
        <v>106</v>
      </c>
      <c r="BS1079" s="191" t="s">
        <v>106</v>
      </c>
      <c r="BT1079" s="191" t="s">
        <v>106</v>
      </c>
      <c r="BU1079" s="191" t="s">
        <v>106</v>
      </c>
      <c r="BV1079" s="191" t="s">
        <v>106</v>
      </c>
      <c r="BW1079" s="191" t="s">
        <v>106</v>
      </c>
      <c r="BX1079" s="191" t="s">
        <v>106</v>
      </c>
      <c r="BY1079" s="191" t="s">
        <v>106</v>
      </c>
      <c r="BZ1079" s="191" t="s">
        <v>106</v>
      </c>
      <c r="CA1079" s="191" t="s">
        <v>106</v>
      </c>
      <c r="CB1079" s="191" t="s">
        <v>106</v>
      </c>
      <c r="CC1079" s="191" t="s">
        <v>106</v>
      </c>
      <c r="CD1079" s="191" t="s">
        <v>106</v>
      </c>
      <c r="CE1079" s="191" t="s">
        <v>106</v>
      </c>
      <c r="CF1079" s="191" t="s">
        <v>106</v>
      </c>
      <c r="CG1079" s="192" t="s">
        <v>106</v>
      </c>
      <c r="CH1079" s="100" t="s">
        <v>106</v>
      </c>
      <c r="CI1079" s="31" t="s">
        <v>106</v>
      </c>
      <c r="CJ1079" s="100" t="s">
        <v>106</v>
      </c>
      <c r="CK1079" s="31" t="s">
        <v>106</v>
      </c>
      <c r="CL1079" s="100" t="s">
        <v>106</v>
      </c>
      <c r="CM1079" s="31" t="s">
        <v>106</v>
      </c>
      <c r="CN1079" s="27" t="s">
        <v>106</v>
      </c>
      <c r="CO1079" s="27" t="s">
        <v>106</v>
      </c>
      <c r="CP1079" s="27" t="s">
        <v>106</v>
      </c>
      <c r="CQ1079" s="60"/>
    </row>
    <row r="1080" spans="1:95" x14ac:dyDescent="0.25">
      <c r="A1080" s="241">
        <v>1</v>
      </c>
      <c r="B1080" s="312">
        <v>0.45833299999999999</v>
      </c>
      <c r="C1080" s="97" t="s">
        <v>146</v>
      </c>
      <c r="D1080" s="264" t="s">
        <v>158</v>
      </c>
      <c r="E1080" s="122" t="s">
        <v>160</v>
      </c>
      <c r="F1080" s="122" t="s">
        <v>177</v>
      </c>
      <c r="G1080" s="122" t="s">
        <v>158</v>
      </c>
      <c r="H1080" s="122" t="s">
        <v>158</v>
      </c>
      <c r="I1080" s="122" t="s">
        <v>158</v>
      </c>
      <c r="J1080" s="122" t="s">
        <v>158</v>
      </c>
      <c r="K1080" s="122" t="s">
        <v>158</v>
      </c>
      <c r="L1080" s="122" t="s">
        <v>158</v>
      </c>
      <c r="M1080" s="122" t="s">
        <v>158</v>
      </c>
      <c r="N1080" s="122" t="s">
        <v>158</v>
      </c>
      <c r="O1080" s="122" t="s">
        <v>158</v>
      </c>
      <c r="P1080" s="122" t="s">
        <v>158</v>
      </c>
      <c r="Q1080" s="122" t="s">
        <v>158</v>
      </c>
      <c r="R1080" s="122" t="s">
        <v>158</v>
      </c>
      <c r="S1080" s="122" t="s">
        <v>158</v>
      </c>
      <c r="T1080" s="122" t="s">
        <v>158</v>
      </c>
      <c r="U1080" s="122" t="s">
        <v>158</v>
      </c>
      <c r="V1080" s="122" t="s">
        <v>158</v>
      </c>
      <c r="W1080" s="323" t="s">
        <v>158</v>
      </c>
      <c r="X1080" s="100" t="s">
        <v>158</v>
      </c>
      <c r="Y1080" s="31">
        <v>0</v>
      </c>
      <c r="Z1080" s="100" t="s">
        <v>158</v>
      </c>
      <c r="AA1080" s="31">
        <v>0</v>
      </c>
      <c r="AB1080" s="100" t="s">
        <v>158</v>
      </c>
      <c r="AC1080" s="31">
        <v>0</v>
      </c>
      <c r="AD1080" s="27">
        <v>15.997499999999999</v>
      </c>
      <c r="AE1080" s="27" t="s">
        <v>106</v>
      </c>
      <c r="AF1080" s="27" t="s">
        <v>106</v>
      </c>
      <c r="AG1080" s="57"/>
      <c r="AH1080" s="97" t="s">
        <v>148</v>
      </c>
      <c r="AI1080" s="264" t="s">
        <v>179</v>
      </c>
      <c r="AJ1080" s="122" t="s">
        <v>179</v>
      </c>
      <c r="AK1080" s="122" t="s">
        <v>177</v>
      </c>
      <c r="AL1080" s="122" t="s">
        <v>179</v>
      </c>
      <c r="AM1080" s="122" t="s">
        <v>158</v>
      </c>
      <c r="AN1080" s="122" t="s">
        <v>160</v>
      </c>
      <c r="AO1080" s="122" t="s">
        <v>158</v>
      </c>
      <c r="AP1080" s="122" t="s">
        <v>158</v>
      </c>
      <c r="AQ1080" s="122" t="s">
        <v>158</v>
      </c>
      <c r="AR1080" s="122" t="s">
        <v>158</v>
      </c>
      <c r="AS1080" s="122" t="s">
        <v>158</v>
      </c>
      <c r="AT1080" s="122" t="s">
        <v>158</v>
      </c>
      <c r="AU1080" s="122" t="s">
        <v>158</v>
      </c>
      <c r="AV1080" s="122" t="s">
        <v>158</v>
      </c>
      <c r="AW1080" s="122" t="s">
        <v>158</v>
      </c>
      <c r="AX1080" s="122" t="s">
        <v>158</v>
      </c>
      <c r="AY1080" s="122" t="s">
        <v>158</v>
      </c>
      <c r="AZ1080" s="122" t="s">
        <v>158</v>
      </c>
      <c r="BA1080" s="122" t="s">
        <v>158</v>
      </c>
      <c r="BB1080" s="323" t="s">
        <v>158</v>
      </c>
      <c r="BC1080" s="100" t="s">
        <v>177</v>
      </c>
      <c r="BD1080" s="31">
        <v>0.3</v>
      </c>
      <c r="BE1080" s="100" t="s">
        <v>160</v>
      </c>
      <c r="BF1080" s="31">
        <v>0.1</v>
      </c>
      <c r="BG1080" s="100" t="s">
        <v>158</v>
      </c>
      <c r="BH1080" s="31">
        <v>0</v>
      </c>
      <c r="BI1080" s="27">
        <v>17.291</v>
      </c>
      <c r="BJ1080" s="27">
        <v>24.738499999999995</v>
      </c>
      <c r="BK1080" s="27" t="s">
        <v>106</v>
      </c>
      <c r="BL1080" s="57"/>
      <c r="BM1080" s="97" t="s">
        <v>150</v>
      </c>
      <c r="BN1080" s="253" t="s">
        <v>179</v>
      </c>
      <c r="BO1080" s="191" t="s">
        <v>177</v>
      </c>
      <c r="BP1080" s="191" t="s">
        <v>161</v>
      </c>
      <c r="BQ1080" s="191" t="s">
        <v>179</v>
      </c>
      <c r="BR1080" s="191" t="s">
        <v>158</v>
      </c>
      <c r="BS1080" s="191" t="s">
        <v>160</v>
      </c>
      <c r="BT1080" s="191" t="s">
        <v>158</v>
      </c>
      <c r="BU1080" s="191" t="s">
        <v>158</v>
      </c>
      <c r="BV1080" s="191" t="s">
        <v>158</v>
      </c>
      <c r="BW1080" s="191" t="s">
        <v>158</v>
      </c>
      <c r="BX1080" s="191" t="s">
        <v>158</v>
      </c>
      <c r="BY1080" s="191" t="s">
        <v>158</v>
      </c>
      <c r="BZ1080" s="191" t="s">
        <v>158</v>
      </c>
      <c r="CA1080" s="191" t="s">
        <v>158</v>
      </c>
      <c r="CB1080" s="191" t="s">
        <v>158</v>
      </c>
      <c r="CC1080" s="191" t="s">
        <v>158</v>
      </c>
      <c r="CD1080" s="191" t="s">
        <v>158</v>
      </c>
      <c r="CE1080" s="191" t="s">
        <v>158</v>
      </c>
      <c r="CF1080" s="191" t="s">
        <v>158</v>
      </c>
      <c r="CG1080" s="192" t="s">
        <v>158</v>
      </c>
      <c r="CH1080" s="100" t="s">
        <v>177</v>
      </c>
      <c r="CI1080" s="31">
        <v>0.21428571428571427</v>
      </c>
      <c r="CJ1080" s="100" t="s">
        <v>160</v>
      </c>
      <c r="CK1080" s="31">
        <v>7.1428571428571425E-2</v>
      </c>
      <c r="CL1080" s="100" t="s">
        <v>158</v>
      </c>
      <c r="CM1080" s="31">
        <v>0</v>
      </c>
      <c r="CN1080" s="27">
        <v>16.921428571428571</v>
      </c>
      <c r="CO1080" s="27">
        <v>20.907499999999999</v>
      </c>
      <c r="CP1080" s="27" t="s">
        <v>106</v>
      </c>
      <c r="CQ1080" s="60"/>
    </row>
    <row r="1081" spans="1:95" x14ac:dyDescent="0.25">
      <c r="A1081" s="241">
        <v>1</v>
      </c>
      <c r="B1081" s="312">
        <v>0.5</v>
      </c>
      <c r="C1081" s="97">
        <v>23</v>
      </c>
      <c r="D1081" s="264">
        <v>0</v>
      </c>
      <c r="E1081" s="122">
        <v>3</v>
      </c>
      <c r="F1081" s="122">
        <v>11</v>
      </c>
      <c r="G1081" s="122">
        <v>9</v>
      </c>
      <c r="H1081" s="122">
        <v>0</v>
      </c>
      <c r="I1081" s="122">
        <v>0</v>
      </c>
      <c r="J1081" s="122">
        <v>0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9</v>
      </c>
      <c r="Y1081" s="31">
        <v>0.39130434782608697</v>
      </c>
      <c r="Z1081" s="100">
        <v>2</v>
      </c>
      <c r="AA1081" s="31">
        <v>8.6956521739130432E-2</v>
      </c>
      <c r="AB1081" s="100">
        <v>0</v>
      </c>
      <c r="AC1081" s="31">
        <v>0</v>
      </c>
      <c r="AD1081" s="27">
        <v>19.164782608695653</v>
      </c>
      <c r="AE1081" s="27">
        <v>23.446000000000002</v>
      </c>
      <c r="AF1081" s="27">
        <v>24.657999999999998</v>
      </c>
      <c r="AG1081" s="57"/>
      <c r="AH1081" s="97">
        <v>78</v>
      </c>
      <c r="AI1081" s="264">
        <v>1</v>
      </c>
      <c r="AJ1081" s="122">
        <v>6</v>
      </c>
      <c r="AK1081" s="122">
        <v>36</v>
      </c>
      <c r="AL1081" s="122">
        <v>29</v>
      </c>
      <c r="AM1081" s="122">
        <v>6</v>
      </c>
      <c r="AN1081" s="122">
        <v>0</v>
      </c>
      <c r="AO1081" s="122">
        <v>0</v>
      </c>
      <c r="AP1081" s="122">
        <v>0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35</v>
      </c>
      <c r="BD1081" s="31">
        <v>0.44871794871794873</v>
      </c>
      <c r="BE1081" s="100">
        <v>8</v>
      </c>
      <c r="BF1081" s="31">
        <v>0.10256410256410256</v>
      </c>
      <c r="BG1081" s="100">
        <v>0</v>
      </c>
      <c r="BH1081" s="31">
        <v>0</v>
      </c>
      <c r="BI1081" s="27">
        <v>19.556025641025638</v>
      </c>
      <c r="BJ1081" s="27">
        <v>23.276999999999997</v>
      </c>
      <c r="BK1081" s="27">
        <v>27.074999999999999</v>
      </c>
      <c r="BL1081" s="57"/>
      <c r="BM1081" s="97">
        <v>101</v>
      </c>
      <c r="BN1081" s="253">
        <v>1</v>
      </c>
      <c r="BO1081" s="191">
        <v>9</v>
      </c>
      <c r="BP1081" s="191">
        <v>47</v>
      </c>
      <c r="BQ1081" s="191">
        <v>38</v>
      </c>
      <c r="BR1081" s="191">
        <v>6</v>
      </c>
      <c r="BS1081" s="191">
        <v>0</v>
      </c>
      <c r="BT1081" s="191">
        <v>0</v>
      </c>
      <c r="BU1081" s="191">
        <v>0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44</v>
      </c>
      <c r="CI1081" s="31">
        <v>0.43564356435643564</v>
      </c>
      <c r="CJ1081" s="100">
        <v>10</v>
      </c>
      <c r="CK1081" s="31">
        <v>9.9009900990099015E-2</v>
      </c>
      <c r="CL1081" s="100">
        <v>0</v>
      </c>
      <c r="CM1081" s="31">
        <v>0</v>
      </c>
      <c r="CN1081" s="27">
        <v>19.466930693069301</v>
      </c>
      <c r="CO1081" s="27">
        <v>23.216999999999999</v>
      </c>
      <c r="CP1081" s="27">
        <v>26.35799999999999</v>
      </c>
      <c r="CQ1081" s="60"/>
    </row>
    <row r="1082" spans="1:95" x14ac:dyDescent="0.25">
      <c r="A1082" s="241">
        <v>1</v>
      </c>
      <c r="B1082" s="312">
        <v>0.54166700000000001</v>
      </c>
      <c r="C1082" s="97">
        <v>25</v>
      </c>
      <c r="D1082" s="264">
        <v>0</v>
      </c>
      <c r="E1082" s="122">
        <v>2</v>
      </c>
      <c r="F1082" s="122">
        <v>10</v>
      </c>
      <c r="G1082" s="122">
        <v>11</v>
      </c>
      <c r="H1082" s="122">
        <v>0</v>
      </c>
      <c r="I1082" s="122">
        <v>2</v>
      </c>
      <c r="J1082" s="122">
        <v>0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13</v>
      </c>
      <c r="Y1082" s="31">
        <v>0.52</v>
      </c>
      <c r="Z1082" s="100">
        <v>4</v>
      </c>
      <c r="AA1082" s="31">
        <v>0.16</v>
      </c>
      <c r="AB1082" s="100">
        <v>0</v>
      </c>
      <c r="AC1082" s="31">
        <v>0</v>
      </c>
      <c r="AD1082" s="27">
        <v>20.608800000000002</v>
      </c>
      <c r="AE1082" s="27">
        <v>24.831999999999997</v>
      </c>
      <c r="AF1082" s="27">
        <v>31.637</v>
      </c>
      <c r="AG1082" s="57"/>
      <c r="AH1082" s="97">
        <v>85</v>
      </c>
      <c r="AI1082" s="264">
        <v>0</v>
      </c>
      <c r="AJ1082" s="122">
        <v>6</v>
      </c>
      <c r="AK1082" s="122">
        <v>30</v>
      </c>
      <c r="AL1082" s="122">
        <v>38</v>
      </c>
      <c r="AM1082" s="122">
        <v>11</v>
      </c>
      <c r="AN1082" s="122">
        <v>0</v>
      </c>
      <c r="AO1082" s="122">
        <v>0</v>
      </c>
      <c r="AP1082" s="122">
        <v>0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49</v>
      </c>
      <c r="BD1082" s="31">
        <v>0.57647058823529407</v>
      </c>
      <c r="BE1082" s="100">
        <v>15</v>
      </c>
      <c r="BF1082" s="31">
        <v>0.17647058823529413</v>
      </c>
      <c r="BG1082" s="100">
        <v>0</v>
      </c>
      <c r="BH1082" s="31">
        <v>0</v>
      </c>
      <c r="BI1082" s="27">
        <v>20.416352941176466</v>
      </c>
      <c r="BJ1082" s="27">
        <v>24.635000000000002</v>
      </c>
      <c r="BK1082" s="27">
        <v>26.041</v>
      </c>
      <c r="BL1082" s="57"/>
      <c r="BM1082" s="97">
        <v>110</v>
      </c>
      <c r="BN1082" s="253">
        <v>0</v>
      </c>
      <c r="BO1082" s="191">
        <v>8</v>
      </c>
      <c r="BP1082" s="191">
        <v>40</v>
      </c>
      <c r="BQ1082" s="191">
        <v>49</v>
      </c>
      <c r="BR1082" s="191">
        <v>11</v>
      </c>
      <c r="BS1082" s="191">
        <v>2</v>
      </c>
      <c r="BT1082" s="191">
        <v>0</v>
      </c>
      <c r="BU1082" s="191">
        <v>0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62</v>
      </c>
      <c r="CI1082" s="31">
        <v>0.5636363636363636</v>
      </c>
      <c r="CJ1082" s="100">
        <v>19</v>
      </c>
      <c r="CK1082" s="31">
        <v>0.17272727272727273</v>
      </c>
      <c r="CL1082" s="100">
        <v>0</v>
      </c>
      <c r="CM1082" s="31">
        <v>0</v>
      </c>
      <c r="CN1082" s="27">
        <v>20.460090909090901</v>
      </c>
      <c r="CO1082" s="27">
        <v>24.672499999999999</v>
      </c>
      <c r="CP1082" s="27">
        <v>26.333499999999994</v>
      </c>
      <c r="CQ1082" s="60"/>
    </row>
    <row r="1083" spans="1:95" x14ac:dyDescent="0.25">
      <c r="A1083" s="241">
        <v>1</v>
      </c>
      <c r="B1083" s="312">
        <v>0.58333299999999999</v>
      </c>
      <c r="C1083" s="97">
        <v>26</v>
      </c>
      <c r="D1083" s="264">
        <v>2</v>
      </c>
      <c r="E1083" s="122">
        <v>0</v>
      </c>
      <c r="F1083" s="122">
        <v>11</v>
      </c>
      <c r="G1083" s="122">
        <v>13</v>
      </c>
      <c r="H1083" s="122">
        <v>0</v>
      </c>
      <c r="I1083" s="122">
        <v>0</v>
      </c>
      <c r="J1083" s="122">
        <v>0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13</v>
      </c>
      <c r="Y1083" s="31">
        <v>0.5</v>
      </c>
      <c r="Z1083" s="100">
        <v>1</v>
      </c>
      <c r="AA1083" s="31">
        <v>3.8461538461538464E-2</v>
      </c>
      <c r="AB1083" s="100">
        <v>0</v>
      </c>
      <c r="AC1083" s="31">
        <v>0</v>
      </c>
      <c r="AD1083" s="27">
        <v>19.310000000000002</v>
      </c>
      <c r="AE1083" s="27">
        <v>22.936499999999999</v>
      </c>
      <c r="AF1083" s="27">
        <v>24.163999999999998</v>
      </c>
      <c r="AG1083" s="57"/>
      <c r="AH1083" s="97">
        <v>76</v>
      </c>
      <c r="AI1083" s="264">
        <v>0</v>
      </c>
      <c r="AJ1083" s="122">
        <v>5</v>
      </c>
      <c r="AK1083" s="122">
        <v>29</v>
      </c>
      <c r="AL1083" s="122">
        <v>32</v>
      </c>
      <c r="AM1083" s="122">
        <v>10</v>
      </c>
      <c r="AN1083" s="122">
        <v>0</v>
      </c>
      <c r="AO1083" s="122">
        <v>0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42</v>
      </c>
      <c r="BD1083" s="31">
        <v>0.55263157894736847</v>
      </c>
      <c r="BE1083" s="100">
        <v>14</v>
      </c>
      <c r="BF1083" s="31">
        <v>0.18421052631578946</v>
      </c>
      <c r="BG1083" s="100">
        <v>0</v>
      </c>
      <c r="BH1083" s="31">
        <v>0</v>
      </c>
      <c r="BI1083" s="27">
        <v>20.63078947368421</v>
      </c>
      <c r="BJ1083" s="27">
        <v>24.605499999999999</v>
      </c>
      <c r="BK1083" s="27">
        <v>27.444999999999997</v>
      </c>
      <c r="BL1083" s="57"/>
      <c r="BM1083" s="97">
        <v>102</v>
      </c>
      <c r="BN1083" s="253">
        <v>2</v>
      </c>
      <c r="BO1083" s="191">
        <v>5</v>
      </c>
      <c r="BP1083" s="191">
        <v>40</v>
      </c>
      <c r="BQ1083" s="191">
        <v>45</v>
      </c>
      <c r="BR1083" s="191">
        <v>10</v>
      </c>
      <c r="BS1083" s="191">
        <v>0</v>
      </c>
      <c r="BT1083" s="191">
        <v>0</v>
      </c>
      <c r="BU1083" s="191">
        <v>0</v>
      </c>
      <c r="BV1083" s="191">
        <v>0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55</v>
      </c>
      <c r="CI1083" s="31">
        <v>0.53921568627450978</v>
      </c>
      <c r="CJ1083" s="100">
        <v>15</v>
      </c>
      <c r="CK1083" s="31">
        <v>0.14705882352941177</v>
      </c>
      <c r="CL1083" s="100">
        <v>0</v>
      </c>
      <c r="CM1083" s="31">
        <v>0</v>
      </c>
      <c r="CN1083" s="27">
        <v>20.29411764705883</v>
      </c>
      <c r="CO1083" s="27">
        <v>24.0275</v>
      </c>
      <c r="CP1083" s="27">
        <v>27.118499999999997</v>
      </c>
      <c r="CQ1083" s="60"/>
    </row>
    <row r="1084" spans="1:95" x14ac:dyDescent="0.25">
      <c r="A1084" s="241">
        <v>1</v>
      </c>
      <c r="B1084" s="312">
        <v>0.625</v>
      </c>
      <c r="C1084" s="97">
        <v>28</v>
      </c>
      <c r="D1084" s="264">
        <v>1</v>
      </c>
      <c r="E1084" s="122">
        <v>4</v>
      </c>
      <c r="F1084" s="122">
        <v>10</v>
      </c>
      <c r="G1084" s="122">
        <v>10</v>
      </c>
      <c r="H1084" s="122">
        <v>3</v>
      </c>
      <c r="I1084" s="122">
        <v>0</v>
      </c>
      <c r="J1084" s="122">
        <v>0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13</v>
      </c>
      <c r="Y1084" s="31">
        <v>0.4642857142857143</v>
      </c>
      <c r="Z1084" s="100">
        <v>3</v>
      </c>
      <c r="AA1084" s="31">
        <v>0.10714285714285714</v>
      </c>
      <c r="AB1084" s="100">
        <v>0</v>
      </c>
      <c r="AC1084" s="31">
        <v>0</v>
      </c>
      <c r="AD1084" s="27">
        <v>18.958214285714284</v>
      </c>
      <c r="AE1084" s="27">
        <v>23.584499999999998</v>
      </c>
      <c r="AF1084" s="27">
        <v>27.329499999999992</v>
      </c>
      <c r="AG1084" s="57"/>
      <c r="AH1084" s="97">
        <v>101</v>
      </c>
      <c r="AI1084" s="264">
        <v>3</v>
      </c>
      <c r="AJ1084" s="122">
        <v>6</v>
      </c>
      <c r="AK1084" s="122">
        <v>41</v>
      </c>
      <c r="AL1084" s="122">
        <v>43</v>
      </c>
      <c r="AM1084" s="122">
        <v>6</v>
      </c>
      <c r="AN1084" s="122">
        <v>2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51</v>
      </c>
      <c r="BD1084" s="31">
        <v>0.50495049504950495</v>
      </c>
      <c r="BE1084" s="100">
        <v>14</v>
      </c>
      <c r="BF1084" s="31">
        <v>0.13861386138613863</v>
      </c>
      <c r="BG1084" s="100">
        <v>0</v>
      </c>
      <c r="BH1084" s="31">
        <v>0</v>
      </c>
      <c r="BI1084" s="27">
        <v>19.846237623762381</v>
      </c>
      <c r="BJ1084" s="27">
        <v>23.602</v>
      </c>
      <c r="BK1084" s="27">
        <v>26.285</v>
      </c>
      <c r="BL1084" s="57"/>
      <c r="BM1084" s="97">
        <v>129</v>
      </c>
      <c r="BN1084" s="253">
        <v>4</v>
      </c>
      <c r="BO1084" s="191">
        <v>10</v>
      </c>
      <c r="BP1084" s="191">
        <v>51</v>
      </c>
      <c r="BQ1084" s="191">
        <v>53</v>
      </c>
      <c r="BR1084" s="191">
        <v>9</v>
      </c>
      <c r="BS1084" s="191">
        <v>2</v>
      </c>
      <c r="BT1084" s="191">
        <v>0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64</v>
      </c>
      <c r="CI1084" s="31">
        <v>0.49612403100775193</v>
      </c>
      <c r="CJ1084" s="100">
        <v>17</v>
      </c>
      <c r="CK1084" s="31">
        <v>0.13178294573643412</v>
      </c>
      <c r="CL1084" s="100">
        <v>0</v>
      </c>
      <c r="CM1084" s="31">
        <v>0</v>
      </c>
      <c r="CN1084" s="27">
        <v>19.653488372093026</v>
      </c>
      <c r="CO1084" s="27">
        <v>23.59</v>
      </c>
      <c r="CP1084" s="27">
        <v>26.225000000000001</v>
      </c>
      <c r="CQ1084" s="60"/>
    </row>
    <row r="1085" spans="1:95" x14ac:dyDescent="0.25">
      <c r="A1085" s="241">
        <v>1</v>
      </c>
      <c r="B1085" s="312">
        <v>0.66666700000000001</v>
      </c>
      <c r="C1085" s="97">
        <v>26</v>
      </c>
      <c r="D1085" s="264">
        <v>0</v>
      </c>
      <c r="E1085" s="122">
        <v>4</v>
      </c>
      <c r="F1085" s="122">
        <v>10</v>
      </c>
      <c r="G1085" s="122">
        <v>6</v>
      </c>
      <c r="H1085" s="122">
        <v>5</v>
      </c>
      <c r="I1085" s="122">
        <v>0</v>
      </c>
      <c r="J1085" s="122">
        <v>1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12</v>
      </c>
      <c r="Y1085" s="31">
        <v>0.46153846153846156</v>
      </c>
      <c r="Z1085" s="100">
        <v>8</v>
      </c>
      <c r="AA1085" s="31">
        <v>0.30769230769230771</v>
      </c>
      <c r="AB1085" s="100">
        <v>1</v>
      </c>
      <c r="AC1085" s="31">
        <v>3.8461538461538464E-2</v>
      </c>
      <c r="AD1085" s="27">
        <v>20.784230769230767</v>
      </c>
      <c r="AE1085" s="27">
        <v>25.8535</v>
      </c>
      <c r="AF1085" s="27">
        <v>32.076999999999984</v>
      </c>
      <c r="AG1085" s="57"/>
      <c r="AH1085" s="97">
        <v>91</v>
      </c>
      <c r="AI1085" s="264">
        <v>0</v>
      </c>
      <c r="AJ1085" s="122">
        <v>12</v>
      </c>
      <c r="AK1085" s="122">
        <v>30</v>
      </c>
      <c r="AL1085" s="122">
        <v>42</v>
      </c>
      <c r="AM1085" s="122">
        <v>7</v>
      </c>
      <c r="AN1085" s="122">
        <v>0</v>
      </c>
      <c r="AO1085" s="122">
        <v>0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49</v>
      </c>
      <c r="BD1085" s="31">
        <v>0.53846153846153844</v>
      </c>
      <c r="BE1085" s="100">
        <v>8</v>
      </c>
      <c r="BF1085" s="31">
        <v>8.7912087912087919E-2</v>
      </c>
      <c r="BG1085" s="100">
        <v>0</v>
      </c>
      <c r="BH1085" s="31">
        <v>0</v>
      </c>
      <c r="BI1085" s="27">
        <v>19.830000000000002</v>
      </c>
      <c r="BJ1085" s="27">
        <v>22.913999999999998</v>
      </c>
      <c r="BK1085" s="27">
        <v>26.827999999999996</v>
      </c>
      <c r="BL1085" s="57"/>
      <c r="BM1085" s="97">
        <v>117</v>
      </c>
      <c r="BN1085" s="253">
        <v>0</v>
      </c>
      <c r="BO1085" s="191">
        <v>16</v>
      </c>
      <c r="BP1085" s="191">
        <v>40</v>
      </c>
      <c r="BQ1085" s="191">
        <v>48</v>
      </c>
      <c r="BR1085" s="191">
        <v>12</v>
      </c>
      <c r="BS1085" s="191">
        <v>0</v>
      </c>
      <c r="BT1085" s="191">
        <v>1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61</v>
      </c>
      <c r="CI1085" s="31">
        <v>0.5213675213675214</v>
      </c>
      <c r="CJ1085" s="100">
        <v>16</v>
      </c>
      <c r="CK1085" s="31">
        <v>0.13675213675213677</v>
      </c>
      <c r="CL1085" s="100">
        <v>1</v>
      </c>
      <c r="CM1085" s="31">
        <v>8.5470085470085479E-3</v>
      </c>
      <c r="CN1085" s="27">
        <v>20.042051282051283</v>
      </c>
      <c r="CO1085" s="27">
        <v>23.51</v>
      </c>
      <c r="CP1085" s="27">
        <v>26.761999999999997</v>
      </c>
      <c r="CQ1085" s="60"/>
    </row>
    <row r="1086" spans="1:95" x14ac:dyDescent="0.25">
      <c r="A1086" s="241">
        <v>1</v>
      </c>
      <c r="B1086" s="312">
        <v>0.70833299999999999</v>
      </c>
      <c r="C1086" s="97">
        <v>42</v>
      </c>
      <c r="D1086" s="264">
        <v>3</v>
      </c>
      <c r="E1086" s="122">
        <v>3</v>
      </c>
      <c r="F1086" s="122">
        <v>21</v>
      </c>
      <c r="G1086" s="122">
        <v>14</v>
      </c>
      <c r="H1086" s="122">
        <v>1</v>
      </c>
      <c r="I1086" s="122">
        <v>0</v>
      </c>
      <c r="J1086" s="122">
        <v>0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15</v>
      </c>
      <c r="Y1086" s="31">
        <v>0.35714285714285715</v>
      </c>
      <c r="Z1086" s="100">
        <v>3</v>
      </c>
      <c r="AA1086" s="31">
        <v>7.1428571428571425E-2</v>
      </c>
      <c r="AB1086" s="100">
        <v>0</v>
      </c>
      <c r="AC1086" s="31">
        <v>0</v>
      </c>
      <c r="AD1086" s="27">
        <v>18.449761904761907</v>
      </c>
      <c r="AE1086" s="27">
        <v>22.649000000000001</v>
      </c>
      <c r="AF1086" s="27">
        <v>24.4025</v>
      </c>
      <c r="AG1086" s="57"/>
      <c r="AH1086" s="97">
        <v>122</v>
      </c>
      <c r="AI1086" s="264">
        <v>1</v>
      </c>
      <c r="AJ1086" s="122">
        <v>8</v>
      </c>
      <c r="AK1086" s="122">
        <v>51</v>
      </c>
      <c r="AL1086" s="122">
        <v>51</v>
      </c>
      <c r="AM1086" s="122">
        <v>10</v>
      </c>
      <c r="AN1086" s="122">
        <v>1</v>
      </c>
      <c r="AO1086" s="122">
        <v>0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62</v>
      </c>
      <c r="BD1086" s="31">
        <v>0.50819672131147542</v>
      </c>
      <c r="BE1086" s="100">
        <v>15</v>
      </c>
      <c r="BF1086" s="31">
        <v>0.12295081967213115</v>
      </c>
      <c r="BG1086" s="100">
        <v>0</v>
      </c>
      <c r="BH1086" s="31">
        <v>0</v>
      </c>
      <c r="BI1086" s="27">
        <v>20.035983606557391</v>
      </c>
      <c r="BJ1086" s="27">
        <v>23.623999999999999</v>
      </c>
      <c r="BK1086" s="27">
        <v>26.337</v>
      </c>
      <c r="BL1086" s="57"/>
      <c r="BM1086" s="97">
        <v>164</v>
      </c>
      <c r="BN1086" s="253">
        <v>4</v>
      </c>
      <c r="BO1086" s="191">
        <v>11</v>
      </c>
      <c r="BP1086" s="191">
        <v>72</v>
      </c>
      <c r="BQ1086" s="191">
        <v>65</v>
      </c>
      <c r="BR1086" s="191">
        <v>11</v>
      </c>
      <c r="BS1086" s="191">
        <v>1</v>
      </c>
      <c r="BT1086" s="191">
        <v>0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77</v>
      </c>
      <c r="CI1086" s="31">
        <v>0.46951219512195119</v>
      </c>
      <c r="CJ1086" s="100">
        <v>18</v>
      </c>
      <c r="CK1086" s="31">
        <v>0.10975609756097561</v>
      </c>
      <c r="CL1086" s="100">
        <v>0</v>
      </c>
      <c r="CM1086" s="31">
        <v>0</v>
      </c>
      <c r="CN1086" s="27">
        <v>19.629756097560978</v>
      </c>
      <c r="CO1086" s="27">
        <v>23.274999999999999</v>
      </c>
      <c r="CP1086" s="27">
        <v>26.245000000000001</v>
      </c>
      <c r="CQ1086" s="60"/>
    </row>
    <row r="1087" spans="1:95" x14ac:dyDescent="0.25">
      <c r="A1087" s="241">
        <v>1</v>
      </c>
      <c r="B1087" s="312">
        <v>0.75</v>
      </c>
      <c r="C1087" s="97">
        <v>30</v>
      </c>
      <c r="D1087" s="264">
        <v>0</v>
      </c>
      <c r="E1087" s="122">
        <v>1</v>
      </c>
      <c r="F1087" s="122">
        <v>13</v>
      </c>
      <c r="G1087" s="122">
        <v>13</v>
      </c>
      <c r="H1087" s="122">
        <v>3</v>
      </c>
      <c r="I1087" s="122">
        <v>0</v>
      </c>
      <c r="J1087" s="122">
        <v>0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0</v>
      </c>
      <c r="X1087" s="100">
        <v>16</v>
      </c>
      <c r="Y1087" s="31">
        <v>0.53333333333333333</v>
      </c>
      <c r="Z1087" s="100">
        <v>3</v>
      </c>
      <c r="AA1087" s="31">
        <v>0.1</v>
      </c>
      <c r="AB1087" s="100">
        <v>0</v>
      </c>
      <c r="AC1087" s="31">
        <v>0</v>
      </c>
      <c r="AD1087" s="27">
        <v>20.634333333333338</v>
      </c>
      <c r="AE1087" s="27">
        <v>23.2135</v>
      </c>
      <c r="AF1087" s="27">
        <v>27.08</v>
      </c>
      <c r="AG1087" s="57"/>
      <c r="AH1087" s="97">
        <v>68</v>
      </c>
      <c r="AI1087" s="264">
        <v>3</v>
      </c>
      <c r="AJ1087" s="122">
        <v>7</v>
      </c>
      <c r="AK1087" s="122">
        <v>19</v>
      </c>
      <c r="AL1087" s="122">
        <v>29</v>
      </c>
      <c r="AM1087" s="122">
        <v>8</v>
      </c>
      <c r="AN1087" s="122">
        <v>2</v>
      </c>
      <c r="AO1087" s="122">
        <v>0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39</v>
      </c>
      <c r="BD1087" s="31">
        <v>0.57352941176470584</v>
      </c>
      <c r="BE1087" s="100">
        <v>13</v>
      </c>
      <c r="BF1087" s="31">
        <v>0.19117647058823528</v>
      </c>
      <c r="BG1087" s="100">
        <v>0</v>
      </c>
      <c r="BH1087" s="31">
        <v>0</v>
      </c>
      <c r="BI1087" s="27">
        <v>20.122647058823532</v>
      </c>
      <c r="BJ1087" s="27">
        <v>25.119</v>
      </c>
      <c r="BK1087" s="27">
        <v>29.268999999999998</v>
      </c>
      <c r="BL1087" s="57"/>
      <c r="BM1087" s="97">
        <v>98</v>
      </c>
      <c r="BN1087" s="253">
        <v>3</v>
      </c>
      <c r="BO1087" s="191">
        <v>8</v>
      </c>
      <c r="BP1087" s="191">
        <v>32</v>
      </c>
      <c r="BQ1087" s="191">
        <v>42</v>
      </c>
      <c r="BR1087" s="191">
        <v>11</v>
      </c>
      <c r="BS1087" s="191">
        <v>2</v>
      </c>
      <c r="BT1087" s="191">
        <v>0</v>
      </c>
      <c r="BU1087" s="191">
        <v>0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0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0</v>
      </c>
      <c r="CH1087" s="100">
        <v>55</v>
      </c>
      <c r="CI1087" s="31">
        <v>0.56122448979591832</v>
      </c>
      <c r="CJ1087" s="100">
        <v>16</v>
      </c>
      <c r="CK1087" s="31">
        <v>0.16326530612244897</v>
      </c>
      <c r="CL1087" s="100">
        <v>0</v>
      </c>
      <c r="CM1087" s="31">
        <v>0</v>
      </c>
      <c r="CN1087" s="27">
        <v>20.279285714285717</v>
      </c>
      <c r="CO1087" s="27">
        <v>24.309999999999995</v>
      </c>
      <c r="CP1087" s="27">
        <v>27.800499999999996</v>
      </c>
      <c r="CQ1087" s="60"/>
    </row>
    <row r="1088" spans="1:95" x14ac:dyDescent="0.25">
      <c r="A1088" s="241">
        <v>1</v>
      </c>
      <c r="B1088" s="312">
        <v>0.79166700000000001</v>
      </c>
      <c r="C1088" s="97">
        <v>11</v>
      </c>
      <c r="D1088" s="264">
        <v>0</v>
      </c>
      <c r="E1088" s="122">
        <v>0</v>
      </c>
      <c r="F1088" s="122">
        <v>6</v>
      </c>
      <c r="G1088" s="122">
        <v>4</v>
      </c>
      <c r="H1088" s="122">
        <v>1</v>
      </c>
      <c r="I1088" s="122">
        <v>0</v>
      </c>
      <c r="J1088" s="122">
        <v>0</v>
      </c>
      <c r="K1088" s="122">
        <v>0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5</v>
      </c>
      <c r="Y1088" s="31">
        <v>0.45454545454545453</v>
      </c>
      <c r="Z1088" s="100">
        <v>2</v>
      </c>
      <c r="AA1088" s="31">
        <v>0.18181818181818182</v>
      </c>
      <c r="AB1088" s="100">
        <v>0</v>
      </c>
      <c r="AC1088" s="31">
        <v>0</v>
      </c>
      <c r="AD1088" s="27">
        <v>20.350909090909088</v>
      </c>
      <c r="AE1088" s="27">
        <v>24.595999999999997</v>
      </c>
      <c r="AF1088" s="27" t="s">
        <v>106</v>
      </c>
      <c r="AG1088" s="57"/>
      <c r="AH1088" s="97">
        <v>55</v>
      </c>
      <c r="AI1088" s="264">
        <v>0</v>
      </c>
      <c r="AJ1088" s="122">
        <v>2</v>
      </c>
      <c r="AK1088" s="122">
        <v>22</v>
      </c>
      <c r="AL1088" s="122">
        <v>29</v>
      </c>
      <c r="AM1088" s="122">
        <v>2</v>
      </c>
      <c r="AN1088" s="122">
        <v>0</v>
      </c>
      <c r="AO1088" s="122">
        <v>0</v>
      </c>
      <c r="AP1088" s="122">
        <v>0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30</v>
      </c>
      <c r="BD1088" s="31">
        <v>0.54545454545454541</v>
      </c>
      <c r="BE1088" s="100">
        <v>3</v>
      </c>
      <c r="BF1088" s="31">
        <v>5.4545454545454543E-2</v>
      </c>
      <c r="BG1088" s="100">
        <v>0</v>
      </c>
      <c r="BH1088" s="31">
        <v>0</v>
      </c>
      <c r="BI1088" s="27">
        <v>19.984363636363639</v>
      </c>
      <c r="BJ1088" s="27">
        <v>22.900000000000002</v>
      </c>
      <c r="BK1088" s="27">
        <v>24.243999999999996</v>
      </c>
      <c r="BL1088" s="57"/>
      <c r="BM1088" s="97">
        <v>66</v>
      </c>
      <c r="BN1088" s="253">
        <v>0</v>
      </c>
      <c r="BO1088" s="191">
        <v>2</v>
      </c>
      <c r="BP1088" s="191">
        <v>28</v>
      </c>
      <c r="BQ1088" s="191">
        <v>33</v>
      </c>
      <c r="BR1088" s="191">
        <v>3</v>
      </c>
      <c r="BS1088" s="191">
        <v>0</v>
      </c>
      <c r="BT1088" s="191">
        <v>0</v>
      </c>
      <c r="BU1088" s="191">
        <v>0</v>
      </c>
      <c r="BV1088" s="191">
        <v>0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35</v>
      </c>
      <c r="CI1088" s="31">
        <v>0.53030303030303028</v>
      </c>
      <c r="CJ1088" s="100">
        <v>5</v>
      </c>
      <c r="CK1088" s="31">
        <v>7.575757575757576E-2</v>
      </c>
      <c r="CL1088" s="100">
        <v>0</v>
      </c>
      <c r="CM1088" s="31">
        <v>0</v>
      </c>
      <c r="CN1088" s="27">
        <v>20.045454545454547</v>
      </c>
      <c r="CO1088" s="27">
        <v>22.975000000000001</v>
      </c>
      <c r="CP1088" s="27">
        <v>24.715499999999999</v>
      </c>
      <c r="CQ1088" s="60"/>
    </row>
    <row r="1089" spans="1:95" x14ac:dyDescent="0.25">
      <c r="A1089" s="241">
        <v>1</v>
      </c>
      <c r="B1089" s="312">
        <v>0.83333299999999999</v>
      </c>
      <c r="C1089" s="97">
        <v>9</v>
      </c>
      <c r="D1089" s="264">
        <v>0</v>
      </c>
      <c r="E1089" s="122">
        <v>1</v>
      </c>
      <c r="F1089" s="122">
        <v>5</v>
      </c>
      <c r="G1089" s="122">
        <v>3</v>
      </c>
      <c r="H1089" s="122">
        <v>0</v>
      </c>
      <c r="I1089" s="122">
        <v>0</v>
      </c>
      <c r="J1089" s="122">
        <v>0</v>
      </c>
      <c r="K1089" s="122">
        <v>0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3</v>
      </c>
      <c r="Y1089" s="31">
        <v>0.33333333333333331</v>
      </c>
      <c r="Z1089" s="100">
        <v>1</v>
      </c>
      <c r="AA1089" s="31">
        <v>0.1111111111111111</v>
      </c>
      <c r="AB1089" s="100">
        <v>0</v>
      </c>
      <c r="AC1089" s="31">
        <v>0</v>
      </c>
      <c r="AD1089" s="27">
        <v>18.996666666666666</v>
      </c>
      <c r="AE1089" s="27">
        <v>23.9</v>
      </c>
      <c r="AF1089" s="27" t="s">
        <v>106</v>
      </c>
      <c r="AG1089" s="57"/>
      <c r="AH1089" s="97">
        <v>23</v>
      </c>
      <c r="AI1089" s="264">
        <v>0</v>
      </c>
      <c r="AJ1089" s="122">
        <v>1</v>
      </c>
      <c r="AK1089" s="122">
        <v>12</v>
      </c>
      <c r="AL1089" s="122">
        <v>9</v>
      </c>
      <c r="AM1089" s="122">
        <v>1</v>
      </c>
      <c r="AN1089" s="122">
        <v>0</v>
      </c>
      <c r="AO1089" s="122">
        <v>0</v>
      </c>
      <c r="AP1089" s="122">
        <v>0</v>
      </c>
      <c r="AQ1089" s="122">
        <v>0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10</v>
      </c>
      <c r="BD1089" s="31">
        <v>0.43478260869565216</v>
      </c>
      <c r="BE1089" s="100">
        <v>2</v>
      </c>
      <c r="BF1089" s="31">
        <v>8.6956521739130432E-2</v>
      </c>
      <c r="BG1089" s="100">
        <v>0</v>
      </c>
      <c r="BH1089" s="31">
        <v>0</v>
      </c>
      <c r="BI1089" s="27">
        <v>20.280434782608694</v>
      </c>
      <c r="BJ1089" s="27">
        <v>23.744</v>
      </c>
      <c r="BK1089" s="27">
        <v>25.605999999999995</v>
      </c>
      <c r="BL1089" s="57"/>
      <c r="BM1089" s="97">
        <v>32</v>
      </c>
      <c r="BN1089" s="253">
        <v>0</v>
      </c>
      <c r="BO1089" s="191">
        <v>2</v>
      </c>
      <c r="BP1089" s="191">
        <v>17</v>
      </c>
      <c r="BQ1089" s="191">
        <v>12</v>
      </c>
      <c r="BR1089" s="191">
        <v>1</v>
      </c>
      <c r="BS1089" s="191">
        <v>0</v>
      </c>
      <c r="BT1089" s="191">
        <v>0</v>
      </c>
      <c r="BU1089" s="191">
        <v>0</v>
      </c>
      <c r="BV1089" s="191">
        <v>0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13</v>
      </c>
      <c r="CI1089" s="31">
        <v>0.40625</v>
      </c>
      <c r="CJ1089" s="100">
        <v>3</v>
      </c>
      <c r="CK1089" s="31">
        <v>9.375E-2</v>
      </c>
      <c r="CL1089" s="100">
        <v>0</v>
      </c>
      <c r="CM1089" s="31">
        <v>0</v>
      </c>
      <c r="CN1089" s="27">
        <v>19.919374999999999</v>
      </c>
      <c r="CO1089" s="27">
        <v>23.705500000000001</v>
      </c>
      <c r="CP1089" s="27">
        <v>25.101499999999998</v>
      </c>
      <c r="CQ1089" s="60"/>
    </row>
    <row r="1090" spans="1:95" x14ac:dyDescent="0.25">
      <c r="A1090" s="241">
        <v>1</v>
      </c>
      <c r="B1090" s="312">
        <v>0.875</v>
      </c>
      <c r="C1090" s="97">
        <v>2</v>
      </c>
      <c r="D1090" s="264">
        <v>0</v>
      </c>
      <c r="E1090" s="122">
        <v>0</v>
      </c>
      <c r="F1090" s="122">
        <v>0</v>
      </c>
      <c r="G1090" s="122">
        <v>2</v>
      </c>
      <c r="H1090" s="122">
        <v>0</v>
      </c>
      <c r="I1090" s="122">
        <v>0</v>
      </c>
      <c r="J1090" s="122">
        <v>0</v>
      </c>
      <c r="K1090" s="122">
        <v>0</v>
      </c>
      <c r="L1090" s="122">
        <v>0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0</v>
      </c>
      <c r="X1090" s="100">
        <v>2</v>
      </c>
      <c r="Y1090" s="31">
        <v>1</v>
      </c>
      <c r="Z1090" s="100">
        <v>0</v>
      </c>
      <c r="AA1090" s="31">
        <v>0</v>
      </c>
      <c r="AB1090" s="100">
        <v>0</v>
      </c>
      <c r="AC1090" s="31">
        <v>0</v>
      </c>
      <c r="AD1090" s="27">
        <v>21.164999999999999</v>
      </c>
      <c r="AE1090" s="27" t="s">
        <v>106</v>
      </c>
      <c r="AF1090" s="27" t="s">
        <v>106</v>
      </c>
      <c r="AG1090" s="57"/>
      <c r="AH1090" s="97">
        <v>17</v>
      </c>
      <c r="AI1090" s="264">
        <v>0</v>
      </c>
      <c r="AJ1090" s="122">
        <v>2</v>
      </c>
      <c r="AK1090" s="122">
        <v>2</v>
      </c>
      <c r="AL1090" s="122">
        <v>7</v>
      </c>
      <c r="AM1090" s="122">
        <v>6</v>
      </c>
      <c r="AN1090" s="122">
        <v>0</v>
      </c>
      <c r="AO1090" s="122">
        <v>0</v>
      </c>
      <c r="AP1090" s="122">
        <v>0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0</v>
      </c>
      <c r="BC1090" s="100">
        <v>13</v>
      </c>
      <c r="BD1090" s="31">
        <v>0.76470588235294112</v>
      </c>
      <c r="BE1090" s="100">
        <v>9</v>
      </c>
      <c r="BF1090" s="31">
        <v>0.52941176470588236</v>
      </c>
      <c r="BG1090" s="100">
        <v>0</v>
      </c>
      <c r="BH1090" s="31">
        <v>0</v>
      </c>
      <c r="BI1090" s="27">
        <v>22.477647058823525</v>
      </c>
      <c r="BJ1090" s="27">
        <v>26.294</v>
      </c>
      <c r="BK1090" s="27" t="s">
        <v>106</v>
      </c>
      <c r="BL1090" s="57"/>
      <c r="BM1090" s="97">
        <v>19</v>
      </c>
      <c r="BN1090" s="253">
        <v>0</v>
      </c>
      <c r="BO1090" s="191">
        <v>2</v>
      </c>
      <c r="BP1090" s="191">
        <v>2</v>
      </c>
      <c r="BQ1090" s="191">
        <v>9</v>
      </c>
      <c r="BR1090" s="191">
        <v>6</v>
      </c>
      <c r="BS1090" s="191">
        <v>0</v>
      </c>
      <c r="BT1090" s="191">
        <v>0</v>
      </c>
      <c r="BU1090" s="191">
        <v>0</v>
      </c>
      <c r="BV1090" s="191">
        <v>0</v>
      </c>
      <c r="BW1090" s="191">
        <v>0</v>
      </c>
      <c r="BX1090" s="191">
        <v>0</v>
      </c>
      <c r="BY1090" s="191">
        <v>0</v>
      </c>
      <c r="BZ1090" s="191">
        <v>0</v>
      </c>
      <c r="CA1090" s="191">
        <v>0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0</v>
      </c>
      <c r="CH1090" s="100">
        <v>15</v>
      </c>
      <c r="CI1090" s="31">
        <v>0.78947368421052633</v>
      </c>
      <c r="CJ1090" s="100">
        <v>9</v>
      </c>
      <c r="CK1090" s="31">
        <v>0.47368421052631576</v>
      </c>
      <c r="CL1090" s="100">
        <v>0</v>
      </c>
      <c r="CM1090" s="31">
        <v>0</v>
      </c>
      <c r="CN1090" s="27">
        <v>22.339473684210521</v>
      </c>
      <c r="CO1090" s="27">
        <v>26</v>
      </c>
      <c r="CP1090" s="27">
        <v>28.47</v>
      </c>
      <c r="CQ1090" s="60"/>
    </row>
    <row r="1091" spans="1:95" x14ac:dyDescent="0.25">
      <c r="A1091" s="241">
        <v>1</v>
      </c>
      <c r="B1091" s="312">
        <v>0.91666700000000001</v>
      </c>
      <c r="C1091" s="97">
        <v>3</v>
      </c>
      <c r="D1091" s="264">
        <v>0</v>
      </c>
      <c r="E1091" s="122">
        <v>1</v>
      </c>
      <c r="F1091" s="122">
        <v>1</v>
      </c>
      <c r="G1091" s="122">
        <v>0</v>
      </c>
      <c r="H1091" s="122">
        <v>0</v>
      </c>
      <c r="I1091" s="122">
        <v>1</v>
      </c>
      <c r="J1091" s="122">
        <v>0</v>
      </c>
      <c r="K1091" s="122">
        <v>0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1</v>
      </c>
      <c r="Y1091" s="31">
        <v>0.33333333333333331</v>
      </c>
      <c r="Z1091" s="100">
        <v>1</v>
      </c>
      <c r="AA1091" s="31">
        <v>0.33333333333333331</v>
      </c>
      <c r="AB1091" s="100">
        <v>0</v>
      </c>
      <c r="AC1091" s="31">
        <v>0</v>
      </c>
      <c r="AD1091" s="27">
        <v>20.61</v>
      </c>
      <c r="AE1091" s="27" t="s">
        <v>106</v>
      </c>
      <c r="AF1091" s="27" t="s">
        <v>106</v>
      </c>
      <c r="AG1091" s="57"/>
      <c r="AH1091" s="97">
        <v>13</v>
      </c>
      <c r="AI1091" s="264">
        <v>1</v>
      </c>
      <c r="AJ1091" s="122">
        <v>2</v>
      </c>
      <c r="AK1091" s="122">
        <v>1</v>
      </c>
      <c r="AL1091" s="122">
        <v>7</v>
      </c>
      <c r="AM1091" s="122">
        <v>2</v>
      </c>
      <c r="AN1091" s="122">
        <v>0</v>
      </c>
      <c r="AO1091" s="122">
        <v>0</v>
      </c>
      <c r="AP1091" s="122">
        <v>0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9</v>
      </c>
      <c r="BD1091" s="31">
        <v>0.69230769230769229</v>
      </c>
      <c r="BE1091" s="100">
        <v>2</v>
      </c>
      <c r="BF1091" s="31">
        <v>0.15384615384615385</v>
      </c>
      <c r="BG1091" s="100">
        <v>0</v>
      </c>
      <c r="BH1091" s="31">
        <v>0</v>
      </c>
      <c r="BI1091" s="27">
        <v>19.569230769230771</v>
      </c>
      <c r="BJ1091" s="27">
        <v>25.757000000000001</v>
      </c>
      <c r="BK1091" s="27" t="s">
        <v>106</v>
      </c>
      <c r="BL1091" s="57"/>
      <c r="BM1091" s="97">
        <v>16</v>
      </c>
      <c r="BN1091" s="253">
        <v>1</v>
      </c>
      <c r="BO1091" s="191">
        <v>3</v>
      </c>
      <c r="BP1091" s="191">
        <v>2</v>
      </c>
      <c r="BQ1091" s="191">
        <v>7</v>
      </c>
      <c r="BR1091" s="191">
        <v>2</v>
      </c>
      <c r="BS1091" s="191">
        <v>1</v>
      </c>
      <c r="BT1091" s="191">
        <v>0</v>
      </c>
      <c r="BU1091" s="191">
        <v>0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10</v>
      </c>
      <c r="CI1091" s="31">
        <v>0.625</v>
      </c>
      <c r="CJ1091" s="100">
        <v>3</v>
      </c>
      <c r="CK1091" s="31">
        <v>0.1875</v>
      </c>
      <c r="CL1091" s="100">
        <v>0</v>
      </c>
      <c r="CM1091" s="31">
        <v>0</v>
      </c>
      <c r="CN1091" s="27">
        <v>19.764374999999998</v>
      </c>
      <c r="CO1091" s="27">
        <v>26.159499999999998</v>
      </c>
      <c r="CP1091" s="27" t="s">
        <v>106</v>
      </c>
      <c r="CQ1091" s="60"/>
    </row>
    <row r="1092" spans="1:95" x14ac:dyDescent="0.25">
      <c r="A1092" s="241">
        <v>1</v>
      </c>
      <c r="B1092" s="312">
        <v>0.95833299999999999</v>
      </c>
      <c r="C1092" s="98">
        <v>3</v>
      </c>
      <c r="D1092" s="324">
        <v>0</v>
      </c>
      <c r="E1092" s="325">
        <v>1</v>
      </c>
      <c r="F1092" s="325">
        <v>0</v>
      </c>
      <c r="G1092" s="325">
        <v>2</v>
      </c>
      <c r="H1092" s="325">
        <v>0</v>
      </c>
      <c r="I1092" s="325">
        <v>0</v>
      </c>
      <c r="J1092" s="325">
        <v>0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2</v>
      </c>
      <c r="Y1092" s="338">
        <v>0.66666666666666663</v>
      </c>
      <c r="Z1092" s="339">
        <v>0</v>
      </c>
      <c r="AA1092" s="338">
        <v>0</v>
      </c>
      <c r="AB1092" s="339">
        <v>0</v>
      </c>
      <c r="AC1092" s="338">
        <v>0</v>
      </c>
      <c r="AD1092" s="124">
        <v>19.060000000000002</v>
      </c>
      <c r="AE1092" s="124" t="s">
        <v>106</v>
      </c>
      <c r="AF1092" s="124" t="s">
        <v>106</v>
      </c>
      <c r="AG1092" s="57"/>
      <c r="AH1092" s="98">
        <v>9</v>
      </c>
      <c r="AI1092" s="324">
        <v>0</v>
      </c>
      <c r="AJ1092" s="325">
        <v>2</v>
      </c>
      <c r="AK1092" s="325">
        <v>5</v>
      </c>
      <c r="AL1092" s="325">
        <v>2</v>
      </c>
      <c r="AM1092" s="325">
        <v>0</v>
      </c>
      <c r="AN1092" s="325">
        <v>0</v>
      </c>
      <c r="AO1092" s="325">
        <v>0</v>
      </c>
      <c r="AP1092" s="325">
        <v>0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2</v>
      </c>
      <c r="BD1092" s="338">
        <v>0.22222222222222221</v>
      </c>
      <c r="BE1092" s="339">
        <v>1</v>
      </c>
      <c r="BF1092" s="338">
        <v>0.1111111111111111</v>
      </c>
      <c r="BG1092" s="339">
        <v>0</v>
      </c>
      <c r="BH1092" s="338">
        <v>0</v>
      </c>
      <c r="BI1092" s="124">
        <v>18.188888888888886</v>
      </c>
      <c r="BJ1092" s="124">
        <v>23.945</v>
      </c>
      <c r="BK1092" s="124" t="s">
        <v>106</v>
      </c>
      <c r="BL1092" s="57"/>
      <c r="BM1092" s="98">
        <v>12</v>
      </c>
      <c r="BN1092" s="337">
        <v>0</v>
      </c>
      <c r="BO1092" s="195">
        <v>3</v>
      </c>
      <c r="BP1092" s="195">
        <v>5</v>
      </c>
      <c r="BQ1092" s="195">
        <v>4</v>
      </c>
      <c r="BR1092" s="195">
        <v>0</v>
      </c>
      <c r="BS1092" s="195">
        <v>0</v>
      </c>
      <c r="BT1092" s="195">
        <v>0</v>
      </c>
      <c r="BU1092" s="195">
        <v>0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4</v>
      </c>
      <c r="CI1092" s="338">
        <v>0.33333333333333331</v>
      </c>
      <c r="CJ1092" s="339">
        <v>1</v>
      </c>
      <c r="CK1092" s="338">
        <v>8.3333333333333329E-2</v>
      </c>
      <c r="CL1092" s="339">
        <v>0</v>
      </c>
      <c r="CM1092" s="338">
        <v>0</v>
      </c>
      <c r="CN1092" s="124">
        <v>18.406666666666666</v>
      </c>
      <c r="CO1092" s="124">
        <v>23.526499999999999</v>
      </c>
      <c r="CP1092" s="124" t="s">
        <v>106</v>
      </c>
      <c r="CQ1092" s="60"/>
    </row>
    <row r="1093" spans="1:95" x14ac:dyDescent="0.25">
      <c r="A1093" s="241"/>
      <c r="B1093" s="422" t="s">
        <v>35</v>
      </c>
      <c r="C1093" s="423" t="s">
        <v>107</v>
      </c>
      <c r="D1093" s="424" t="s">
        <v>161</v>
      </c>
      <c r="E1093" s="424" t="s">
        <v>216</v>
      </c>
      <c r="F1093" s="424" t="s">
        <v>217</v>
      </c>
      <c r="G1093" s="424" t="s">
        <v>218</v>
      </c>
      <c r="H1093" s="424" t="s">
        <v>167</v>
      </c>
      <c r="I1093" s="424" t="s">
        <v>179</v>
      </c>
      <c r="J1093" s="424" t="s">
        <v>160</v>
      </c>
      <c r="K1093" s="424" t="s">
        <v>158</v>
      </c>
      <c r="L1093" s="424" t="s">
        <v>158</v>
      </c>
      <c r="M1093" s="424" t="s">
        <v>158</v>
      </c>
      <c r="N1093" s="424" t="s">
        <v>158</v>
      </c>
      <c r="O1093" s="424" t="s">
        <v>158</v>
      </c>
      <c r="P1093" s="424" t="s">
        <v>158</v>
      </c>
      <c r="Q1093" s="424" t="s">
        <v>158</v>
      </c>
      <c r="R1093" s="424" t="s">
        <v>158</v>
      </c>
      <c r="S1093" s="424" t="s">
        <v>158</v>
      </c>
      <c r="T1093" s="424" t="s">
        <v>158</v>
      </c>
      <c r="U1093" s="424" t="s">
        <v>158</v>
      </c>
      <c r="V1093" s="424" t="s">
        <v>158</v>
      </c>
      <c r="W1093" s="425" t="s">
        <v>158</v>
      </c>
      <c r="X1093" s="426" t="s">
        <v>219</v>
      </c>
      <c r="Y1093" s="442">
        <v>0.44607843137254904</v>
      </c>
      <c r="Z1093" s="426" t="s">
        <v>220</v>
      </c>
      <c r="AA1093" s="442">
        <v>0.11764705882352941</v>
      </c>
      <c r="AB1093" s="426" t="s">
        <v>160</v>
      </c>
      <c r="AC1093" s="442">
        <v>4.9019607843137254E-3</v>
      </c>
      <c r="AD1093" s="443">
        <v>19.545098039215674</v>
      </c>
      <c r="AE1093" s="443">
        <v>23.397500000000001</v>
      </c>
      <c r="AF1093" s="443">
        <v>25.935000000000002</v>
      </c>
      <c r="AG1093" s="16"/>
      <c r="AH1093" s="426" t="s">
        <v>111</v>
      </c>
      <c r="AI1093" s="424" t="s">
        <v>148</v>
      </c>
      <c r="AJ1093" s="424" t="s">
        <v>221</v>
      </c>
      <c r="AK1093" s="424" t="s">
        <v>222</v>
      </c>
      <c r="AL1093" s="424" t="s">
        <v>223</v>
      </c>
      <c r="AM1093" s="424" t="s">
        <v>169</v>
      </c>
      <c r="AN1093" s="424" t="s">
        <v>161</v>
      </c>
      <c r="AO1093" s="424" t="s">
        <v>158</v>
      </c>
      <c r="AP1093" s="424" t="s">
        <v>158</v>
      </c>
      <c r="AQ1093" s="424" t="s">
        <v>158</v>
      </c>
      <c r="AR1093" s="424" t="s">
        <v>158</v>
      </c>
      <c r="AS1093" s="424" t="s">
        <v>158</v>
      </c>
      <c r="AT1093" s="424" t="s">
        <v>158</v>
      </c>
      <c r="AU1093" s="424" t="s">
        <v>158</v>
      </c>
      <c r="AV1093" s="424" t="s">
        <v>158</v>
      </c>
      <c r="AW1093" s="424" t="s">
        <v>158</v>
      </c>
      <c r="AX1093" s="424" t="s">
        <v>158</v>
      </c>
      <c r="AY1093" s="424" t="s">
        <v>158</v>
      </c>
      <c r="AZ1093" s="424" t="s">
        <v>158</v>
      </c>
      <c r="BA1093" s="424" t="s">
        <v>158</v>
      </c>
      <c r="BB1093" s="425" t="s">
        <v>158</v>
      </c>
      <c r="BC1093" s="426" t="s">
        <v>224</v>
      </c>
      <c r="BD1093" s="442">
        <v>0.52297939778129954</v>
      </c>
      <c r="BE1093" s="426" t="s">
        <v>225</v>
      </c>
      <c r="BF1093" s="442">
        <v>0.13946117274167988</v>
      </c>
      <c r="BG1093" s="426" t="s">
        <v>158</v>
      </c>
      <c r="BH1093" s="442">
        <v>0</v>
      </c>
      <c r="BI1093" s="443">
        <v>20.005293185419962</v>
      </c>
      <c r="BJ1093" s="443">
        <v>23.627999999999997</v>
      </c>
      <c r="BK1093" s="443">
        <v>26.661999999999999</v>
      </c>
      <c r="BL1093" s="16"/>
      <c r="BM1093" s="426" t="s">
        <v>115</v>
      </c>
      <c r="BN1093" s="424" t="s">
        <v>172</v>
      </c>
      <c r="BO1093" s="424" t="s">
        <v>124</v>
      </c>
      <c r="BP1093" s="424" t="s">
        <v>226</v>
      </c>
      <c r="BQ1093" s="424" t="s">
        <v>227</v>
      </c>
      <c r="BR1093" s="424" t="s">
        <v>124</v>
      </c>
      <c r="BS1093" s="424" t="s">
        <v>108</v>
      </c>
      <c r="BT1093" s="424" t="s">
        <v>160</v>
      </c>
      <c r="BU1093" s="424" t="s">
        <v>158</v>
      </c>
      <c r="BV1093" s="424" t="s">
        <v>158</v>
      </c>
      <c r="BW1093" s="424" t="s">
        <v>158</v>
      </c>
      <c r="BX1093" s="424" t="s">
        <v>158</v>
      </c>
      <c r="BY1093" s="424" t="s">
        <v>158</v>
      </c>
      <c r="BZ1093" s="424" t="s">
        <v>158</v>
      </c>
      <c r="CA1093" s="424" t="s">
        <v>158</v>
      </c>
      <c r="CB1093" s="424" t="s">
        <v>158</v>
      </c>
      <c r="CC1093" s="424" t="s">
        <v>158</v>
      </c>
      <c r="CD1093" s="424" t="s">
        <v>158</v>
      </c>
      <c r="CE1093" s="424" t="s">
        <v>158</v>
      </c>
      <c r="CF1093" s="424" t="s">
        <v>158</v>
      </c>
      <c r="CG1093" s="425" t="s">
        <v>158</v>
      </c>
      <c r="CH1093" s="370" t="s">
        <v>228</v>
      </c>
      <c r="CI1093" s="396">
        <v>0.50419161676646707</v>
      </c>
      <c r="CJ1093" s="370" t="s">
        <v>229</v>
      </c>
      <c r="CK1093" s="396">
        <v>0.1341317365269461</v>
      </c>
      <c r="CL1093" s="370" t="s">
        <v>160</v>
      </c>
      <c r="CM1093" s="396">
        <v>1.1976047904191617E-3</v>
      </c>
      <c r="CN1093" s="397">
        <v>19.892862275449087</v>
      </c>
      <c r="CO1093" s="397">
        <v>23.592000000000002</v>
      </c>
      <c r="CP1093" s="397">
        <v>26.543999999999997</v>
      </c>
      <c r="CQ1093" s="60"/>
    </row>
    <row r="1094" spans="1:95" x14ac:dyDescent="0.25">
      <c r="A1094" s="241"/>
      <c r="B1094" s="427" t="s">
        <v>36</v>
      </c>
      <c r="C1094" s="428" t="s">
        <v>119</v>
      </c>
      <c r="D1094" s="429" t="s">
        <v>161</v>
      </c>
      <c r="E1094" s="429" t="s">
        <v>154</v>
      </c>
      <c r="F1094" s="429" t="s">
        <v>230</v>
      </c>
      <c r="G1094" s="429" t="s">
        <v>140</v>
      </c>
      <c r="H1094" s="429" t="s">
        <v>164</v>
      </c>
      <c r="I1094" s="429" t="s">
        <v>179</v>
      </c>
      <c r="J1094" s="429" t="s">
        <v>160</v>
      </c>
      <c r="K1094" s="429" t="s">
        <v>158</v>
      </c>
      <c r="L1094" s="429" t="s">
        <v>158</v>
      </c>
      <c r="M1094" s="429" t="s">
        <v>158</v>
      </c>
      <c r="N1094" s="429" t="s">
        <v>158</v>
      </c>
      <c r="O1094" s="429" t="s">
        <v>158</v>
      </c>
      <c r="P1094" s="429" t="s">
        <v>158</v>
      </c>
      <c r="Q1094" s="429" t="s">
        <v>158</v>
      </c>
      <c r="R1094" s="429" t="s">
        <v>158</v>
      </c>
      <c r="S1094" s="429" t="s">
        <v>158</v>
      </c>
      <c r="T1094" s="429" t="s">
        <v>158</v>
      </c>
      <c r="U1094" s="429" t="s">
        <v>158</v>
      </c>
      <c r="V1094" s="429" t="s">
        <v>158</v>
      </c>
      <c r="W1094" s="430" t="s">
        <v>158</v>
      </c>
      <c r="X1094" s="431" t="s">
        <v>231</v>
      </c>
      <c r="Y1094" s="444">
        <v>0.44690265486725661</v>
      </c>
      <c r="Z1094" s="431" t="s">
        <v>206</v>
      </c>
      <c r="AA1094" s="444">
        <v>0.11946902654867257</v>
      </c>
      <c r="AB1094" s="431" t="s">
        <v>160</v>
      </c>
      <c r="AC1094" s="444">
        <v>4.4247787610619468E-3</v>
      </c>
      <c r="AD1094" s="445">
        <v>19.576814159292017</v>
      </c>
      <c r="AE1094" s="445">
        <v>23.343499999999999</v>
      </c>
      <c r="AF1094" s="445">
        <v>25.924999999999997</v>
      </c>
      <c r="AG1094" s="16"/>
      <c r="AH1094" s="431" t="s">
        <v>123</v>
      </c>
      <c r="AI1094" s="429" t="s">
        <v>148</v>
      </c>
      <c r="AJ1094" s="429" t="s">
        <v>232</v>
      </c>
      <c r="AK1094" s="429" t="s">
        <v>233</v>
      </c>
      <c r="AL1094" s="429" t="s">
        <v>234</v>
      </c>
      <c r="AM1094" s="429" t="s">
        <v>235</v>
      </c>
      <c r="AN1094" s="429" t="s">
        <v>161</v>
      </c>
      <c r="AO1094" s="429" t="s">
        <v>158</v>
      </c>
      <c r="AP1094" s="429" t="s">
        <v>158</v>
      </c>
      <c r="AQ1094" s="429" t="s">
        <v>158</v>
      </c>
      <c r="AR1094" s="429" t="s">
        <v>158</v>
      </c>
      <c r="AS1094" s="429" t="s">
        <v>158</v>
      </c>
      <c r="AT1094" s="429" t="s">
        <v>158</v>
      </c>
      <c r="AU1094" s="429" t="s">
        <v>158</v>
      </c>
      <c r="AV1094" s="429" t="s">
        <v>158</v>
      </c>
      <c r="AW1094" s="429" t="s">
        <v>158</v>
      </c>
      <c r="AX1094" s="429" t="s">
        <v>158</v>
      </c>
      <c r="AY1094" s="429" t="s">
        <v>158</v>
      </c>
      <c r="AZ1094" s="429" t="s">
        <v>158</v>
      </c>
      <c r="BA1094" s="429" t="s">
        <v>158</v>
      </c>
      <c r="BB1094" s="430" t="s">
        <v>158</v>
      </c>
      <c r="BC1094" s="431" t="s">
        <v>236</v>
      </c>
      <c r="BD1094" s="444">
        <v>0.52754820936639113</v>
      </c>
      <c r="BE1094" s="431" t="s">
        <v>237</v>
      </c>
      <c r="BF1094" s="444">
        <v>0.14049586776859505</v>
      </c>
      <c r="BG1094" s="431" t="s">
        <v>158</v>
      </c>
      <c r="BH1094" s="444">
        <v>0</v>
      </c>
      <c r="BI1094" s="445">
        <v>20.070316804407707</v>
      </c>
      <c r="BJ1094" s="445">
        <v>23.72</v>
      </c>
      <c r="BK1094" s="445">
        <v>26.552999999999997</v>
      </c>
      <c r="BL1094" s="16"/>
      <c r="BM1094" s="431" t="s">
        <v>127</v>
      </c>
      <c r="BN1094" s="429" t="s">
        <v>172</v>
      </c>
      <c r="BO1094" s="429" t="s">
        <v>218</v>
      </c>
      <c r="BP1094" s="429" t="s">
        <v>238</v>
      </c>
      <c r="BQ1094" s="429" t="s">
        <v>239</v>
      </c>
      <c r="BR1094" s="429" t="s">
        <v>240</v>
      </c>
      <c r="BS1094" s="429" t="s">
        <v>108</v>
      </c>
      <c r="BT1094" s="429" t="s">
        <v>160</v>
      </c>
      <c r="BU1094" s="429" t="s">
        <v>158</v>
      </c>
      <c r="BV1094" s="429" t="s">
        <v>158</v>
      </c>
      <c r="BW1094" s="429" t="s">
        <v>158</v>
      </c>
      <c r="BX1094" s="429" t="s">
        <v>158</v>
      </c>
      <c r="BY1094" s="429" t="s">
        <v>158</v>
      </c>
      <c r="BZ1094" s="429" t="s">
        <v>158</v>
      </c>
      <c r="CA1094" s="429" t="s">
        <v>158</v>
      </c>
      <c r="CB1094" s="429" t="s">
        <v>158</v>
      </c>
      <c r="CC1094" s="429" t="s">
        <v>158</v>
      </c>
      <c r="CD1094" s="429" t="s">
        <v>158</v>
      </c>
      <c r="CE1094" s="429" t="s">
        <v>158</v>
      </c>
      <c r="CF1094" s="429" t="s">
        <v>158</v>
      </c>
      <c r="CG1094" s="430" t="s">
        <v>158</v>
      </c>
      <c r="CH1094" s="377" t="s">
        <v>241</v>
      </c>
      <c r="CI1094" s="398">
        <v>0.50840336134453779</v>
      </c>
      <c r="CJ1094" s="377" t="s">
        <v>242</v>
      </c>
      <c r="CK1094" s="398">
        <v>0.13550420168067226</v>
      </c>
      <c r="CL1094" s="377" t="s">
        <v>160</v>
      </c>
      <c r="CM1094" s="398">
        <v>1.0504201680672268E-3</v>
      </c>
      <c r="CN1094" s="399">
        <v>19.953161764705868</v>
      </c>
      <c r="CO1094" s="399">
        <v>23.660499999999999</v>
      </c>
      <c r="CP1094" s="399">
        <v>26.383499999999998</v>
      </c>
      <c r="CQ1094" s="60"/>
    </row>
    <row r="1095" spans="1:95" x14ac:dyDescent="0.25">
      <c r="A1095" s="241"/>
      <c r="B1095" s="432" t="s">
        <v>37</v>
      </c>
      <c r="C1095" s="433" t="s">
        <v>131</v>
      </c>
      <c r="D1095" s="434" t="s">
        <v>161</v>
      </c>
      <c r="E1095" s="434" t="s">
        <v>176</v>
      </c>
      <c r="F1095" s="434" t="s">
        <v>231</v>
      </c>
      <c r="G1095" s="434" t="s">
        <v>243</v>
      </c>
      <c r="H1095" s="434" t="s">
        <v>164</v>
      </c>
      <c r="I1095" s="434" t="s">
        <v>177</v>
      </c>
      <c r="J1095" s="434" t="s">
        <v>160</v>
      </c>
      <c r="K1095" s="434" t="s">
        <v>158</v>
      </c>
      <c r="L1095" s="434" t="s">
        <v>158</v>
      </c>
      <c r="M1095" s="434" t="s">
        <v>158</v>
      </c>
      <c r="N1095" s="434" t="s">
        <v>158</v>
      </c>
      <c r="O1095" s="434" t="s">
        <v>158</v>
      </c>
      <c r="P1095" s="434" t="s">
        <v>158</v>
      </c>
      <c r="Q1095" s="434" t="s">
        <v>158</v>
      </c>
      <c r="R1095" s="434" t="s">
        <v>158</v>
      </c>
      <c r="S1095" s="434" t="s">
        <v>158</v>
      </c>
      <c r="T1095" s="434" t="s">
        <v>158</v>
      </c>
      <c r="U1095" s="434" t="s">
        <v>158</v>
      </c>
      <c r="V1095" s="434" t="s">
        <v>158</v>
      </c>
      <c r="W1095" s="435" t="s">
        <v>158</v>
      </c>
      <c r="X1095" s="436" t="s">
        <v>244</v>
      </c>
      <c r="Y1095" s="446">
        <v>0.44827586206896552</v>
      </c>
      <c r="Z1095" s="436" t="s">
        <v>181</v>
      </c>
      <c r="AA1095" s="446">
        <v>0.1206896551724138</v>
      </c>
      <c r="AB1095" s="436" t="s">
        <v>160</v>
      </c>
      <c r="AC1095" s="446">
        <v>4.3103448275862068E-3</v>
      </c>
      <c r="AD1095" s="447">
        <v>19.590349344978147</v>
      </c>
      <c r="AE1095" s="447">
        <v>23.445</v>
      </c>
      <c r="AF1095" s="447">
        <v>25.975000000000001</v>
      </c>
      <c r="AG1095" s="16"/>
      <c r="AH1095" s="436" t="s">
        <v>133</v>
      </c>
      <c r="AI1095" s="434" t="s">
        <v>159</v>
      </c>
      <c r="AJ1095" s="434" t="s">
        <v>245</v>
      </c>
      <c r="AK1095" s="434" t="s">
        <v>246</v>
      </c>
      <c r="AL1095" s="434" t="s">
        <v>247</v>
      </c>
      <c r="AM1095" s="434" t="s">
        <v>248</v>
      </c>
      <c r="AN1095" s="434" t="s">
        <v>161</v>
      </c>
      <c r="AO1095" s="434" t="s">
        <v>158</v>
      </c>
      <c r="AP1095" s="434" t="s">
        <v>158</v>
      </c>
      <c r="AQ1095" s="434" t="s">
        <v>158</v>
      </c>
      <c r="AR1095" s="434" t="s">
        <v>158</v>
      </c>
      <c r="AS1095" s="434" t="s">
        <v>158</v>
      </c>
      <c r="AT1095" s="434" t="s">
        <v>158</v>
      </c>
      <c r="AU1095" s="434" t="s">
        <v>158</v>
      </c>
      <c r="AV1095" s="434" t="s">
        <v>158</v>
      </c>
      <c r="AW1095" s="434" t="s">
        <v>158</v>
      </c>
      <c r="AX1095" s="434" t="s">
        <v>158</v>
      </c>
      <c r="AY1095" s="434" t="s">
        <v>158</v>
      </c>
      <c r="AZ1095" s="434" t="s">
        <v>158</v>
      </c>
      <c r="BA1095" s="434" t="s">
        <v>158</v>
      </c>
      <c r="BB1095" s="435" t="s">
        <v>158</v>
      </c>
      <c r="BC1095" s="436" t="s">
        <v>249</v>
      </c>
      <c r="BD1095" s="446">
        <v>0.5267379679144385</v>
      </c>
      <c r="BE1095" s="436" t="s">
        <v>250</v>
      </c>
      <c r="BF1095" s="446">
        <v>0.14037433155080214</v>
      </c>
      <c r="BG1095" s="436" t="s">
        <v>158</v>
      </c>
      <c r="BH1095" s="446">
        <v>0</v>
      </c>
      <c r="BI1095" s="447">
        <v>20.061502029769954</v>
      </c>
      <c r="BJ1095" s="447">
        <v>23.72</v>
      </c>
      <c r="BK1095" s="447">
        <v>26.54</v>
      </c>
      <c r="BL1095" s="16"/>
      <c r="BM1095" s="436" t="s">
        <v>135</v>
      </c>
      <c r="BN1095" s="434" t="s">
        <v>251</v>
      </c>
      <c r="BO1095" s="434" t="s">
        <v>252</v>
      </c>
      <c r="BP1095" s="434" t="s">
        <v>253</v>
      </c>
      <c r="BQ1095" s="434" t="s">
        <v>254</v>
      </c>
      <c r="BR1095" s="434" t="s">
        <v>252</v>
      </c>
      <c r="BS1095" s="434" t="s">
        <v>147</v>
      </c>
      <c r="BT1095" s="434" t="s">
        <v>160</v>
      </c>
      <c r="BU1095" s="434" t="s">
        <v>158</v>
      </c>
      <c r="BV1095" s="434" t="s">
        <v>158</v>
      </c>
      <c r="BW1095" s="434" t="s">
        <v>158</v>
      </c>
      <c r="BX1095" s="434" t="s">
        <v>158</v>
      </c>
      <c r="BY1095" s="434" t="s">
        <v>158</v>
      </c>
      <c r="BZ1095" s="434" t="s">
        <v>158</v>
      </c>
      <c r="CA1095" s="434" t="s">
        <v>158</v>
      </c>
      <c r="CB1095" s="434" t="s">
        <v>158</v>
      </c>
      <c r="CC1095" s="434" t="s">
        <v>158</v>
      </c>
      <c r="CD1095" s="434" t="s">
        <v>158</v>
      </c>
      <c r="CE1095" s="434" t="s">
        <v>158</v>
      </c>
      <c r="CF1095" s="434" t="s">
        <v>158</v>
      </c>
      <c r="CG1095" s="435" t="s">
        <v>158</v>
      </c>
      <c r="CH1095" s="382" t="s">
        <v>255</v>
      </c>
      <c r="CI1095" s="400">
        <v>0.50816326530612244</v>
      </c>
      <c r="CJ1095" s="382" t="s">
        <v>256</v>
      </c>
      <c r="CK1095" s="400">
        <v>0.1357142857142857</v>
      </c>
      <c r="CL1095" s="382" t="s">
        <v>160</v>
      </c>
      <c r="CM1095" s="400">
        <v>1.0204081632653062E-3</v>
      </c>
      <c r="CN1095" s="401">
        <v>19.950041322314025</v>
      </c>
      <c r="CO1095" s="401">
        <v>23.666499999999999</v>
      </c>
      <c r="CP1095" s="401">
        <v>26.3855</v>
      </c>
      <c r="CQ1095" s="60"/>
    </row>
    <row r="1096" spans="1:95" x14ac:dyDescent="0.25">
      <c r="A1096" s="241"/>
      <c r="B1096" s="437" t="s">
        <v>38</v>
      </c>
      <c r="C1096" s="438" t="s">
        <v>131</v>
      </c>
      <c r="D1096" s="439" t="s">
        <v>161</v>
      </c>
      <c r="E1096" s="439" t="s">
        <v>176</v>
      </c>
      <c r="F1096" s="439" t="s">
        <v>231</v>
      </c>
      <c r="G1096" s="439" t="s">
        <v>243</v>
      </c>
      <c r="H1096" s="439" t="s">
        <v>164</v>
      </c>
      <c r="I1096" s="439" t="s">
        <v>177</v>
      </c>
      <c r="J1096" s="439" t="s">
        <v>160</v>
      </c>
      <c r="K1096" s="439" t="s">
        <v>158</v>
      </c>
      <c r="L1096" s="439" t="s">
        <v>158</v>
      </c>
      <c r="M1096" s="439" t="s">
        <v>158</v>
      </c>
      <c r="N1096" s="439" t="s">
        <v>158</v>
      </c>
      <c r="O1096" s="439" t="s">
        <v>158</v>
      </c>
      <c r="P1096" s="439" t="s">
        <v>158</v>
      </c>
      <c r="Q1096" s="439" t="s">
        <v>158</v>
      </c>
      <c r="R1096" s="439" t="s">
        <v>158</v>
      </c>
      <c r="S1096" s="439" t="s">
        <v>158</v>
      </c>
      <c r="T1096" s="439" t="s">
        <v>158</v>
      </c>
      <c r="U1096" s="439" t="s">
        <v>158</v>
      </c>
      <c r="V1096" s="439" t="s">
        <v>158</v>
      </c>
      <c r="W1096" s="440" t="s">
        <v>158</v>
      </c>
      <c r="X1096" s="441" t="s">
        <v>244</v>
      </c>
      <c r="Y1096" s="448">
        <v>0.44827586206896552</v>
      </c>
      <c r="Z1096" s="441" t="s">
        <v>181</v>
      </c>
      <c r="AA1096" s="448">
        <v>0.1206896551724138</v>
      </c>
      <c r="AB1096" s="441" t="s">
        <v>160</v>
      </c>
      <c r="AC1096" s="448">
        <v>4.3103448275862068E-3</v>
      </c>
      <c r="AD1096" s="449">
        <v>19.583491379310328</v>
      </c>
      <c r="AE1096" s="449">
        <v>23.359499999999997</v>
      </c>
      <c r="AF1096" s="449">
        <v>25.970500000000001</v>
      </c>
      <c r="AG1096" s="16"/>
      <c r="AH1096" s="441" t="s">
        <v>133</v>
      </c>
      <c r="AI1096" s="439" t="s">
        <v>159</v>
      </c>
      <c r="AJ1096" s="439" t="s">
        <v>245</v>
      </c>
      <c r="AK1096" s="439" t="s">
        <v>246</v>
      </c>
      <c r="AL1096" s="439" t="s">
        <v>247</v>
      </c>
      <c r="AM1096" s="439" t="s">
        <v>248</v>
      </c>
      <c r="AN1096" s="439" t="s">
        <v>161</v>
      </c>
      <c r="AO1096" s="439" t="s">
        <v>158</v>
      </c>
      <c r="AP1096" s="439" t="s">
        <v>158</v>
      </c>
      <c r="AQ1096" s="439" t="s">
        <v>158</v>
      </c>
      <c r="AR1096" s="439" t="s">
        <v>158</v>
      </c>
      <c r="AS1096" s="439" t="s">
        <v>158</v>
      </c>
      <c r="AT1096" s="439" t="s">
        <v>158</v>
      </c>
      <c r="AU1096" s="439" t="s">
        <v>158</v>
      </c>
      <c r="AV1096" s="439" t="s">
        <v>158</v>
      </c>
      <c r="AW1096" s="439" t="s">
        <v>158</v>
      </c>
      <c r="AX1096" s="439" t="s">
        <v>158</v>
      </c>
      <c r="AY1096" s="439" t="s">
        <v>158</v>
      </c>
      <c r="AZ1096" s="439" t="s">
        <v>158</v>
      </c>
      <c r="BA1096" s="439" t="s">
        <v>158</v>
      </c>
      <c r="BB1096" s="440" t="s">
        <v>158</v>
      </c>
      <c r="BC1096" s="441" t="s">
        <v>249</v>
      </c>
      <c r="BD1096" s="448">
        <v>0.5267379679144385</v>
      </c>
      <c r="BE1096" s="441" t="s">
        <v>250</v>
      </c>
      <c r="BF1096" s="448">
        <v>0.14037433155080214</v>
      </c>
      <c r="BG1096" s="441" t="s">
        <v>158</v>
      </c>
      <c r="BH1096" s="448">
        <v>0</v>
      </c>
      <c r="BI1096" s="449">
        <v>20.038970588235287</v>
      </c>
      <c r="BJ1096" s="449">
        <v>23.72</v>
      </c>
      <c r="BK1096" s="449">
        <v>26.508499999999994</v>
      </c>
      <c r="BL1096" s="16"/>
      <c r="BM1096" s="441" t="s">
        <v>135</v>
      </c>
      <c r="BN1096" s="439" t="s">
        <v>251</v>
      </c>
      <c r="BO1096" s="439" t="s">
        <v>252</v>
      </c>
      <c r="BP1096" s="439" t="s">
        <v>253</v>
      </c>
      <c r="BQ1096" s="439" t="s">
        <v>254</v>
      </c>
      <c r="BR1096" s="439" t="s">
        <v>252</v>
      </c>
      <c r="BS1096" s="439" t="s">
        <v>147</v>
      </c>
      <c r="BT1096" s="439" t="s">
        <v>160</v>
      </c>
      <c r="BU1096" s="439" t="s">
        <v>158</v>
      </c>
      <c r="BV1096" s="439" t="s">
        <v>158</v>
      </c>
      <c r="BW1096" s="439" t="s">
        <v>158</v>
      </c>
      <c r="BX1096" s="439" t="s">
        <v>158</v>
      </c>
      <c r="BY1096" s="439" t="s">
        <v>158</v>
      </c>
      <c r="BZ1096" s="439" t="s">
        <v>158</v>
      </c>
      <c r="CA1096" s="439" t="s">
        <v>158</v>
      </c>
      <c r="CB1096" s="439" t="s">
        <v>158</v>
      </c>
      <c r="CC1096" s="439" t="s">
        <v>158</v>
      </c>
      <c r="CD1096" s="439" t="s">
        <v>158</v>
      </c>
      <c r="CE1096" s="439" t="s">
        <v>158</v>
      </c>
      <c r="CF1096" s="439" t="s">
        <v>158</v>
      </c>
      <c r="CG1096" s="440" t="s">
        <v>158</v>
      </c>
      <c r="CH1096" s="387" t="s">
        <v>255</v>
      </c>
      <c r="CI1096" s="402">
        <v>0.50816326530612244</v>
      </c>
      <c r="CJ1096" s="387" t="s">
        <v>256</v>
      </c>
      <c r="CK1096" s="402">
        <v>0.1357142857142857</v>
      </c>
      <c r="CL1096" s="387" t="s">
        <v>160</v>
      </c>
      <c r="CM1096" s="402">
        <v>1.0204081632653062E-3</v>
      </c>
      <c r="CN1096" s="403">
        <v>19.931142857142834</v>
      </c>
      <c r="CO1096" s="403">
        <v>23.657</v>
      </c>
      <c r="CP1096" s="403">
        <v>26.377999999999997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0</v>
      </c>
      <c r="D1099" s="321">
        <v>0</v>
      </c>
      <c r="E1099" s="89">
        <v>0</v>
      </c>
      <c r="F1099" s="89">
        <v>0</v>
      </c>
      <c r="G1099" s="89">
        <v>0</v>
      </c>
      <c r="H1099" s="89">
        <v>0</v>
      </c>
      <c r="I1099" s="89">
        <v>0</v>
      </c>
      <c r="J1099" s="89">
        <v>0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0</v>
      </c>
      <c r="Y1099" s="30" t="s">
        <v>106</v>
      </c>
      <c r="Z1099" s="99">
        <v>0</v>
      </c>
      <c r="AA1099" s="30" t="s">
        <v>106</v>
      </c>
      <c r="AB1099" s="99">
        <v>0</v>
      </c>
      <c r="AC1099" s="30" t="s">
        <v>106</v>
      </c>
      <c r="AD1099" s="25" t="s">
        <v>106</v>
      </c>
      <c r="AE1099" s="25" t="s">
        <v>106</v>
      </c>
      <c r="AF1099" s="25" t="s">
        <v>106</v>
      </c>
      <c r="AG1099" s="57"/>
      <c r="AH1099" s="96">
        <v>1</v>
      </c>
      <c r="AI1099" s="321">
        <v>0</v>
      </c>
      <c r="AJ1099" s="89">
        <v>0</v>
      </c>
      <c r="AK1099" s="89">
        <v>0</v>
      </c>
      <c r="AL1099" s="89">
        <v>0</v>
      </c>
      <c r="AM1099" s="89">
        <v>1</v>
      </c>
      <c r="AN1099" s="89">
        <v>0</v>
      </c>
      <c r="AO1099" s="89">
        <v>0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1</v>
      </c>
      <c r="BD1099" s="30">
        <v>1</v>
      </c>
      <c r="BE1099" s="99">
        <v>1</v>
      </c>
      <c r="BF1099" s="30">
        <v>1</v>
      </c>
      <c r="BG1099" s="99">
        <v>0</v>
      </c>
      <c r="BH1099" s="30">
        <v>0</v>
      </c>
      <c r="BI1099" s="25">
        <v>25.77</v>
      </c>
      <c r="BJ1099" s="25" t="s">
        <v>106</v>
      </c>
      <c r="BK1099" s="25" t="s">
        <v>106</v>
      </c>
      <c r="BL1099" s="57"/>
      <c r="BM1099" s="96">
        <v>1</v>
      </c>
      <c r="BN1099" s="336">
        <v>0</v>
      </c>
      <c r="BO1099" s="188">
        <v>0</v>
      </c>
      <c r="BP1099" s="188">
        <v>0</v>
      </c>
      <c r="BQ1099" s="188">
        <v>0</v>
      </c>
      <c r="BR1099" s="188">
        <v>1</v>
      </c>
      <c r="BS1099" s="188">
        <v>0</v>
      </c>
      <c r="BT1099" s="188">
        <v>0</v>
      </c>
      <c r="BU1099" s="188">
        <v>0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1</v>
      </c>
      <c r="CI1099" s="30">
        <v>1</v>
      </c>
      <c r="CJ1099" s="99">
        <v>1</v>
      </c>
      <c r="CK1099" s="30">
        <v>1</v>
      </c>
      <c r="CL1099" s="99">
        <v>0</v>
      </c>
      <c r="CM1099" s="30">
        <v>0</v>
      </c>
      <c r="CN1099" s="25">
        <v>25.77</v>
      </c>
      <c r="CO1099" s="25" t="s">
        <v>106</v>
      </c>
      <c r="CP1099" s="25" t="s">
        <v>106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1</v>
      </c>
      <c r="D1100" s="264">
        <v>0</v>
      </c>
      <c r="E1100" s="122">
        <v>0</v>
      </c>
      <c r="F1100" s="122">
        <v>0</v>
      </c>
      <c r="G1100" s="122">
        <v>1</v>
      </c>
      <c r="H1100" s="122">
        <v>0</v>
      </c>
      <c r="I1100" s="122">
        <v>0</v>
      </c>
      <c r="J1100" s="122">
        <v>0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1</v>
      </c>
      <c r="Y1100" s="31">
        <v>1</v>
      </c>
      <c r="Z1100" s="100">
        <v>0</v>
      </c>
      <c r="AA1100" s="31">
        <v>0</v>
      </c>
      <c r="AB1100" s="100">
        <v>0</v>
      </c>
      <c r="AC1100" s="31">
        <v>0</v>
      </c>
      <c r="AD1100" s="27">
        <v>22.4</v>
      </c>
      <c r="AE1100" s="27" t="s">
        <v>106</v>
      </c>
      <c r="AF1100" s="27" t="s">
        <v>106</v>
      </c>
      <c r="AG1100" s="57"/>
      <c r="AH1100" s="97">
        <v>1</v>
      </c>
      <c r="AI1100" s="264">
        <v>0</v>
      </c>
      <c r="AJ1100" s="122">
        <v>1</v>
      </c>
      <c r="AK1100" s="122">
        <v>0</v>
      </c>
      <c r="AL1100" s="122">
        <v>0</v>
      </c>
      <c r="AM1100" s="122">
        <v>0</v>
      </c>
      <c r="AN1100" s="122">
        <v>0</v>
      </c>
      <c r="AO1100" s="122">
        <v>0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0</v>
      </c>
      <c r="BD1100" s="31">
        <v>0</v>
      </c>
      <c r="BE1100" s="100">
        <v>0</v>
      </c>
      <c r="BF1100" s="31">
        <v>0</v>
      </c>
      <c r="BG1100" s="100">
        <v>0</v>
      </c>
      <c r="BH1100" s="31">
        <v>0</v>
      </c>
      <c r="BI1100" s="27">
        <v>12.45</v>
      </c>
      <c r="BJ1100" s="27" t="s">
        <v>106</v>
      </c>
      <c r="BK1100" s="27" t="s">
        <v>106</v>
      </c>
      <c r="BL1100" s="57"/>
      <c r="BM1100" s="97">
        <v>2</v>
      </c>
      <c r="BN1100" s="253">
        <v>0</v>
      </c>
      <c r="BO1100" s="191">
        <v>1</v>
      </c>
      <c r="BP1100" s="191">
        <v>0</v>
      </c>
      <c r="BQ1100" s="191">
        <v>1</v>
      </c>
      <c r="BR1100" s="191">
        <v>0</v>
      </c>
      <c r="BS1100" s="191">
        <v>0</v>
      </c>
      <c r="BT1100" s="191">
        <v>0</v>
      </c>
      <c r="BU1100" s="191">
        <v>0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1</v>
      </c>
      <c r="CI1100" s="31">
        <v>0.5</v>
      </c>
      <c r="CJ1100" s="100">
        <v>0</v>
      </c>
      <c r="CK1100" s="31">
        <v>0</v>
      </c>
      <c r="CL1100" s="100">
        <v>0</v>
      </c>
      <c r="CM1100" s="31">
        <v>0</v>
      </c>
      <c r="CN1100" s="27">
        <v>17.424999999999997</v>
      </c>
      <c r="CO1100" s="27" t="s">
        <v>106</v>
      </c>
      <c r="CP1100" s="27" t="s">
        <v>106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0</v>
      </c>
      <c r="D1101" s="264">
        <v>0</v>
      </c>
      <c r="E1101" s="122">
        <v>0</v>
      </c>
      <c r="F1101" s="122">
        <v>0</v>
      </c>
      <c r="G1101" s="122">
        <v>0</v>
      </c>
      <c r="H1101" s="122">
        <v>0</v>
      </c>
      <c r="I1101" s="122">
        <v>0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0</v>
      </c>
      <c r="Y1101" s="31" t="s">
        <v>106</v>
      </c>
      <c r="Z1101" s="100">
        <v>0</v>
      </c>
      <c r="AA1101" s="31" t="s">
        <v>106</v>
      </c>
      <c r="AB1101" s="100">
        <v>0</v>
      </c>
      <c r="AC1101" s="31" t="s">
        <v>106</v>
      </c>
      <c r="AD1101" s="27" t="s">
        <v>106</v>
      </c>
      <c r="AE1101" s="27" t="s">
        <v>106</v>
      </c>
      <c r="AF1101" s="27" t="s">
        <v>106</v>
      </c>
      <c r="AG1101" s="57"/>
      <c r="AH1101" s="97">
        <v>0</v>
      </c>
      <c r="AI1101" s="264">
        <v>0</v>
      </c>
      <c r="AJ1101" s="122">
        <v>0</v>
      </c>
      <c r="AK1101" s="122">
        <v>0</v>
      </c>
      <c r="AL1101" s="122">
        <v>0</v>
      </c>
      <c r="AM1101" s="122">
        <v>0</v>
      </c>
      <c r="AN1101" s="122">
        <v>0</v>
      </c>
      <c r="AO1101" s="122">
        <v>0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0</v>
      </c>
      <c r="BD1101" s="31" t="s">
        <v>106</v>
      </c>
      <c r="BE1101" s="100">
        <v>0</v>
      </c>
      <c r="BF1101" s="31" t="s">
        <v>106</v>
      </c>
      <c r="BG1101" s="100">
        <v>0</v>
      </c>
      <c r="BH1101" s="31" t="s">
        <v>106</v>
      </c>
      <c r="BI1101" s="27" t="s">
        <v>106</v>
      </c>
      <c r="BJ1101" s="27" t="s">
        <v>106</v>
      </c>
      <c r="BK1101" s="27" t="s">
        <v>106</v>
      </c>
      <c r="BL1101" s="57"/>
      <c r="BM1101" s="97">
        <v>0</v>
      </c>
      <c r="BN1101" s="253">
        <v>0</v>
      </c>
      <c r="BO1101" s="191">
        <v>0</v>
      </c>
      <c r="BP1101" s="191">
        <v>0</v>
      </c>
      <c r="BQ1101" s="191">
        <v>0</v>
      </c>
      <c r="BR1101" s="191">
        <v>0</v>
      </c>
      <c r="BS1101" s="191">
        <v>0</v>
      </c>
      <c r="BT1101" s="191">
        <v>0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0</v>
      </c>
      <c r="CI1101" s="31" t="s">
        <v>106</v>
      </c>
      <c r="CJ1101" s="100">
        <v>0</v>
      </c>
      <c r="CK1101" s="31" t="s">
        <v>106</v>
      </c>
      <c r="CL1101" s="100">
        <v>0</v>
      </c>
      <c r="CM1101" s="31" t="s">
        <v>106</v>
      </c>
      <c r="CN1101" s="27" t="s">
        <v>106</v>
      </c>
      <c r="CO1101" s="27" t="s">
        <v>106</v>
      </c>
      <c r="CP1101" s="27" t="s">
        <v>106</v>
      </c>
      <c r="CQ1101" s="57"/>
    </row>
    <row r="1102" spans="1:95" x14ac:dyDescent="0.25">
      <c r="A1102" s="241">
        <v>2</v>
      </c>
      <c r="B1102" s="312">
        <v>0.125</v>
      </c>
      <c r="C1102" s="97">
        <v>0</v>
      </c>
      <c r="D1102" s="264">
        <v>0</v>
      </c>
      <c r="E1102" s="122">
        <v>0</v>
      </c>
      <c r="F1102" s="122">
        <v>0</v>
      </c>
      <c r="G1102" s="122">
        <v>0</v>
      </c>
      <c r="H1102" s="122">
        <v>0</v>
      </c>
      <c r="I1102" s="122">
        <v>0</v>
      </c>
      <c r="J1102" s="122">
        <v>0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0</v>
      </c>
      <c r="Y1102" s="31" t="s">
        <v>106</v>
      </c>
      <c r="Z1102" s="100">
        <v>0</v>
      </c>
      <c r="AA1102" s="31" t="s">
        <v>106</v>
      </c>
      <c r="AB1102" s="100">
        <v>0</v>
      </c>
      <c r="AC1102" s="31" t="s">
        <v>106</v>
      </c>
      <c r="AD1102" s="27" t="s">
        <v>106</v>
      </c>
      <c r="AE1102" s="27" t="s">
        <v>106</v>
      </c>
      <c r="AF1102" s="27" t="s">
        <v>106</v>
      </c>
      <c r="AG1102" s="57"/>
      <c r="AH1102" s="97">
        <v>1</v>
      </c>
      <c r="AI1102" s="264">
        <v>1</v>
      </c>
      <c r="AJ1102" s="122">
        <v>0</v>
      </c>
      <c r="AK1102" s="122">
        <v>0</v>
      </c>
      <c r="AL1102" s="122">
        <v>0</v>
      </c>
      <c r="AM1102" s="122">
        <v>0</v>
      </c>
      <c r="AN1102" s="122">
        <v>0</v>
      </c>
      <c r="AO1102" s="122">
        <v>0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0</v>
      </c>
      <c r="BD1102" s="31">
        <v>0</v>
      </c>
      <c r="BE1102" s="100">
        <v>0</v>
      </c>
      <c r="BF1102" s="31">
        <v>0</v>
      </c>
      <c r="BG1102" s="100">
        <v>0</v>
      </c>
      <c r="BH1102" s="31">
        <v>0</v>
      </c>
      <c r="BI1102" s="27">
        <v>6.17</v>
      </c>
      <c r="BJ1102" s="27" t="s">
        <v>106</v>
      </c>
      <c r="BK1102" s="27" t="s">
        <v>106</v>
      </c>
      <c r="BL1102" s="57"/>
      <c r="BM1102" s="97">
        <v>1</v>
      </c>
      <c r="BN1102" s="253">
        <v>1</v>
      </c>
      <c r="BO1102" s="191">
        <v>0</v>
      </c>
      <c r="BP1102" s="191">
        <v>0</v>
      </c>
      <c r="BQ1102" s="191">
        <v>0</v>
      </c>
      <c r="BR1102" s="191">
        <v>0</v>
      </c>
      <c r="BS1102" s="191">
        <v>0</v>
      </c>
      <c r="BT1102" s="191">
        <v>0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0</v>
      </c>
      <c r="CI1102" s="31">
        <v>0</v>
      </c>
      <c r="CJ1102" s="100">
        <v>0</v>
      </c>
      <c r="CK1102" s="31">
        <v>0</v>
      </c>
      <c r="CL1102" s="100">
        <v>0</v>
      </c>
      <c r="CM1102" s="31">
        <v>0</v>
      </c>
      <c r="CN1102" s="27">
        <v>6.17</v>
      </c>
      <c r="CO1102" s="27" t="s">
        <v>106</v>
      </c>
      <c r="CP1102" s="27" t="s">
        <v>106</v>
      </c>
      <c r="CQ1102" s="57"/>
    </row>
    <row r="1103" spans="1:95" x14ac:dyDescent="0.25">
      <c r="A1103" s="241">
        <v>2</v>
      </c>
      <c r="B1103" s="312">
        <v>0.16666700000000001</v>
      </c>
      <c r="C1103" s="97">
        <v>1</v>
      </c>
      <c r="D1103" s="264">
        <v>0</v>
      </c>
      <c r="E1103" s="122">
        <v>1</v>
      </c>
      <c r="F1103" s="122">
        <v>0</v>
      </c>
      <c r="G1103" s="122">
        <v>0</v>
      </c>
      <c r="H1103" s="122">
        <v>0</v>
      </c>
      <c r="I1103" s="122">
        <v>0</v>
      </c>
      <c r="J1103" s="122">
        <v>0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0</v>
      </c>
      <c r="Y1103" s="31">
        <v>0</v>
      </c>
      <c r="Z1103" s="100">
        <v>0</v>
      </c>
      <c r="AA1103" s="31">
        <v>0</v>
      </c>
      <c r="AB1103" s="100">
        <v>0</v>
      </c>
      <c r="AC1103" s="31">
        <v>0</v>
      </c>
      <c r="AD1103" s="27">
        <v>13.59</v>
      </c>
      <c r="AE1103" s="27" t="s">
        <v>106</v>
      </c>
      <c r="AF1103" s="27" t="s">
        <v>106</v>
      </c>
      <c r="AG1103" s="57"/>
      <c r="AH1103" s="97">
        <v>1</v>
      </c>
      <c r="AI1103" s="264">
        <v>0</v>
      </c>
      <c r="AJ1103" s="122">
        <v>0</v>
      </c>
      <c r="AK1103" s="122">
        <v>1</v>
      </c>
      <c r="AL1103" s="122">
        <v>0</v>
      </c>
      <c r="AM1103" s="122">
        <v>0</v>
      </c>
      <c r="AN1103" s="122">
        <v>0</v>
      </c>
      <c r="AO1103" s="122">
        <v>0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0</v>
      </c>
      <c r="BD1103" s="31">
        <v>0</v>
      </c>
      <c r="BE1103" s="100">
        <v>0</v>
      </c>
      <c r="BF1103" s="31">
        <v>0</v>
      </c>
      <c r="BG1103" s="100">
        <v>0</v>
      </c>
      <c r="BH1103" s="31">
        <v>0</v>
      </c>
      <c r="BI1103" s="27">
        <v>15.52</v>
      </c>
      <c r="BJ1103" s="27" t="s">
        <v>106</v>
      </c>
      <c r="BK1103" s="27" t="s">
        <v>106</v>
      </c>
      <c r="BL1103" s="57"/>
      <c r="BM1103" s="97">
        <v>2</v>
      </c>
      <c r="BN1103" s="253">
        <v>0</v>
      </c>
      <c r="BO1103" s="191">
        <v>1</v>
      </c>
      <c r="BP1103" s="191">
        <v>1</v>
      </c>
      <c r="BQ1103" s="191">
        <v>0</v>
      </c>
      <c r="BR1103" s="191">
        <v>0</v>
      </c>
      <c r="BS1103" s="191">
        <v>0</v>
      </c>
      <c r="BT1103" s="191">
        <v>0</v>
      </c>
      <c r="BU1103" s="191">
        <v>0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0</v>
      </c>
      <c r="CI1103" s="31">
        <v>0</v>
      </c>
      <c r="CJ1103" s="100">
        <v>0</v>
      </c>
      <c r="CK1103" s="31">
        <v>0</v>
      </c>
      <c r="CL1103" s="100">
        <v>0</v>
      </c>
      <c r="CM1103" s="31">
        <v>0</v>
      </c>
      <c r="CN1103" s="27">
        <v>14.555</v>
      </c>
      <c r="CO1103" s="27" t="s">
        <v>106</v>
      </c>
      <c r="CP1103" s="27" t="s">
        <v>106</v>
      </c>
      <c r="CQ1103" s="57"/>
    </row>
    <row r="1104" spans="1:95" x14ac:dyDescent="0.25">
      <c r="A1104" s="241">
        <v>2</v>
      </c>
      <c r="B1104" s="312">
        <v>0.20833299999999999</v>
      </c>
      <c r="C1104" s="97">
        <v>2</v>
      </c>
      <c r="D1104" s="264">
        <v>0</v>
      </c>
      <c r="E1104" s="122">
        <v>1</v>
      </c>
      <c r="F1104" s="122">
        <v>1</v>
      </c>
      <c r="G1104" s="122">
        <v>0</v>
      </c>
      <c r="H1104" s="122">
        <v>0</v>
      </c>
      <c r="I1104" s="122">
        <v>0</v>
      </c>
      <c r="J1104" s="122">
        <v>0</v>
      </c>
      <c r="K1104" s="122">
        <v>0</v>
      </c>
      <c r="L1104" s="122">
        <v>0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0</v>
      </c>
      <c r="Y1104" s="31">
        <v>0</v>
      </c>
      <c r="Z1104" s="100">
        <v>0</v>
      </c>
      <c r="AA1104" s="31">
        <v>0</v>
      </c>
      <c r="AB1104" s="100">
        <v>0</v>
      </c>
      <c r="AC1104" s="31">
        <v>0</v>
      </c>
      <c r="AD1104" s="27">
        <v>17.32</v>
      </c>
      <c r="AE1104" s="27" t="s">
        <v>106</v>
      </c>
      <c r="AF1104" s="27" t="s">
        <v>106</v>
      </c>
      <c r="AG1104" s="57"/>
      <c r="AH1104" s="97">
        <v>4</v>
      </c>
      <c r="AI1104" s="264">
        <v>1</v>
      </c>
      <c r="AJ1104" s="122">
        <v>1</v>
      </c>
      <c r="AK1104" s="122">
        <v>1</v>
      </c>
      <c r="AL1104" s="122">
        <v>1</v>
      </c>
      <c r="AM1104" s="122">
        <v>0</v>
      </c>
      <c r="AN1104" s="122">
        <v>0</v>
      </c>
      <c r="AO1104" s="122">
        <v>0</v>
      </c>
      <c r="AP1104" s="122">
        <v>0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1</v>
      </c>
      <c r="BD1104" s="31">
        <v>0.25</v>
      </c>
      <c r="BE1104" s="100">
        <v>0</v>
      </c>
      <c r="BF1104" s="31">
        <v>0</v>
      </c>
      <c r="BG1104" s="100">
        <v>0</v>
      </c>
      <c r="BH1104" s="31">
        <v>0</v>
      </c>
      <c r="BI1104" s="27">
        <v>14.962499999999999</v>
      </c>
      <c r="BJ1104" s="27" t="s">
        <v>106</v>
      </c>
      <c r="BK1104" s="27" t="s">
        <v>106</v>
      </c>
      <c r="BL1104" s="57"/>
      <c r="BM1104" s="97">
        <v>6</v>
      </c>
      <c r="BN1104" s="253">
        <v>1</v>
      </c>
      <c r="BO1104" s="191">
        <v>2</v>
      </c>
      <c r="BP1104" s="191">
        <v>2</v>
      </c>
      <c r="BQ1104" s="191">
        <v>1</v>
      </c>
      <c r="BR1104" s="191">
        <v>0</v>
      </c>
      <c r="BS1104" s="191">
        <v>0</v>
      </c>
      <c r="BT1104" s="191">
        <v>0</v>
      </c>
      <c r="BU1104" s="191">
        <v>0</v>
      </c>
      <c r="BV1104" s="191">
        <v>0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1</v>
      </c>
      <c r="CI1104" s="31">
        <v>0.16666666666666666</v>
      </c>
      <c r="CJ1104" s="100">
        <v>0</v>
      </c>
      <c r="CK1104" s="31">
        <v>0</v>
      </c>
      <c r="CL1104" s="100">
        <v>0</v>
      </c>
      <c r="CM1104" s="31">
        <v>0</v>
      </c>
      <c r="CN1104" s="27">
        <v>15.748333333333335</v>
      </c>
      <c r="CO1104" s="27">
        <v>20.088999999999999</v>
      </c>
      <c r="CP1104" s="27" t="s">
        <v>106</v>
      </c>
      <c r="CQ1104" s="57"/>
    </row>
    <row r="1105" spans="1:95" x14ac:dyDescent="0.25">
      <c r="A1105" s="241">
        <v>2</v>
      </c>
      <c r="B1105" s="312">
        <v>0.25</v>
      </c>
      <c r="C1105" s="97">
        <v>12</v>
      </c>
      <c r="D1105" s="264">
        <v>0</v>
      </c>
      <c r="E1105" s="122">
        <v>0</v>
      </c>
      <c r="F1105" s="122">
        <v>2</v>
      </c>
      <c r="G1105" s="122">
        <v>9</v>
      </c>
      <c r="H1105" s="122">
        <v>1</v>
      </c>
      <c r="I1105" s="122">
        <v>0</v>
      </c>
      <c r="J1105" s="122">
        <v>0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10</v>
      </c>
      <c r="Y1105" s="31">
        <v>0.83333333333333337</v>
      </c>
      <c r="Z1105" s="100">
        <v>3</v>
      </c>
      <c r="AA1105" s="31">
        <v>0.25</v>
      </c>
      <c r="AB1105" s="100">
        <v>0</v>
      </c>
      <c r="AC1105" s="31">
        <v>0</v>
      </c>
      <c r="AD1105" s="27">
        <v>22.365833333333331</v>
      </c>
      <c r="AE1105" s="27">
        <v>24.547999999999995</v>
      </c>
      <c r="AF1105" s="27" t="s">
        <v>106</v>
      </c>
      <c r="AG1105" s="57"/>
      <c r="AH1105" s="97">
        <v>5</v>
      </c>
      <c r="AI1105" s="264">
        <v>0</v>
      </c>
      <c r="AJ1105" s="122">
        <v>0</v>
      </c>
      <c r="AK1105" s="122">
        <v>2</v>
      </c>
      <c r="AL1105" s="122">
        <v>3</v>
      </c>
      <c r="AM1105" s="122">
        <v>0</v>
      </c>
      <c r="AN1105" s="122">
        <v>0</v>
      </c>
      <c r="AO1105" s="122">
        <v>0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3</v>
      </c>
      <c r="BD1105" s="31">
        <v>0.6</v>
      </c>
      <c r="BE1105" s="100">
        <v>0</v>
      </c>
      <c r="BF1105" s="31">
        <v>0</v>
      </c>
      <c r="BG1105" s="100">
        <v>0</v>
      </c>
      <c r="BH1105" s="31">
        <v>0</v>
      </c>
      <c r="BI1105" s="27">
        <v>19.907999999999998</v>
      </c>
      <c r="BJ1105" s="27" t="s">
        <v>106</v>
      </c>
      <c r="BK1105" s="27" t="s">
        <v>106</v>
      </c>
      <c r="BL1105" s="57"/>
      <c r="BM1105" s="97">
        <v>17</v>
      </c>
      <c r="BN1105" s="253">
        <v>0</v>
      </c>
      <c r="BO1105" s="191">
        <v>0</v>
      </c>
      <c r="BP1105" s="191">
        <v>4</v>
      </c>
      <c r="BQ1105" s="191">
        <v>12</v>
      </c>
      <c r="BR1105" s="191">
        <v>1</v>
      </c>
      <c r="BS1105" s="191">
        <v>0</v>
      </c>
      <c r="BT1105" s="191">
        <v>0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13</v>
      </c>
      <c r="CI1105" s="31">
        <v>0.76470588235294112</v>
      </c>
      <c r="CJ1105" s="100">
        <v>3</v>
      </c>
      <c r="CK1105" s="31">
        <v>0.17647058823529413</v>
      </c>
      <c r="CL1105" s="100">
        <v>0</v>
      </c>
      <c r="CM1105" s="31">
        <v>0</v>
      </c>
      <c r="CN1105" s="27">
        <v>21.642941176470586</v>
      </c>
      <c r="CO1105" s="27">
        <v>24.140999999999998</v>
      </c>
      <c r="CP1105" s="27" t="s">
        <v>106</v>
      </c>
      <c r="CQ1105" s="57"/>
    </row>
    <row r="1106" spans="1:95" x14ac:dyDescent="0.25">
      <c r="A1106" s="241">
        <v>2</v>
      </c>
      <c r="B1106" s="312">
        <v>0.29166700000000001</v>
      </c>
      <c r="C1106" s="97">
        <v>16</v>
      </c>
      <c r="D1106" s="264">
        <v>0</v>
      </c>
      <c r="E1106" s="122">
        <v>0</v>
      </c>
      <c r="F1106" s="122">
        <v>9</v>
      </c>
      <c r="G1106" s="122">
        <v>7</v>
      </c>
      <c r="H1106" s="122">
        <v>0</v>
      </c>
      <c r="I1106" s="122">
        <v>0</v>
      </c>
      <c r="J1106" s="122">
        <v>0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7</v>
      </c>
      <c r="Y1106" s="31">
        <v>0.4375</v>
      </c>
      <c r="Z1106" s="100">
        <v>1</v>
      </c>
      <c r="AA1106" s="31">
        <v>6.25E-2</v>
      </c>
      <c r="AB1106" s="100">
        <v>0</v>
      </c>
      <c r="AC1106" s="31">
        <v>0</v>
      </c>
      <c r="AD1106" s="27">
        <v>19.640625</v>
      </c>
      <c r="AE1106" s="27">
        <v>22.438499999999998</v>
      </c>
      <c r="AF1106" s="27" t="s">
        <v>106</v>
      </c>
      <c r="AG1106" s="57"/>
      <c r="AH1106" s="97">
        <v>239</v>
      </c>
      <c r="AI1106" s="264">
        <v>1</v>
      </c>
      <c r="AJ1106" s="122">
        <v>10</v>
      </c>
      <c r="AK1106" s="122">
        <v>95</v>
      </c>
      <c r="AL1106" s="122">
        <v>114</v>
      </c>
      <c r="AM1106" s="122">
        <v>19</v>
      </c>
      <c r="AN1106" s="122">
        <v>0</v>
      </c>
      <c r="AO1106" s="122">
        <v>0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132</v>
      </c>
      <c r="BD1106" s="31">
        <v>0.55230125523012552</v>
      </c>
      <c r="BE1106" s="100">
        <v>25</v>
      </c>
      <c r="BF1106" s="31">
        <v>0.10460251046025104</v>
      </c>
      <c r="BG1106" s="100">
        <v>0</v>
      </c>
      <c r="BH1106" s="31">
        <v>0</v>
      </c>
      <c r="BI1106" s="27">
        <v>20.300083682008381</v>
      </c>
      <c r="BJ1106" s="27">
        <v>23.04</v>
      </c>
      <c r="BK1106" s="27">
        <v>26.27</v>
      </c>
      <c r="BL1106" s="57"/>
      <c r="BM1106" s="97">
        <v>255</v>
      </c>
      <c r="BN1106" s="253">
        <v>1</v>
      </c>
      <c r="BO1106" s="191">
        <v>10</v>
      </c>
      <c r="BP1106" s="191">
        <v>104</v>
      </c>
      <c r="BQ1106" s="191">
        <v>121</v>
      </c>
      <c r="BR1106" s="191">
        <v>19</v>
      </c>
      <c r="BS1106" s="191">
        <v>0</v>
      </c>
      <c r="BT1106" s="191">
        <v>0</v>
      </c>
      <c r="BU1106" s="191">
        <v>0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139</v>
      </c>
      <c r="CI1106" s="31">
        <v>0.54509803921568623</v>
      </c>
      <c r="CJ1106" s="100">
        <v>26</v>
      </c>
      <c r="CK1106" s="31">
        <v>0.10196078431372549</v>
      </c>
      <c r="CL1106" s="100">
        <v>0</v>
      </c>
      <c r="CM1106" s="31">
        <v>0</v>
      </c>
      <c r="CN1106" s="27">
        <v>20.258705882352945</v>
      </c>
      <c r="CO1106" s="27">
        <v>22.99</v>
      </c>
      <c r="CP1106" s="27">
        <v>26.173999999999996</v>
      </c>
      <c r="CQ1106" s="57"/>
    </row>
    <row r="1107" spans="1:95" x14ac:dyDescent="0.25">
      <c r="A1107" s="241">
        <v>2</v>
      </c>
      <c r="B1107" s="312">
        <v>0.33333299999999999</v>
      </c>
      <c r="C1107" s="97">
        <v>14</v>
      </c>
      <c r="D1107" s="264">
        <v>0</v>
      </c>
      <c r="E1107" s="122">
        <v>1</v>
      </c>
      <c r="F1107" s="122">
        <v>6</v>
      </c>
      <c r="G1107" s="122">
        <v>7</v>
      </c>
      <c r="H1107" s="122">
        <v>0</v>
      </c>
      <c r="I1107" s="122">
        <v>0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7</v>
      </c>
      <c r="Y1107" s="31">
        <v>0.5</v>
      </c>
      <c r="Z1107" s="100">
        <v>2</v>
      </c>
      <c r="AA1107" s="31">
        <v>0.14285714285714285</v>
      </c>
      <c r="AB1107" s="100">
        <v>0</v>
      </c>
      <c r="AC1107" s="31">
        <v>0</v>
      </c>
      <c r="AD1107" s="27">
        <v>20.252142857142854</v>
      </c>
      <c r="AE1107" s="27">
        <v>24.067499999999999</v>
      </c>
      <c r="AF1107" s="27" t="s">
        <v>106</v>
      </c>
      <c r="AG1107" s="57"/>
      <c r="AH1107" s="97">
        <v>441</v>
      </c>
      <c r="AI1107" s="264">
        <v>5</v>
      </c>
      <c r="AJ1107" s="122">
        <v>30</v>
      </c>
      <c r="AK1107" s="122">
        <v>190</v>
      </c>
      <c r="AL1107" s="122">
        <v>185</v>
      </c>
      <c r="AM1107" s="122">
        <v>29</v>
      </c>
      <c r="AN1107" s="122">
        <v>2</v>
      </c>
      <c r="AO1107" s="122">
        <v>0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215</v>
      </c>
      <c r="BD1107" s="31">
        <v>0.48752834467120182</v>
      </c>
      <c r="BE1107" s="100">
        <v>43</v>
      </c>
      <c r="BF1107" s="31">
        <v>9.7505668934240369E-2</v>
      </c>
      <c r="BG1107" s="100">
        <v>0</v>
      </c>
      <c r="BH1107" s="31">
        <v>0</v>
      </c>
      <c r="BI1107" s="27">
        <v>19.838662131519271</v>
      </c>
      <c r="BJ1107" s="27">
        <v>23.170999999999999</v>
      </c>
      <c r="BK1107" s="27">
        <v>25.943999999999996</v>
      </c>
      <c r="BL1107" s="57"/>
      <c r="BM1107" s="97">
        <v>455</v>
      </c>
      <c r="BN1107" s="253">
        <v>5</v>
      </c>
      <c r="BO1107" s="191">
        <v>31</v>
      </c>
      <c r="BP1107" s="191">
        <v>196</v>
      </c>
      <c r="BQ1107" s="191">
        <v>192</v>
      </c>
      <c r="BR1107" s="191">
        <v>29</v>
      </c>
      <c r="BS1107" s="191">
        <v>2</v>
      </c>
      <c r="BT1107" s="191">
        <v>0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222</v>
      </c>
      <c r="CI1107" s="31">
        <v>0.4879120879120879</v>
      </c>
      <c r="CJ1107" s="100">
        <v>45</v>
      </c>
      <c r="CK1107" s="31">
        <v>9.8901098901098897E-2</v>
      </c>
      <c r="CL1107" s="100">
        <v>0</v>
      </c>
      <c r="CM1107" s="31">
        <v>0</v>
      </c>
      <c r="CN1107" s="27">
        <v>19.85138461538461</v>
      </c>
      <c r="CO1107" s="27">
        <v>23.227999999999998</v>
      </c>
      <c r="CP1107" s="27">
        <v>25.831999999999997</v>
      </c>
      <c r="CQ1107" s="57"/>
    </row>
    <row r="1108" spans="1:95" x14ac:dyDescent="0.25">
      <c r="A1108" s="241">
        <v>2</v>
      </c>
      <c r="B1108" s="312">
        <v>0.375</v>
      </c>
      <c r="C1108" s="97">
        <v>21</v>
      </c>
      <c r="D1108" s="264">
        <v>0</v>
      </c>
      <c r="E1108" s="122">
        <v>4</v>
      </c>
      <c r="F1108" s="122">
        <v>8</v>
      </c>
      <c r="G1108" s="122">
        <v>8</v>
      </c>
      <c r="H1108" s="122">
        <v>1</v>
      </c>
      <c r="I1108" s="122">
        <v>0</v>
      </c>
      <c r="J1108" s="122">
        <v>0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9</v>
      </c>
      <c r="Y1108" s="31">
        <v>0.42857142857142855</v>
      </c>
      <c r="Z1108" s="100">
        <v>1</v>
      </c>
      <c r="AA1108" s="31">
        <v>4.7619047619047616E-2</v>
      </c>
      <c r="AB1108" s="100">
        <v>0</v>
      </c>
      <c r="AC1108" s="31">
        <v>0</v>
      </c>
      <c r="AD1108" s="27">
        <v>19.113809523809525</v>
      </c>
      <c r="AE1108" s="27">
        <v>23.016999999999999</v>
      </c>
      <c r="AF1108" s="27">
        <v>26.754999999999995</v>
      </c>
      <c r="AG1108" s="57"/>
      <c r="AH1108" s="97">
        <v>201</v>
      </c>
      <c r="AI1108" s="264">
        <v>2</v>
      </c>
      <c r="AJ1108" s="122">
        <v>19</v>
      </c>
      <c r="AK1108" s="122">
        <v>84</v>
      </c>
      <c r="AL1108" s="122">
        <v>86</v>
      </c>
      <c r="AM1108" s="122">
        <v>10</v>
      </c>
      <c r="AN1108" s="122">
        <v>0</v>
      </c>
      <c r="AO1108" s="122">
        <v>0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96</v>
      </c>
      <c r="BD1108" s="31">
        <v>0.47761194029850745</v>
      </c>
      <c r="BE1108" s="100">
        <v>16</v>
      </c>
      <c r="BF1108" s="31">
        <v>7.9601990049751242E-2</v>
      </c>
      <c r="BG1108" s="100">
        <v>0</v>
      </c>
      <c r="BH1108" s="31">
        <v>0</v>
      </c>
      <c r="BI1108" s="27">
        <v>19.552089552238815</v>
      </c>
      <c r="BJ1108" s="27">
        <v>23.187000000000001</v>
      </c>
      <c r="BK1108" s="27">
        <v>25.176999999999992</v>
      </c>
      <c r="BL1108" s="57"/>
      <c r="BM1108" s="97">
        <v>222</v>
      </c>
      <c r="BN1108" s="253">
        <v>2</v>
      </c>
      <c r="BO1108" s="191">
        <v>23</v>
      </c>
      <c r="BP1108" s="191">
        <v>92</v>
      </c>
      <c r="BQ1108" s="191">
        <v>94</v>
      </c>
      <c r="BR1108" s="191">
        <v>11</v>
      </c>
      <c r="BS1108" s="191">
        <v>0</v>
      </c>
      <c r="BT1108" s="191">
        <v>0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105</v>
      </c>
      <c r="CI1108" s="31">
        <v>0.47297297297297297</v>
      </c>
      <c r="CJ1108" s="100">
        <v>17</v>
      </c>
      <c r="CK1108" s="31">
        <v>7.6576576576576572E-2</v>
      </c>
      <c r="CL1108" s="100">
        <v>0</v>
      </c>
      <c r="CM1108" s="31">
        <v>0</v>
      </c>
      <c r="CN1108" s="27">
        <v>19.510630630630654</v>
      </c>
      <c r="CO1108" s="27">
        <v>23.170999999999999</v>
      </c>
      <c r="CP1108" s="27">
        <v>25.160499999999999</v>
      </c>
      <c r="CQ1108" s="57"/>
    </row>
    <row r="1109" spans="1:95" x14ac:dyDescent="0.25">
      <c r="A1109" s="241">
        <v>2</v>
      </c>
      <c r="B1109" s="312">
        <v>0.41666700000000001</v>
      </c>
      <c r="C1109" s="97">
        <v>16</v>
      </c>
      <c r="D1109" s="264">
        <v>0</v>
      </c>
      <c r="E1109" s="122">
        <v>1</v>
      </c>
      <c r="F1109" s="122">
        <v>8</v>
      </c>
      <c r="G1109" s="122">
        <v>7</v>
      </c>
      <c r="H1109" s="122">
        <v>0</v>
      </c>
      <c r="I1109" s="122">
        <v>0</v>
      </c>
      <c r="J1109" s="122">
        <v>0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7</v>
      </c>
      <c r="Y1109" s="31">
        <v>0.4375</v>
      </c>
      <c r="Z1109" s="100">
        <v>0</v>
      </c>
      <c r="AA1109" s="31">
        <v>0</v>
      </c>
      <c r="AB1109" s="100">
        <v>0</v>
      </c>
      <c r="AC1109" s="31">
        <v>0</v>
      </c>
      <c r="AD1109" s="27">
        <v>19.193750000000005</v>
      </c>
      <c r="AE1109" s="27">
        <v>22.293999999999997</v>
      </c>
      <c r="AF1109" s="27" t="s">
        <v>106</v>
      </c>
      <c r="AG1109" s="57"/>
      <c r="AH1109" s="97">
        <v>82</v>
      </c>
      <c r="AI1109" s="264">
        <v>1</v>
      </c>
      <c r="AJ1109" s="122">
        <v>3</v>
      </c>
      <c r="AK1109" s="122">
        <v>38</v>
      </c>
      <c r="AL1109" s="122">
        <v>27</v>
      </c>
      <c r="AM1109" s="122">
        <v>12</v>
      </c>
      <c r="AN1109" s="122">
        <v>1</v>
      </c>
      <c r="AO1109" s="122">
        <v>0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39</v>
      </c>
      <c r="BD1109" s="31">
        <v>0.47560975609756095</v>
      </c>
      <c r="BE1109" s="100">
        <v>17</v>
      </c>
      <c r="BF1109" s="31">
        <v>0.2073170731707317</v>
      </c>
      <c r="BG1109" s="100">
        <v>0</v>
      </c>
      <c r="BH1109" s="31">
        <v>0</v>
      </c>
      <c r="BI1109" s="27">
        <v>20.173414634146344</v>
      </c>
      <c r="BJ1109" s="27">
        <v>25.042999999999999</v>
      </c>
      <c r="BK1109" s="27">
        <v>26.540999999999997</v>
      </c>
      <c r="BL1109" s="57"/>
      <c r="BM1109" s="97">
        <v>98</v>
      </c>
      <c r="BN1109" s="253">
        <v>1</v>
      </c>
      <c r="BO1109" s="191">
        <v>4</v>
      </c>
      <c r="BP1109" s="191">
        <v>46</v>
      </c>
      <c r="BQ1109" s="191">
        <v>34</v>
      </c>
      <c r="BR1109" s="191">
        <v>12</v>
      </c>
      <c r="BS1109" s="191">
        <v>1</v>
      </c>
      <c r="BT1109" s="191">
        <v>0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46</v>
      </c>
      <c r="CI1109" s="31">
        <v>0.46938775510204084</v>
      </c>
      <c r="CJ1109" s="100">
        <v>17</v>
      </c>
      <c r="CK1109" s="31">
        <v>0.17346938775510204</v>
      </c>
      <c r="CL1109" s="100">
        <v>0</v>
      </c>
      <c r="CM1109" s="31">
        <v>0</v>
      </c>
      <c r="CN1109" s="27">
        <v>20.013469387755105</v>
      </c>
      <c r="CO1109" s="27">
        <v>24.475499999999997</v>
      </c>
      <c r="CP1109" s="27">
        <v>26.332999999999998</v>
      </c>
      <c r="CQ1109" s="57"/>
    </row>
    <row r="1110" spans="1:95" x14ac:dyDescent="0.25">
      <c r="A1110" s="241">
        <v>2</v>
      </c>
      <c r="B1110" s="312">
        <v>0.45833299999999999</v>
      </c>
      <c r="C1110" s="97">
        <v>15</v>
      </c>
      <c r="D1110" s="264">
        <v>1</v>
      </c>
      <c r="E1110" s="122">
        <v>3</v>
      </c>
      <c r="F1110" s="122">
        <v>3</v>
      </c>
      <c r="G1110" s="122">
        <v>7</v>
      </c>
      <c r="H1110" s="122">
        <v>1</v>
      </c>
      <c r="I1110" s="122">
        <v>0</v>
      </c>
      <c r="J1110" s="122">
        <v>0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8</v>
      </c>
      <c r="Y1110" s="31">
        <v>0.53333333333333333</v>
      </c>
      <c r="Z1110" s="100">
        <v>2</v>
      </c>
      <c r="AA1110" s="31">
        <v>0.13333333333333333</v>
      </c>
      <c r="AB1110" s="100">
        <v>0</v>
      </c>
      <c r="AC1110" s="31">
        <v>0</v>
      </c>
      <c r="AD1110" s="27">
        <v>19.138666666666673</v>
      </c>
      <c r="AE1110" s="27">
        <v>23.733999999999998</v>
      </c>
      <c r="AF1110" s="27" t="s">
        <v>106</v>
      </c>
      <c r="AG1110" s="57"/>
      <c r="AH1110" s="97">
        <v>76</v>
      </c>
      <c r="AI1110" s="264">
        <v>2</v>
      </c>
      <c r="AJ1110" s="122">
        <v>13</v>
      </c>
      <c r="AK1110" s="122">
        <v>25</v>
      </c>
      <c r="AL1110" s="122">
        <v>31</v>
      </c>
      <c r="AM1110" s="122">
        <v>4</v>
      </c>
      <c r="AN1110" s="122">
        <v>1</v>
      </c>
      <c r="AO1110" s="122">
        <v>0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36</v>
      </c>
      <c r="BD1110" s="31">
        <v>0.47368421052631576</v>
      </c>
      <c r="BE1110" s="100">
        <v>9</v>
      </c>
      <c r="BF1110" s="31">
        <v>0.11842105263157894</v>
      </c>
      <c r="BG1110" s="100">
        <v>0</v>
      </c>
      <c r="BH1110" s="31">
        <v>0</v>
      </c>
      <c r="BI1110" s="27">
        <v>19.163815789473677</v>
      </c>
      <c r="BJ1110" s="27">
        <v>23.236000000000001</v>
      </c>
      <c r="BK1110" s="27">
        <v>26.301500000000001</v>
      </c>
      <c r="BL1110" s="57"/>
      <c r="BM1110" s="97">
        <v>91</v>
      </c>
      <c r="BN1110" s="253">
        <v>3</v>
      </c>
      <c r="BO1110" s="191">
        <v>16</v>
      </c>
      <c r="BP1110" s="191">
        <v>28</v>
      </c>
      <c r="BQ1110" s="191">
        <v>38</v>
      </c>
      <c r="BR1110" s="191">
        <v>5</v>
      </c>
      <c r="BS1110" s="191">
        <v>1</v>
      </c>
      <c r="BT1110" s="191">
        <v>0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44</v>
      </c>
      <c r="CI1110" s="31">
        <v>0.48351648351648352</v>
      </c>
      <c r="CJ1110" s="100">
        <v>11</v>
      </c>
      <c r="CK1110" s="31">
        <v>0.12087912087912088</v>
      </c>
      <c r="CL1110" s="100">
        <v>0</v>
      </c>
      <c r="CM1110" s="31">
        <v>0</v>
      </c>
      <c r="CN1110" s="27">
        <v>19.159670329670327</v>
      </c>
      <c r="CO1110" s="27">
        <v>23.166</v>
      </c>
      <c r="CP1110" s="27">
        <v>26.107999999999997</v>
      </c>
      <c r="CQ1110" s="57"/>
    </row>
    <row r="1111" spans="1:95" x14ac:dyDescent="0.25">
      <c r="A1111" s="241">
        <v>2</v>
      </c>
      <c r="B1111" s="312">
        <v>0.5</v>
      </c>
      <c r="C1111" s="97">
        <v>23</v>
      </c>
      <c r="D1111" s="264">
        <v>1</v>
      </c>
      <c r="E1111" s="122">
        <v>3</v>
      </c>
      <c r="F1111" s="122">
        <v>10</v>
      </c>
      <c r="G1111" s="122">
        <v>8</v>
      </c>
      <c r="H1111" s="122">
        <v>1</v>
      </c>
      <c r="I1111" s="122">
        <v>0</v>
      </c>
      <c r="J1111" s="122">
        <v>0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9</v>
      </c>
      <c r="Y1111" s="31">
        <v>0.39130434782608697</v>
      </c>
      <c r="Z1111" s="100">
        <v>7</v>
      </c>
      <c r="AA1111" s="31">
        <v>0.30434782608695654</v>
      </c>
      <c r="AB1111" s="100">
        <v>0</v>
      </c>
      <c r="AC1111" s="31">
        <v>0</v>
      </c>
      <c r="AD1111" s="27">
        <v>19.564347826086955</v>
      </c>
      <c r="AE1111" s="27">
        <v>24.571999999999999</v>
      </c>
      <c r="AF1111" s="27">
        <v>25.166</v>
      </c>
      <c r="AG1111" s="57"/>
      <c r="AH1111" s="97">
        <v>69</v>
      </c>
      <c r="AI1111" s="264">
        <v>2</v>
      </c>
      <c r="AJ1111" s="122">
        <v>1</v>
      </c>
      <c r="AK1111" s="122">
        <v>35</v>
      </c>
      <c r="AL1111" s="122">
        <v>28</v>
      </c>
      <c r="AM1111" s="122">
        <v>2</v>
      </c>
      <c r="AN1111" s="122">
        <v>1</v>
      </c>
      <c r="AO1111" s="122">
        <v>0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31</v>
      </c>
      <c r="BD1111" s="31">
        <v>0.44927536231884058</v>
      </c>
      <c r="BE1111" s="100">
        <v>6</v>
      </c>
      <c r="BF1111" s="31">
        <v>8.6956521739130432E-2</v>
      </c>
      <c r="BG1111" s="100">
        <v>0</v>
      </c>
      <c r="BH1111" s="31">
        <v>0</v>
      </c>
      <c r="BI1111" s="27">
        <v>19.423333333333332</v>
      </c>
      <c r="BJ1111" s="27">
        <v>22.924999999999997</v>
      </c>
      <c r="BK1111" s="27">
        <v>25.234999999999999</v>
      </c>
      <c r="BL1111" s="57"/>
      <c r="BM1111" s="97">
        <v>92</v>
      </c>
      <c r="BN1111" s="253">
        <v>3</v>
      </c>
      <c r="BO1111" s="191">
        <v>4</v>
      </c>
      <c r="BP1111" s="191">
        <v>45</v>
      </c>
      <c r="BQ1111" s="191">
        <v>36</v>
      </c>
      <c r="BR1111" s="191">
        <v>3</v>
      </c>
      <c r="BS1111" s="191">
        <v>1</v>
      </c>
      <c r="BT1111" s="191">
        <v>0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40</v>
      </c>
      <c r="CI1111" s="31">
        <v>0.43478260869565216</v>
      </c>
      <c r="CJ1111" s="100">
        <v>13</v>
      </c>
      <c r="CK1111" s="31">
        <v>0.14130434782608695</v>
      </c>
      <c r="CL1111" s="100">
        <v>0</v>
      </c>
      <c r="CM1111" s="31">
        <v>0</v>
      </c>
      <c r="CN1111" s="27">
        <v>19.458586956521739</v>
      </c>
      <c r="CO1111" s="27">
        <v>23.7</v>
      </c>
      <c r="CP1111" s="27">
        <v>24.993999999999996</v>
      </c>
      <c r="CQ1111" s="57"/>
    </row>
    <row r="1112" spans="1:95" x14ac:dyDescent="0.25">
      <c r="A1112" s="241">
        <v>2</v>
      </c>
      <c r="B1112" s="312">
        <v>0.54166700000000001</v>
      </c>
      <c r="C1112" s="97">
        <v>12</v>
      </c>
      <c r="D1112" s="264">
        <v>0</v>
      </c>
      <c r="E1112" s="122">
        <v>3</v>
      </c>
      <c r="F1112" s="122">
        <v>5</v>
      </c>
      <c r="G1112" s="122">
        <v>4</v>
      </c>
      <c r="H1112" s="122">
        <v>0</v>
      </c>
      <c r="I1112" s="122">
        <v>0</v>
      </c>
      <c r="J1112" s="122">
        <v>0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4</v>
      </c>
      <c r="Y1112" s="31">
        <v>0.33333333333333331</v>
      </c>
      <c r="Z1112" s="100">
        <v>0</v>
      </c>
      <c r="AA1112" s="31">
        <v>0</v>
      </c>
      <c r="AB1112" s="100">
        <v>0</v>
      </c>
      <c r="AC1112" s="31">
        <v>0</v>
      </c>
      <c r="AD1112" s="27">
        <v>17.578333333333333</v>
      </c>
      <c r="AE1112" s="27">
        <v>21.132499999999997</v>
      </c>
      <c r="AF1112" s="27" t="s">
        <v>106</v>
      </c>
      <c r="AG1112" s="57"/>
      <c r="AH1112" s="97">
        <v>65</v>
      </c>
      <c r="AI1112" s="264">
        <v>2</v>
      </c>
      <c r="AJ1112" s="122">
        <v>8</v>
      </c>
      <c r="AK1112" s="122">
        <v>23</v>
      </c>
      <c r="AL1112" s="122">
        <v>30</v>
      </c>
      <c r="AM1112" s="122">
        <v>2</v>
      </c>
      <c r="AN1112" s="122">
        <v>0</v>
      </c>
      <c r="AO1112" s="122">
        <v>0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32</v>
      </c>
      <c r="BD1112" s="31">
        <v>0.49230769230769234</v>
      </c>
      <c r="BE1112" s="100">
        <v>4</v>
      </c>
      <c r="BF1112" s="31">
        <v>6.1538461538461542E-2</v>
      </c>
      <c r="BG1112" s="100">
        <v>0</v>
      </c>
      <c r="BH1112" s="31">
        <v>0</v>
      </c>
      <c r="BI1112" s="27">
        <v>19.096923076923073</v>
      </c>
      <c r="BJ1112" s="27">
        <v>22.797999999999998</v>
      </c>
      <c r="BK1112" s="27">
        <v>24.350999999999999</v>
      </c>
      <c r="BL1112" s="57"/>
      <c r="BM1112" s="97">
        <v>77</v>
      </c>
      <c r="BN1112" s="253">
        <v>2</v>
      </c>
      <c r="BO1112" s="191">
        <v>11</v>
      </c>
      <c r="BP1112" s="191">
        <v>28</v>
      </c>
      <c r="BQ1112" s="191">
        <v>34</v>
      </c>
      <c r="BR1112" s="191">
        <v>2</v>
      </c>
      <c r="BS1112" s="191">
        <v>0</v>
      </c>
      <c r="BT1112" s="191">
        <v>0</v>
      </c>
      <c r="BU1112" s="191">
        <v>0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36</v>
      </c>
      <c r="CI1112" s="31">
        <v>0.46753246753246752</v>
      </c>
      <c r="CJ1112" s="100">
        <v>4</v>
      </c>
      <c r="CK1112" s="31">
        <v>5.1948051948051951E-2</v>
      </c>
      <c r="CL1112" s="100">
        <v>0</v>
      </c>
      <c r="CM1112" s="31">
        <v>0</v>
      </c>
      <c r="CN1112" s="27">
        <v>18.860259740259739</v>
      </c>
      <c r="CO1112" s="27">
        <v>22.698999999999998</v>
      </c>
      <c r="CP1112" s="27">
        <v>24.273</v>
      </c>
      <c r="CQ1112" s="57"/>
    </row>
    <row r="1113" spans="1:95" x14ac:dyDescent="0.25">
      <c r="A1113" s="241">
        <v>2</v>
      </c>
      <c r="B1113" s="312">
        <v>0.58333299999999999</v>
      </c>
      <c r="C1113" s="97">
        <v>15</v>
      </c>
      <c r="D1113" s="264">
        <v>2</v>
      </c>
      <c r="E1113" s="122">
        <v>1</v>
      </c>
      <c r="F1113" s="122">
        <v>8</v>
      </c>
      <c r="G1113" s="122">
        <v>2</v>
      </c>
      <c r="H1113" s="122">
        <v>2</v>
      </c>
      <c r="I1113" s="122">
        <v>0</v>
      </c>
      <c r="J1113" s="122">
        <v>0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4</v>
      </c>
      <c r="Y1113" s="31">
        <v>0.26666666666666666</v>
      </c>
      <c r="Z1113" s="100">
        <v>2</v>
      </c>
      <c r="AA1113" s="31">
        <v>0.13333333333333333</v>
      </c>
      <c r="AB1113" s="100">
        <v>0</v>
      </c>
      <c r="AC1113" s="31">
        <v>0</v>
      </c>
      <c r="AD1113" s="27">
        <v>18.119333333333334</v>
      </c>
      <c r="AE1113" s="27">
        <v>24.677999999999997</v>
      </c>
      <c r="AF1113" s="27" t="s">
        <v>106</v>
      </c>
      <c r="AG1113" s="57"/>
      <c r="AH1113" s="97">
        <v>89</v>
      </c>
      <c r="AI1113" s="264">
        <v>1</v>
      </c>
      <c r="AJ1113" s="122">
        <v>10</v>
      </c>
      <c r="AK1113" s="122">
        <v>45</v>
      </c>
      <c r="AL1113" s="122">
        <v>27</v>
      </c>
      <c r="AM1113" s="122">
        <v>5</v>
      </c>
      <c r="AN1113" s="122">
        <v>1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33</v>
      </c>
      <c r="BD1113" s="31">
        <v>0.3707865168539326</v>
      </c>
      <c r="BE1113" s="100">
        <v>10</v>
      </c>
      <c r="BF1113" s="31">
        <v>0.11235955056179775</v>
      </c>
      <c r="BG1113" s="100">
        <v>0</v>
      </c>
      <c r="BH1113" s="31">
        <v>0</v>
      </c>
      <c r="BI1113" s="27">
        <v>19.086966292134836</v>
      </c>
      <c r="BJ1113" s="27">
        <v>22.560000000000002</v>
      </c>
      <c r="BK1113" s="27">
        <v>26.414999999999999</v>
      </c>
      <c r="BL1113" s="57"/>
      <c r="BM1113" s="97">
        <v>104</v>
      </c>
      <c r="BN1113" s="253">
        <v>3</v>
      </c>
      <c r="BO1113" s="191">
        <v>11</v>
      </c>
      <c r="BP1113" s="191">
        <v>53</v>
      </c>
      <c r="BQ1113" s="191">
        <v>29</v>
      </c>
      <c r="BR1113" s="191">
        <v>7</v>
      </c>
      <c r="BS1113" s="191">
        <v>1</v>
      </c>
      <c r="BT1113" s="191">
        <v>0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37</v>
      </c>
      <c r="CI1113" s="31">
        <v>0.35576923076923078</v>
      </c>
      <c r="CJ1113" s="100">
        <v>12</v>
      </c>
      <c r="CK1113" s="31">
        <v>0.11538461538461539</v>
      </c>
      <c r="CL1113" s="100">
        <v>0</v>
      </c>
      <c r="CM1113" s="31">
        <v>0</v>
      </c>
      <c r="CN1113" s="27">
        <v>18.947403846153843</v>
      </c>
      <c r="CO1113" s="27">
        <v>22.504999999999999</v>
      </c>
      <c r="CP1113" s="27">
        <v>26.715</v>
      </c>
      <c r="CQ1113" s="57"/>
    </row>
    <row r="1114" spans="1:95" x14ac:dyDescent="0.25">
      <c r="A1114" s="241">
        <v>2</v>
      </c>
      <c r="B1114" s="312">
        <v>0.625</v>
      </c>
      <c r="C1114" s="97">
        <v>29</v>
      </c>
      <c r="D1114" s="264">
        <v>0</v>
      </c>
      <c r="E1114" s="122">
        <v>6</v>
      </c>
      <c r="F1114" s="122">
        <v>12</v>
      </c>
      <c r="G1114" s="122">
        <v>11</v>
      </c>
      <c r="H1114" s="122">
        <v>0</v>
      </c>
      <c r="I1114" s="122">
        <v>0</v>
      </c>
      <c r="J1114" s="122">
        <v>0</v>
      </c>
      <c r="K1114" s="122">
        <v>0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11</v>
      </c>
      <c r="Y1114" s="31">
        <v>0.37931034482758619</v>
      </c>
      <c r="Z1114" s="100">
        <v>0</v>
      </c>
      <c r="AA1114" s="31">
        <v>0</v>
      </c>
      <c r="AB1114" s="100">
        <v>0</v>
      </c>
      <c r="AC1114" s="31">
        <v>0</v>
      </c>
      <c r="AD1114" s="27">
        <v>18.561034482758622</v>
      </c>
      <c r="AE1114" s="27">
        <v>22.71</v>
      </c>
      <c r="AF1114" s="27">
        <v>23.765000000000001</v>
      </c>
      <c r="AG1114" s="57"/>
      <c r="AH1114" s="97">
        <v>103</v>
      </c>
      <c r="AI1114" s="264">
        <v>3</v>
      </c>
      <c r="AJ1114" s="122">
        <v>14</v>
      </c>
      <c r="AK1114" s="122">
        <v>42</v>
      </c>
      <c r="AL1114" s="122">
        <v>41</v>
      </c>
      <c r="AM1114" s="122">
        <v>3</v>
      </c>
      <c r="AN1114" s="122">
        <v>0</v>
      </c>
      <c r="AO1114" s="122">
        <v>0</v>
      </c>
      <c r="AP1114" s="122">
        <v>0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44</v>
      </c>
      <c r="BD1114" s="31">
        <v>0.42718446601941745</v>
      </c>
      <c r="BE1114" s="100">
        <v>7</v>
      </c>
      <c r="BF1114" s="31">
        <v>6.7961165048543687E-2</v>
      </c>
      <c r="BG1114" s="100">
        <v>0</v>
      </c>
      <c r="BH1114" s="31">
        <v>0</v>
      </c>
      <c r="BI1114" s="27">
        <v>18.841262135922328</v>
      </c>
      <c r="BJ1114" s="27">
        <v>22.71</v>
      </c>
      <c r="BK1114" s="27">
        <v>24.367999999999999</v>
      </c>
      <c r="BL1114" s="57"/>
      <c r="BM1114" s="97">
        <v>132</v>
      </c>
      <c r="BN1114" s="253">
        <v>3</v>
      </c>
      <c r="BO1114" s="191">
        <v>20</v>
      </c>
      <c r="BP1114" s="191">
        <v>54</v>
      </c>
      <c r="BQ1114" s="191">
        <v>52</v>
      </c>
      <c r="BR1114" s="191">
        <v>3</v>
      </c>
      <c r="BS1114" s="191">
        <v>0</v>
      </c>
      <c r="BT1114" s="191">
        <v>0</v>
      </c>
      <c r="BU1114" s="191">
        <v>0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55</v>
      </c>
      <c r="CI1114" s="31">
        <v>0.41666666666666669</v>
      </c>
      <c r="CJ1114" s="100">
        <v>7</v>
      </c>
      <c r="CK1114" s="31">
        <v>5.3030303030303032E-2</v>
      </c>
      <c r="CL1114" s="100">
        <v>0</v>
      </c>
      <c r="CM1114" s="31">
        <v>0</v>
      </c>
      <c r="CN1114" s="27">
        <v>18.779696969696964</v>
      </c>
      <c r="CO1114" s="27">
        <v>22.692500000000003</v>
      </c>
      <c r="CP1114" s="27">
        <v>24.142499999999998</v>
      </c>
      <c r="CQ1114" s="57"/>
    </row>
    <row r="1115" spans="1:95" x14ac:dyDescent="0.25">
      <c r="A1115" s="241">
        <v>2</v>
      </c>
      <c r="B1115" s="312">
        <v>0.66666700000000001</v>
      </c>
      <c r="C1115" s="97">
        <v>26</v>
      </c>
      <c r="D1115" s="264">
        <v>1</v>
      </c>
      <c r="E1115" s="122">
        <v>4</v>
      </c>
      <c r="F1115" s="122">
        <v>8</v>
      </c>
      <c r="G1115" s="122">
        <v>11</v>
      </c>
      <c r="H1115" s="122">
        <v>1</v>
      </c>
      <c r="I1115" s="122">
        <v>1</v>
      </c>
      <c r="J1115" s="122">
        <v>0</v>
      </c>
      <c r="K1115" s="122">
        <v>0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13</v>
      </c>
      <c r="Y1115" s="31">
        <v>0.5</v>
      </c>
      <c r="Z1115" s="100">
        <v>4</v>
      </c>
      <c r="AA1115" s="31">
        <v>0.15384615384615385</v>
      </c>
      <c r="AB1115" s="100">
        <v>0</v>
      </c>
      <c r="AC1115" s="31">
        <v>0</v>
      </c>
      <c r="AD1115" s="27">
        <v>19.387307692307694</v>
      </c>
      <c r="AE1115" s="27">
        <v>24.247499999999999</v>
      </c>
      <c r="AF1115" s="27">
        <v>28.720999999999997</v>
      </c>
      <c r="AG1115" s="57"/>
      <c r="AH1115" s="97">
        <v>107</v>
      </c>
      <c r="AI1115" s="264">
        <v>1</v>
      </c>
      <c r="AJ1115" s="122">
        <v>6</v>
      </c>
      <c r="AK1115" s="122">
        <v>41</v>
      </c>
      <c r="AL1115" s="122">
        <v>46</v>
      </c>
      <c r="AM1115" s="122">
        <v>13</v>
      </c>
      <c r="AN1115" s="122">
        <v>0</v>
      </c>
      <c r="AO1115" s="122">
        <v>0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59</v>
      </c>
      <c r="BD1115" s="31">
        <v>0.55140186915887845</v>
      </c>
      <c r="BE1115" s="100">
        <v>18</v>
      </c>
      <c r="BF1115" s="31">
        <v>0.16822429906542055</v>
      </c>
      <c r="BG1115" s="100">
        <v>0</v>
      </c>
      <c r="BH1115" s="31">
        <v>0</v>
      </c>
      <c r="BI1115" s="27">
        <v>20.375700934579442</v>
      </c>
      <c r="BJ1115" s="27">
        <v>24.448</v>
      </c>
      <c r="BK1115" s="27">
        <v>26.271999999999998</v>
      </c>
      <c r="BL1115" s="57"/>
      <c r="BM1115" s="97">
        <v>133</v>
      </c>
      <c r="BN1115" s="253">
        <v>2</v>
      </c>
      <c r="BO1115" s="191">
        <v>10</v>
      </c>
      <c r="BP1115" s="191">
        <v>49</v>
      </c>
      <c r="BQ1115" s="191">
        <v>57</v>
      </c>
      <c r="BR1115" s="191">
        <v>14</v>
      </c>
      <c r="BS1115" s="191">
        <v>1</v>
      </c>
      <c r="BT1115" s="191">
        <v>0</v>
      </c>
      <c r="BU1115" s="191">
        <v>0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72</v>
      </c>
      <c r="CI1115" s="31">
        <v>0.54135338345864659</v>
      </c>
      <c r="CJ1115" s="100">
        <v>22</v>
      </c>
      <c r="CK1115" s="31">
        <v>0.16541353383458646</v>
      </c>
      <c r="CL1115" s="100">
        <v>0</v>
      </c>
      <c r="CM1115" s="31">
        <v>0</v>
      </c>
      <c r="CN1115" s="27">
        <v>20.182481203007526</v>
      </c>
      <c r="CO1115" s="27">
        <v>24.350999999999999</v>
      </c>
      <c r="CP1115" s="27">
        <v>26.251000000000001</v>
      </c>
      <c r="CQ1115" s="57"/>
    </row>
    <row r="1116" spans="1:95" x14ac:dyDescent="0.25">
      <c r="A1116" s="241">
        <v>2</v>
      </c>
      <c r="B1116" s="312">
        <v>0.70833299999999999</v>
      </c>
      <c r="C1116" s="97">
        <v>46</v>
      </c>
      <c r="D1116" s="264">
        <v>0</v>
      </c>
      <c r="E1116" s="122">
        <v>5</v>
      </c>
      <c r="F1116" s="122">
        <v>16</v>
      </c>
      <c r="G1116" s="122">
        <v>23</v>
      </c>
      <c r="H1116" s="122">
        <v>2</v>
      </c>
      <c r="I1116" s="122">
        <v>0</v>
      </c>
      <c r="J1116" s="122">
        <v>0</v>
      </c>
      <c r="K1116" s="122">
        <v>0</v>
      </c>
      <c r="L1116" s="122">
        <v>0</v>
      </c>
      <c r="M1116" s="122">
        <v>0</v>
      </c>
      <c r="N1116" s="122">
        <v>0</v>
      </c>
      <c r="O1116" s="122">
        <v>0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25</v>
      </c>
      <c r="Y1116" s="31">
        <v>0.54347826086956519</v>
      </c>
      <c r="Z1116" s="100">
        <v>5</v>
      </c>
      <c r="AA1116" s="31">
        <v>0.10869565217391304</v>
      </c>
      <c r="AB1116" s="100">
        <v>0</v>
      </c>
      <c r="AC1116" s="31">
        <v>0</v>
      </c>
      <c r="AD1116" s="27">
        <v>19.817173913043476</v>
      </c>
      <c r="AE1116" s="27">
        <v>23.382999999999996</v>
      </c>
      <c r="AF1116" s="27">
        <v>24.877499999999998</v>
      </c>
      <c r="AG1116" s="57"/>
      <c r="AH1116" s="97">
        <v>185</v>
      </c>
      <c r="AI1116" s="264">
        <v>2</v>
      </c>
      <c r="AJ1116" s="122">
        <v>14</v>
      </c>
      <c r="AK1116" s="122">
        <v>67</v>
      </c>
      <c r="AL1116" s="122">
        <v>86</v>
      </c>
      <c r="AM1116" s="122">
        <v>13</v>
      </c>
      <c r="AN1116" s="122">
        <v>3</v>
      </c>
      <c r="AO1116" s="122">
        <v>0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102</v>
      </c>
      <c r="BD1116" s="31">
        <v>0.55135135135135138</v>
      </c>
      <c r="BE1116" s="100">
        <v>26</v>
      </c>
      <c r="BF1116" s="31">
        <v>0.14054054054054055</v>
      </c>
      <c r="BG1116" s="100">
        <v>0</v>
      </c>
      <c r="BH1116" s="31">
        <v>0</v>
      </c>
      <c r="BI1116" s="27">
        <v>20.130864864864868</v>
      </c>
      <c r="BJ1116" s="27">
        <v>23.811</v>
      </c>
      <c r="BK1116" s="27">
        <v>26.849999999999987</v>
      </c>
      <c r="BL1116" s="57"/>
      <c r="BM1116" s="97">
        <v>231</v>
      </c>
      <c r="BN1116" s="253">
        <v>2</v>
      </c>
      <c r="BO1116" s="191">
        <v>19</v>
      </c>
      <c r="BP1116" s="191">
        <v>83</v>
      </c>
      <c r="BQ1116" s="191">
        <v>109</v>
      </c>
      <c r="BR1116" s="191">
        <v>15</v>
      </c>
      <c r="BS1116" s="191">
        <v>3</v>
      </c>
      <c r="BT1116" s="191">
        <v>0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0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127</v>
      </c>
      <c r="CI1116" s="31">
        <v>0.54978354978354982</v>
      </c>
      <c r="CJ1116" s="100">
        <v>31</v>
      </c>
      <c r="CK1116" s="31">
        <v>0.13419913419913421</v>
      </c>
      <c r="CL1116" s="100">
        <v>0</v>
      </c>
      <c r="CM1116" s="31">
        <v>0</v>
      </c>
      <c r="CN1116" s="27">
        <v>20.06839826839829</v>
      </c>
      <c r="CO1116" s="27">
        <v>23.774000000000001</v>
      </c>
      <c r="CP1116" s="27">
        <v>26.125999999999998</v>
      </c>
      <c r="CQ1116" s="57"/>
    </row>
    <row r="1117" spans="1:95" x14ac:dyDescent="0.25">
      <c r="A1117" s="241">
        <v>2</v>
      </c>
      <c r="B1117" s="312">
        <v>0.75</v>
      </c>
      <c r="C1117" s="97">
        <v>30</v>
      </c>
      <c r="D1117" s="264">
        <v>0</v>
      </c>
      <c r="E1117" s="122">
        <v>3</v>
      </c>
      <c r="F1117" s="122">
        <v>10</v>
      </c>
      <c r="G1117" s="122">
        <v>12</v>
      </c>
      <c r="H1117" s="122">
        <v>5</v>
      </c>
      <c r="I1117" s="122">
        <v>0</v>
      </c>
      <c r="J1117" s="122">
        <v>0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17</v>
      </c>
      <c r="Y1117" s="31">
        <v>0.56666666666666665</v>
      </c>
      <c r="Z1117" s="100">
        <v>6</v>
      </c>
      <c r="AA1117" s="31">
        <v>0.2</v>
      </c>
      <c r="AB1117" s="100">
        <v>0</v>
      </c>
      <c r="AC1117" s="31">
        <v>0</v>
      </c>
      <c r="AD1117" s="27">
        <v>20.702000000000002</v>
      </c>
      <c r="AE1117" s="27">
        <v>25.866499999999998</v>
      </c>
      <c r="AF1117" s="27">
        <v>27.257999999999999</v>
      </c>
      <c r="AG1117" s="57"/>
      <c r="AH1117" s="97">
        <v>116</v>
      </c>
      <c r="AI1117" s="264">
        <v>1</v>
      </c>
      <c r="AJ1117" s="122">
        <v>6</v>
      </c>
      <c r="AK1117" s="122">
        <v>36</v>
      </c>
      <c r="AL1117" s="122">
        <v>65</v>
      </c>
      <c r="AM1117" s="122">
        <v>7</v>
      </c>
      <c r="AN1117" s="122">
        <v>1</v>
      </c>
      <c r="AO1117" s="122">
        <v>0</v>
      </c>
      <c r="AP1117" s="122">
        <v>0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73</v>
      </c>
      <c r="BD1117" s="31">
        <v>0.62931034482758619</v>
      </c>
      <c r="BE1117" s="100">
        <v>17</v>
      </c>
      <c r="BF1117" s="31">
        <v>0.14655172413793102</v>
      </c>
      <c r="BG1117" s="100">
        <v>0</v>
      </c>
      <c r="BH1117" s="31">
        <v>0</v>
      </c>
      <c r="BI1117" s="27">
        <v>20.64344827586206</v>
      </c>
      <c r="BJ1117" s="27">
        <v>24.007000000000001</v>
      </c>
      <c r="BK1117" s="27">
        <v>25.989499999999989</v>
      </c>
      <c r="BL1117" s="57"/>
      <c r="BM1117" s="97">
        <v>146</v>
      </c>
      <c r="BN1117" s="253">
        <v>1</v>
      </c>
      <c r="BO1117" s="191">
        <v>9</v>
      </c>
      <c r="BP1117" s="191">
        <v>46</v>
      </c>
      <c r="BQ1117" s="191">
        <v>77</v>
      </c>
      <c r="BR1117" s="191">
        <v>12</v>
      </c>
      <c r="BS1117" s="191">
        <v>1</v>
      </c>
      <c r="BT1117" s="191">
        <v>0</v>
      </c>
      <c r="BU1117" s="191">
        <v>0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90</v>
      </c>
      <c r="CI1117" s="31">
        <v>0.61643835616438358</v>
      </c>
      <c r="CJ1117" s="100">
        <v>23</v>
      </c>
      <c r="CK1117" s="31">
        <v>0.15753424657534246</v>
      </c>
      <c r="CL1117" s="100">
        <v>0</v>
      </c>
      <c r="CM1117" s="31">
        <v>0</v>
      </c>
      <c r="CN1117" s="27">
        <v>20.655479452054792</v>
      </c>
      <c r="CO1117" s="27">
        <v>24.077999999999999</v>
      </c>
      <c r="CP1117" s="27">
        <v>26.840500000000002</v>
      </c>
      <c r="CQ1117" s="57"/>
    </row>
    <row r="1118" spans="1:95" x14ac:dyDescent="0.25">
      <c r="A1118" s="241">
        <v>2</v>
      </c>
      <c r="B1118" s="312">
        <v>0.79166700000000001</v>
      </c>
      <c r="C1118" s="97">
        <v>15</v>
      </c>
      <c r="D1118" s="264">
        <v>0</v>
      </c>
      <c r="E1118" s="122">
        <v>2</v>
      </c>
      <c r="F1118" s="122">
        <v>7</v>
      </c>
      <c r="G1118" s="122">
        <v>6</v>
      </c>
      <c r="H1118" s="122">
        <v>0</v>
      </c>
      <c r="I1118" s="122">
        <v>0</v>
      </c>
      <c r="J1118" s="122">
        <v>0</v>
      </c>
      <c r="K1118" s="122">
        <v>0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323">
        <v>0</v>
      </c>
      <c r="X1118" s="100">
        <v>6</v>
      </c>
      <c r="Y1118" s="31">
        <v>0.4</v>
      </c>
      <c r="Z1118" s="100">
        <v>0</v>
      </c>
      <c r="AA1118" s="31">
        <v>0</v>
      </c>
      <c r="AB1118" s="100">
        <v>0</v>
      </c>
      <c r="AC1118" s="31">
        <v>0</v>
      </c>
      <c r="AD1118" s="27">
        <v>18.747333333333337</v>
      </c>
      <c r="AE1118" s="27">
        <v>22.006</v>
      </c>
      <c r="AF1118" s="27" t="s">
        <v>106</v>
      </c>
      <c r="AG1118" s="57"/>
      <c r="AH1118" s="97">
        <v>69</v>
      </c>
      <c r="AI1118" s="264">
        <v>1</v>
      </c>
      <c r="AJ1118" s="122">
        <v>4</v>
      </c>
      <c r="AK1118" s="122">
        <v>31</v>
      </c>
      <c r="AL1118" s="122">
        <v>26</v>
      </c>
      <c r="AM1118" s="122">
        <v>4</v>
      </c>
      <c r="AN1118" s="122">
        <v>3</v>
      </c>
      <c r="AO1118" s="122">
        <v>0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323">
        <v>0</v>
      </c>
      <c r="BC1118" s="100">
        <v>33</v>
      </c>
      <c r="BD1118" s="31">
        <v>0.47826086956521741</v>
      </c>
      <c r="BE1118" s="100">
        <v>7</v>
      </c>
      <c r="BF1118" s="31">
        <v>0.10144927536231885</v>
      </c>
      <c r="BG1118" s="100">
        <v>0</v>
      </c>
      <c r="BH1118" s="31">
        <v>0</v>
      </c>
      <c r="BI1118" s="27">
        <v>20.268115942028992</v>
      </c>
      <c r="BJ1118" s="27">
        <v>23.555</v>
      </c>
      <c r="BK1118" s="27">
        <v>29.055</v>
      </c>
      <c r="BL1118" s="57"/>
      <c r="BM1118" s="97">
        <v>84</v>
      </c>
      <c r="BN1118" s="253">
        <v>1</v>
      </c>
      <c r="BO1118" s="191">
        <v>6</v>
      </c>
      <c r="BP1118" s="191">
        <v>38</v>
      </c>
      <c r="BQ1118" s="191">
        <v>32</v>
      </c>
      <c r="BR1118" s="191">
        <v>4</v>
      </c>
      <c r="BS1118" s="191">
        <v>3</v>
      </c>
      <c r="BT1118" s="191">
        <v>0</v>
      </c>
      <c r="BU1118" s="191">
        <v>0</v>
      </c>
      <c r="BV1118" s="191">
        <v>0</v>
      </c>
      <c r="BW1118" s="191">
        <v>0</v>
      </c>
      <c r="BX1118" s="191">
        <v>0</v>
      </c>
      <c r="BY1118" s="191">
        <v>0</v>
      </c>
      <c r="BZ1118" s="191">
        <v>0</v>
      </c>
      <c r="CA1118" s="191">
        <v>0</v>
      </c>
      <c r="CB1118" s="191">
        <v>0</v>
      </c>
      <c r="CC1118" s="191">
        <v>0</v>
      </c>
      <c r="CD1118" s="191">
        <v>0</v>
      </c>
      <c r="CE1118" s="191">
        <v>0</v>
      </c>
      <c r="CF1118" s="191">
        <v>0</v>
      </c>
      <c r="CG1118" s="192">
        <v>0</v>
      </c>
      <c r="CH1118" s="100">
        <v>39</v>
      </c>
      <c r="CI1118" s="31">
        <v>0.4642857142857143</v>
      </c>
      <c r="CJ1118" s="100">
        <v>7</v>
      </c>
      <c r="CK1118" s="31">
        <v>8.3333333333333329E-2</v>
      </c>
      <c r="CL1118" s="100">
        <v>0</v>
      </c>
      <c r="CM1118" s="31">
        <v>0</v>
      </c>
      <c r="CN1118" s="27">
        <v>19.996547619047625</v>
      </c>
      <c r="CO1118" s="27">
        <v>23.232500000000002</v>
      </c>
      <c r="CP1118" s="27">
        <v>27.734999999999999</v>
      </c>
      <c r="CQ1118" s="57"/>
    </row>
    <row r="1119" spans="1:95" x14ac:dyDescent="0.25">
      <c r="A1119" s="241">
        <v>2</v>
      </c>
      <c r="B1119" s="312">
        <v>0.83333299999999999</v>
      </c>
      <c r="C1119" s="97">
        <v>5</v>
      </c>
      <c r="D1119" s="264">
        <v>1</v>
      </c>
      <c r="E1119" s="122">
        <v>0</v>
      </c>
      <c r="F1119" s="122">
        <v>2</v>
      </c>
      <c r="G1119" s="122">
        <v>1</v>
      </c>
      <c r="H1119" s="122">
        <v>0</v>
      </c>
      <c r="I1119" s="122">
        <v>1</v>
      </c>
      <c r="J1119" s="122">
        <v>0</v>
      </c>
      <c r="K1119" s="122">
        <v>0</v>
      </c>
      <c r="L1119" s="122">
        <v>0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323">
        <v>0</v>
      </c>
      <c r="X1119" s="100">
        <v>2</v>
      </c>
      <c r="Y1119" s="31">
        <v>0.4</v>
      </c>
      <c r="Z1119" s="100">
        <v>1</v>
      </c>
      <c r="AA1119" s="31">
        <v>0.2</v>
      </c>
      <c r="AB1119" s="100">
        <v>0</v>
      </c>
      <c r="AC1119" s="31">
        <v>0</v>
      </c>
      <c r="AD1119" s="27">
        <v>19.677999999999997</v>
      </c>
      <c r="AE1119" s="27" t="s">
        <v>106</v>
      </c>
      <c r="AF1119" s="27" t="s">
        <v>106</v>
      </c>
      <c r="AG1119" s="57"/>
      <c r="AH1119" s="97">
        <v>33</v>
      </c>
      <c r="AI1119" s="264">
        <v>2</v>
      </c>
      <c r="AJ1119" s="122">
        <v>3</v>
      </c>
      <c r="AK1119" s="122">
        <v>10</v>
      </c>
      <c r="AL1119" s="122">
        <v>14</v>
      </c>
      <c r="AM1119" s="122">
        <v>4</v>
      </c>
      <c r="AN1119" s="122">
        <v>0</v>
      </c>
      <c r="AO1119" s="122">
        <v>0</v>
      </c>
      <c r="AP1119" s="122">
        <v>0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323">
        <v>0</v>
      </c>
      <c r="BC1119" s="100">
        <v>18</v>
      </c>
      <c r="BD1119" s="31">
        <v>0.54545454545454541</v>
      </c>
      <c r="BE1119" s="100">
        <v>5</v>
      </c>
      <c r="BF1119" s="31">
        <v>0.15151515151515152</v>
      </c>
      <c r="BG1119" s="100">
        <v>0</v>
      </c>
      <c r="BH1119" s="31">
        <v>0</v>
      </c>
      <c r="BI1119" s="27">
        <v>19.613636363636367</v>
      </c>
      <c r="BJ1119" s="27">
        <v>24.442</v>
      </c>
      <c r="BK1119" s="27">
        <v>28.184999999999999</v>
      </c>
      <c r="BL1119" s="57"/>
      <c r="BM1119" s="97">
        <v>38</v>
      </c>
      <c r="BN1119" s="253">
        <v>3</v>
      </c>
      <c r="BO1119" s="191">
        <v>3</v>
      </c>
      <c r="BP1119" s="191">
        <v>12</v>
      </c>
      <c r="BQ1119" s="191">
        <v>15</v>
      </c>
      <c r="BR1119" s="191">
        <v>4</v>
      </c>
      <c r="BS1119" s="191">
        <v>1</v>
      </c>
      <c r="BT1119" s="191">
        <v>0</v>
      </c>
      <c r="BU1119" s="191">
        <v>0</v>
      </c>
      <c r="BV1119" s="191">
        <v>0</v>
      </c>
      <c r="BW1119" s="191">
        <v>0</v>
      </c>
      <c r="BX1119" s="191">
        <v>0</v>
      </c>
      <c r="BY1119" s="191">
        <v>0</v>
      </c>
      <c r="BZ1119" s="191">
        <v>0</v>
      </c>
      <c r="CA1119" s="191">
        <v>0</v>
      </c>
      <c r="CB1119" s="191">
        <v>0</v>
      </c>
      <c r="CC1119" s="191">
        <v>0</v>
      </c>
      <c r="CD1119" s="191">
        <v>0</v>
      </c>
      <c r="CE1119" s="191">
        <v>0</v>
      </c>
      <c r="CF1119" s="191">
        <v>0</v>
      </c>
      <c r="CG1119" s="192">
        <v>0</v>
      </c>
      <c r="CH1119" s="100">
        <v>20</v>
      </c>
      <c r="CI1119" s="31">
        <v>0.52631578947368418</v>
      </c>
      <c r="CJ1119" s="100">
        <v>6</v>
      </c>
      <c r="CK1119" s="31">
        <v>0.15789473684210525</v>
      </c>
      <c r="CL1119" s="100">
        <v>0</v>
      </c>
      <c r="CM1119" s="31">
        <v>0</v>
      </c>
      <c r="CN1119" s="27">
        <v>19.622105263157891</v>
      </c>
      <c r="CO1119" s="27">
        <v>24.712499999999999</v>
      </c>
      <c r="CP1119" s="27">
        <v>28.442999999999994</v>
      </c>
      <c r="CQ1119" s="57"/>
    </row>
    <row r="1120" spans="1:95" x14ac:dyDescent="0.25">
      <c r="A1120" s="241">
        <v>2</v>
      </c>
      <c r="B1120" s="312">
        <v>0.875</v>
      </c>
      <c r="C1120" s="97">
        <v>7</v>
      </c>
      <c r="D1120" s="264">
        <v>0</v>
      </c>
      <c r="E1120" s="122">
        <v>0</v>
      </c>
      <c r="F1120" s="122">
        <v>4</v>
      </c>
      <c r="G1120" s="122">
        <v>3</v>
      </c>
      <c r="H1120" s="122">
        <v>0</v>
      </c>
      <c r="I1120" s="122">
        <v>0</v>
      </c>
      <c r="J1120" s="122">
        <v>0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323">
        <v>0</v>
      </c>
      <c r="X1120" s="100">
        <v>3</v>
      </c>
      <c r="Y1120" s="31">
        <v>0.42857142857142855</v>
      </c>
      <c r="Z1120" s="100">
        <v>0</v>
      </c>
      <c r="AA1120" s="31">
        <v>0</v>
      </c>
      <c r="AB1120" s="100">
        <v>0</v>
      </c>
      <c r="AC1120" s="31">
        <v>0</v>
      </c>
      <c r="AD1120" s="27">
        <v>19.352857142857147</v>
      </c>
      <c r="AE1120" s="27">
        <v>21.861999999999998</v>
      </c>
      <c r="AF1120" s="27" t="s">
        <v>106</v>
      </c>
      <c r="AG1120" s="57"/>
      <c r="AH1120" s="97">
        <v>23</v>
      </c>
      <c r="AI1120" s="264">
        <v>0</v>
      </c>
      <c r="AJ1120" s="122">
        <v>4</v>
      </c>
      <c r="AK1120" s="122">
        <v>10</v>
      </c>
      <c r="AL1120" s="122">
        <v>8</v>
      </c>
      <c r="AM1120" s="122">
        <v>1</v>
      </c>
      <c r="AN1120" s="122">
        <v>0</v>
      </c>
      <c r="AO1120" s="122">
        <v>0</v>
      </c>
      <c r="AP1120" s="122">
        <v>0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323">
        <v>0</v>
      </c>
      <c r="BC1120" s="100">
        <v>9</v>
      </c>
      <c r="BD1120" s="31">
        <v>0.39130434782608697</v>
      </c>
      <c r="BE1120" s="100">
        <v>2</v>
      </c>
      <c r="BF1120" s="31">
        <v>8.6956521739130432E-2</v>
      </c>
      <c r="BG1120" s="100">
        <v>0</v>
      </c>
      <c r="BH1120" s="31">
        <v>0</v>
      </c>
      <c r="BI1120" s="27">
        <v>19.000434782608696</v>
      </c>
      <c r="BJ1120" s="27">
        <v>22.716000000000001</v>
      </c>
      <c r="BK1120" s="27">
        <v>26.317999999999994</v>
      </c>
      <c r="BL1120" s="57"/>
      <c r="BM1120" s="97">
        <v>30</v>
      </c>
      <c r="BN1120" s="253">
        <v>0</v>
      </c>
      <c r="BO1120" s="191">
        <v>4</v>
      </c>
      <c r="BP1120" s="191">
        <v>14</v>
      </c>
      <c r="BQ1120" s="191">
        <v>11</v>
      </c>
      <c r="BR1120" s="191">
        <v>1</v>
      </c>
      <c r="BS1120" s="191">
        <v>0</v>
      </c>
      <c r="BT1120" s="191">
        <v>0</v>
      </c>
      <c r="BU1120" s="191">
        <v>0</v>
      </c>
      <c r="BV1120" s="191">
        <v>0</v>
      </c>
      <c r="BW1120" s="191">
        <v>0</v>
      </c>
      <c r="BX1120" s="191">
        <v>0</v>
      </c>
      <c r="BY1120" s="191">
        <v>0</v>
      </c>
      <c r="BZ1120" s="191">
        <v>0</v>
      </c>
      <c r="CA1120" s="191">
        <v>0</v>
      </c>
      <c r="CB1120" s="191">
        <v>0</v>
      </c>
      <c r="CC1120" s="191">
        <v>0</v>
      </c>
      <c r="CD1120" s="191">
        <v>0</v>
      </c>
      <c r="CE1120" s="191">
        <v>0</v>
      </c>
      <c r="CF1120" s="191">
        <v>0</v>
      </c>
      <c r="CG1120" s="192">
        <v>0</v>
      </c>
      <c r="CH1120" s="100">
        <v>12</v>
      </c>
      <c r="CI1120" s="31">
        <v>0.4</v>
      </c>
      <c r="CJ1120" s="100">
        <v>2</v>
      </c>
      <c r="CK1120" s="31">
        <v>6.6666666666666666E-2</v>
      </c>
      <c r="CL1120" s="100">
        <v>0</v>
      </c>
      <c r="CM1120" s="31">
        <v>0</v>
      </c>
      <c r="CN1120" s="27">
        <v>19.082666666666665</v>
      </c>
      <c r="CO1120" s="27">
        <v>22.2395</v>
      </c>
      <c r="CP1120" s="27">
        <v>25.597000000000001</v>
      </c>
      <c r="CQ1120" s="57"/>
    </row>
    <row r="1121" spans="1:95" x14ac:dyDescent="0.25">
      <c r="A1121" s="241">
        <v>2</v>
      </c>
      <c r="B1121" s="312">
        <v>0.91666700000000001</v>
      </c>
      <c r="C1121" s="97">
        <v>3</v>
      </c>
      <c r="D1121" s="264">
        <v>0</v>
      </c>
      <c r="E1121" s="122">
        <v>0</v>
      </c>
      <c r="F1121" s="122">
        <v>2</v>
      </c>
      <c r="G1121" s="122">
        <v>1</v>
      </c>
      <c r="H1121" s="122">
        <v>0</v>
      </c>
      <c r="I1121" s="122">
        <v>0</v>
      </c>
      <c r="J1121" s="122">
        <v>0</v>
      </c>
      <c r="K1121" s="122">
        <v>0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323">
        <v>0</v>
      </c>
      <c r="X1121" s="100">
        <v>1</v>
      </c>
      <c r="Y1121" s="31">
        <v>0.33333333333333331</v>
      </c>
      <c r="Z1121" s="100">
        <v>1</v>
      </c>
      <c r="AA1121" s="31">
        <v>0.33333333333333331</v>
      </c>
      <c r="AB1121" s="100">
        <v>0</v>
      </c>
      <c r="AC1121" s="31">
        <v>0</v>
      </c>
      <c r="AD1121" s="27">
        <v>19.760000000000002</v>
      </c>
      <c r="AE1121" s="27" t="s">
        <v>106</v>
      </c>
      <c r="AF1121" s="27" t="s">
        <v>106</v>
      </c>
      <c r="AG1121" s="57"/>
      <c r="AH1121" s="97">
        <v>16</v>
      </c>
      <c r="AI1121" s="264">
        <v>0</v>
      </c>
      <c r="AJ1121" s="122">
        <v>2</v>
      </c>
      <c r="AK1121" s="122">
        <v>4</v>
      </c>
      <c r="AL1121" s="122">
        <v>9</v>
      </c>
      <c r="AM1121" s="122">
        <v>1</v>
      </c>
      <c r="AN1121" s="122">
        <v>0</v>
      </c>
      <c r="AO1121" s="122">
        <v>0</v>
      </c>
      <c r="AP1121" s="122">
        <v>0</v>
      </c>
      <c r="AQ1121" s="122">
        <v>0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323">
        <v>0</v>
      </c>
      <c r="BC1121" s="100">
        <v>10</v>
      </c>
      <c r="BD1121" s="31">
        <v>0.625</v>
      </c>
      <c r="BE1121" s="100">
        <v>1</v>
      </c>
      <c r="BF1121" s="31">
        <v>6.25E-2</v>
      </c>
      <c r="BG1121" s="100">
        <v>0</v>
      </c>
      <c r="BH1121" s="31">
        <v>0</v>
      </c>
      <c r="BI1121" s="27">
        <v>20.307500000000001</v>
      </c>
      <c r="BJ1121" s="27">
        <v>23.722999999999999</v>
      </c>
      <c r="BK1121" s="27" t="s">
        <v>106</v>
      </c>
      <c r="BL1121" s="57"/>
      <c r="BM1121" s="97">
        <v>19</v>
      </c>
      <c r="BN1121" s="253">
        <v>0</v>
      </c>
      <c r="BO1121" s="191">
        <v>2</v>
      </c>
      <c r="BP1121" s="191">
        <v>6</v>
      </c>
      <c r="BQ1121" s="191">
        <v>10</v>
      </c>
      <c r="BR1121" s="191">
        <v>1</v>
      </c>
      <c r="BS1121" s="191">
        <v>0</v>
      </c>
      <c r="BT1121" s="191">
        <v>0</v>
      </c>
      <c r="BU1121" s="191">
        <v>0</v>
      </c>
      <c r="BV1121" s="191">
        <v>0</v>
      </c>
      <c r="BW1121" s="191">
        <v>0</v>
      </c>
      <c r="BX1121" s="191">
        <v>0</v>
      </c>
      <c r="BY1121" s="191">
        <v>0</v>
      </c>
      <c r="BZ1121" s="191">
        <v>0</v>
      </c>
      <c r="CA1121" s="191">
        <v>0</v>
      </c>
      <c r="CB1121" s="191">
        <v>0</v>
      </c>
      <c r="CC1121" s="191">
        <v>0</v>
      </c>
      <c r="CD1121" s="191">
        <v>0</v>
      </c>
      <c r="CE1121" s="191">
        <v>0</v>
      </c>
      <c r="CF1121" s="191">
        <v>0</v>
      </c>
      <c r="CG1121" s="192">
        <v>0</v>
      </c>
      <c r="CH1121" s="100">
        <v>11</v>
      </c>
      <c r="CI1121" s="31">
        <v>0.57894736842105265</v>
      </c>
      <c r="CJ1121" s="100">
        <v>2</v>
      </c>
      <c r="CK1121" s="31">
        <v>0.10526315789473684</v>
      </c>
      <c r="CL1121" s="100">
        <v>0</v>
      </c>
      <c r="CM1121" s="31">
        <v>0</v>
      </c>
      <c r="CN1121" s="27">
        <v>20.221052631578949</v>
      </c>
      <c r="CO1121" s="27">
        <v>23.8</v>
      </c>
      <c r="CP1121" s="27">
        <v>25.62</v>
      </c>
      <c r="CQ1121" s="57"/>
    </row>
    <row r="1122" spans="1:95" x14ac:dyDescent="0.25">
      <c r="A1122" s="241">
        <v>2</v>
      </c>
      <c r="B1122" s="312">
        <v>0.95833299999999999</v>
      </c>
      <c r="C1122" s="98">
        <v>2</v>
      </c>
      <c r="D1122" s="324">
        <v>0</v>
      </c>
      <c r="E1122" s="325">
        <v>1</v>
      </c>
      <c r="F1122" s="325">
        <v>0</v>
      </c>
      <c r="G1122" s="325">
        <v>1</v>
      </c>
      <c r="H1122" s="325">
        <v>0</v>
      </c>
      <c r="I1122" s="325">
        <v>0</v>
      </c>
      <c r="J1122" s="325">
        <v>0</v>
      </c>
      <c r="K1122" s="325">
        <v>0</v>
      </c>
      <c r="L1122" s="325">
        <v>0</v>
      </c>
      <c r="M1122" s="325">
        <v>0</v>
      </c>
      <c r="N1122" s="325">
        <v>0</v>
      </c>
      <c r="O1122" s="325">
        <v>0</v>
      </c>
      <c r="P1122" s="325">
        <v>0</v>
      </c>
      <c r="Q1122" s="325">
        <v>0</v>
      </c>
      <c r="R1122" s="325">
        <v>0</v>
      </c>
      <c r="S1122" s="325">
        <v>0</v>
      </c>
      <c r="T1122" s="325">
        <v>0</v>
      </c>
      <c r="U1122" s="325">
        <v>0</v>
      </c>
      <c r="V1122" s="325">
        <v>0</v>
      </c>
      <c r="W1122" s="326">
        <v>0</v>
      </c>
      <c r="X1122" s="339">
        <v>1</v>
      </c>
      <c r="Y1122" s="338">
        <v>0.5</v>
      </c>
      <c r="Z1122" s="339">
        <v>0</v>
      </c>
      <c r="AA1122" s="338">
        <v>0</v>
      </c>
      <c r="AB1122" s="339">
        <v>0</v>
      </c>
      <c r="AC1122" s="338">
        <v>0</v>
      </c>
      <c r="AD1122" s="124">
        <v>17.555</v>
      </c>
      <c r="AE1122" s="124" t="s">
        <v>106</v>
      </c>
      <c r="AF1122" s="124" t="s">
        <v>106</v>
      </c>
      <c r="AG1122" s="57"/>
      <c r="AH1122" s="98">
        <v>10</v>
      </c>
      <c r="AI1122" s="324">
        <v>0</v>
      </c>
      <c r="AJ1122" s="325">
        <v>3</v>
      </c>
      <c r="AK1122" s="325">
        <v>3</v>
      </c>
      <c r="AL1122" s="325">
        <v>3</v>
      </c>
      <c r="AM1122" s="325">
        <v>1</v>
      </c>
      <c r="AN1122" s="325">
        <v>0</v>
      </c>
      <c r="AO1122" s="325">
        <v>0</v>
      </c>
      <c r="AP1122" s="325">
        <v>0</v>
      </c>
      <c r="AQ1122" s="325">
        <v>0</v>
      </c>
      <c r="AR1122" s="325">
        <v>0</v>
      </c>
      <c r="AS1122" s="325">
        <v>0</v>
      </c>
      <c r="AT1122" s="325">
        <v>0</v>
      </c>
      <c r="AU1122" s="325">
        <v>0</v>
      </c>
      <c r="AV1122" s="325">
        <v>0</v>
      </c>
      <c r="AW1122" s="325">
        <v>0</v>
      </c>
      <c r="AX1122" s="325">
        <v>0</v>
      </c>
      <c r="AY1122" s="325">
        <v>0</v>
      </c>
      <c r="AZ1122" s="325">
        <v>0</v>
      </c>
      <c r="BA1122" s="325">
        <v>0</v>
      </c>
      <c r="BB1122" s="326">
        <v>0</v>
      </c>
      <c r="BC1122" s="339">
        <v>4</v>
      </c>
      <c r="BD1122" s="338">
        <v>0.4</v>
      </c>
      <c r="BE1122" s="339">
        <v>1</v>
      </c>
      <c r="BF1122" s="338">
        <v>0.1</v>
      </c>
      <c r="BG1122" s="339">
        <v>0</v>
      </c>
      <c r="BH1122" s="338">
        <v>0</v>
      </c>
      <c r="BI1122" s="124">
        <v>18.501000000000001</v>
      </c>
      <c r="BJ1122" s="124">
        <v>25.342500000000001</v>
      </c>
      <c r="BK1122" s="124" t="s">
        <v>106</v>
      </c>
      <c r="BL1122" s="57"/>
      <c r="BM1122" s="98">
        <v>12</v>
      </c>
      <c r="BN1122" s="337">
        <v>0</v>
      </c>
      <c r="BO1122" s="195">
        <v>4</v>
      </c>
      <c r="BP1122" s="195">
        <v>3</v>
      </c>
      <c r="BQ1122" s="195">
        <v>4</v>
      </c>
      <c r="BR1122" s="195">
        <v>1</v>
      </c>
      <c r="BS1122" s="195">
        <v>0</v>
      </c>
      <c r="BT1122" s="195">
        <v>0</v>
      </c>
      <c r="BU1122" s="195">
        <v>0</v>
      </c>
      <c r="BV1122" s="195">
        <v>0</v>
      </c>
      <c r="BW1122" s="195">
        <v>0</v>
      </c>
      <c r="BX1122" s="195">
        <v>0</v>
      </c>
      <c r="BY1122" s="195">
        <v>0</v>
      </c>
      <c r="BZ1122" s="195">
        <v>0</v>
      </c>
      <c r="CA1122" s="195">
        <v>0</v>
      </c>
      <c r="CB1122" s="195">
        <v>0</v>
      </c>
      <c r="CC1122" s="195">
        <v>0</v>
      </c>
      <c r="CD1122" s="195">
        <v>0</v>
      </c>
      <c r="CE1122" s="195">
        <v>0</v>
      </c>
      <c r="CF1122" s="195">
        <v>0</v>
      </c>
      <c r="CG1122" s="196">
        <v>0</v>
      </c>
      <c r="CH1122" s="339">
        <v>5</v>
      </c>
      <c r="CI1122" s="338">
        <v>0.41666666666666669</v>
      </c>
      <c r="CJ1122" s="339">
        <v>1</v>
      </c>
      <c r="CK1122" s="338">
        <v>8.3333333333333329E-2</v>
      </c>
      <c r="CL1122" s="339">
        <v>0</v>
      </c>
      <c r="CM1122" s="338">
        <v>0</v>
      </c>
      <c r="CN1122" s="124">
        <v>18.343333333333334</v>
      </c>
      <c r="CO1122" s="124">
        <v>23.557499999999994</v>
      </c>
      <c r="CP1122" s="124" t="s">
        <v>106</v>
      </c>
      <c r="CQ1122" s="57"/>
    </row>
    <row r="1123" spans="1:95" x14ac:dyDescent="0.25">
      <c r="A1123" s="241"/>
      <c r="B1123" s="422" t="s">
        <v>35</v>
      </c>
      <c r="C1123" s="423">
        <v>263</v>
      </c>
      <c r="D1123" s="424">
        <v>5</v>
      </c>
      <c r="E1123" s="424">
        <v>34</v>
      </c>
      <c r="F1123" s="424">
        <v>103</v>
      </c>
      <c r="G1123" s="424">
        <v>107</v>
      </c>
      <c r="H1123" s="424">
        <v>13</v>
      </c>
      <c r="I1123" s="424">
        <v>1</v>
      </c>
      <c r="J1123" s="424">
        <v>0</v>
      </c>
      <c r="K1123" s="424">
        <v>0</v>
      </c>
      <c r="L1123" s="424">
        <v>0</v>
      </c>
      <c r="M1123" s="424">
        <v>0</v>
      </c>
      <c r="N1123" s="424">
        <v>0</v>
      </c>
      <c r="O1123" s="424">
        <v>0</v>
      </c>
      <c r="P1123" s="424">
        <v>0</v>
      </c>
      <c r="Q1123" s="424">
        <v>0</v>
      </c>
      <c r="R1123" s="424">
        <v>0</v>
      </c>
      <c r="S1123" s="424">
        <v>0</v>
      </c>
      <c r="T1123" s="424">
        <v>0</v>
      </c>
      <c r="U1123" s="424">
        <v>0</v>
      </c>
      <c r="V1123" s="424">
        <v>0</v>
      </c>
      <c r="W1123" s="425">
        <v>0</v>
      </c>
      <c r="X1123" s="426">
        <v>121</v>
      </c>
      <c r="Y1123" s="442">
        <v>0.46007604562737642</v>
      </c>
      <c r="Z1123" s="426">
        <v>30</v>
      </c>
      <c r="AA1123" s="442">
        <v>0.11406844106463879</v>
      </c>
      <c r="AB1123" s="426">
        <v>0</v>
      </c>
      <c r="AC1123" s="442">
        <v>0</v>
      </c>
      <c r="AD1123" s="443">
        <v>19.395627376425864</v>
      </c>
      <c r="AE1123" s="443">
        <v>23.314</v>
      </c>
      <c r="AF1123" s="443">
        <v>25.237999999999996</v>
      </c>
      <c r="AG1123" s="16"/>
      <c r="AH1123" s="426">
        <v>1773</v>
      </c>
      <c r="AI1123" s="424">
        <v>23</v>
      </c>
      <c r="AJ1123" s="424">
        <v>134</v>
      </c>
      <c r="AK1123" s="424">
        <v>721</v>
      </c>
      <c r="AL1123" s="424">
        <v>766</v>
      </c>
      <c r="AM1123" s="424">
        <v>119</v>
      </c>
      <c r="AN1123" s="424">
        <v>10</v>
      </c>
      <c r="AO1123" s="424">
        <v>0</v>
      </c>
      <c r="AP1123" s="424">
        <v>0</v>
      </c>
      <c r="AQ1123" s="424">
        <v>0</v>
      </c>
      <c r="AR1123" s="424">
        <v>0</v>
      </c>
      <c r="AS1123" s="424">
        <v>0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0</v>
      </c>
      <c r="AY1123" s="424">
        <v>0</v>
      </c>
      <c r="AZ1123" s="424">
        <v>0</v>
      </c>
      <c r="BA1123" s="424">
        <v>0</v>
      </c>
      <c r="BB1123" s="425">
        <v>0</v>
      </c>
      <c r="BC1123" s="426">
        <v>892</v>
      </c>
      <c r="BD1123" s="442">
        <v>0.50310208685843205</v>
      </c>
      <c r="BE1123" s="426">
        <v>198</v>
      </c>
      <c r="BF1123" s="442">
        <v>0.1116751269035533</v>
      </c>
      <c r="BG1123" s="426">
        <v>0</v>
      </c>
      <c r="BH1123" s="442">
        <v>0</v>
      </c>
      <c r="BI1123" s="443">
        <v>19.831449520586556</v>
      </c>
      <c r="BJ1123" s="443">
        <v>23.35</v>
      </c>
      <c r="BK1123" s="443">
        <v>25.8</v>
      </c>
      <c r="BL1123" s="16"/>
      <c r="BM1123" s="426">
        <v>2036</v>
      </c>
      <c r="BN1123" s="424">
        <v>28</v>
      </c>
      <c r="BO1123" s="424">
        <v>168</v>
      </c>
      <c r="BP1123" s="424">
        <v>824</v>
      </c>
      <c r="BQ1123" s="424">
        <v>873</v>
      </c>
      <c r="BR1123" s="424">
        <v>132</v>
      </c>
      <c r="BS1123" s="424">
        <v>11</v>
      </c>
      <c r="BT1123" s="424">
        <v>0</v>
      </c>
      <c r="BU1123" s="424">
        <v>0</v>
      </c>
      <c r="BV1123" s="424">
        <v>0</v>
      </c>
      <c r="BW1123" s="424">
        <v>0</v>
      </c>
      <c r="BX1123" s="424">
        <v>0</v>
      </c>
      <c r="BY1123" s="424">
        <v>0</v>
      </c>
      <c r="BZ1123" s="424">
        <v>0</v>
      </c>
      <c r="CA1123" s="424">
        <v>0</v>
      </c>
      <c r="CB1123" s="424">
        <v>0</v>
      </c>
      <c r="CC1123" s="424">
        <v>0</v>
      </c>
      <c r="CD1123" s="424">
        <v>0</v>
      </c>
      <c r="CE1123" s="424">
        <v>0</v>
      </c>
      <c r="CF1123" s="424">
        <v>0</v>
      </c>
      <c r="CG1123" s="425">
        <v>0</v>
      </c>
      <c r="CH1123" s="370">
        <v>1013</v>
      </c>
      <c r="CI1123" s="396">
        <v>0.49754420432220037</v>
      </c>
      <c r="CJ1123" s="370">
        <v>228</v>
      </c>
      <c r="CK1123" s="396">
        <v>0.11198428290766209</v>
      </c>
      <c r="CL1123" s="370">
        <v>0</v>
      </c>
      <c r="CM1123" s="396">
        <v>0</v>
      </c>
      <c r="CN1123" s="397">
        <v>19.775152259331982</v>
      </c>
      <c r="CO1123" s="397">
        <v>23.35</v>
      </c>
      <c r="CP1123" s="397">
        <v>25.781500000000001</v>
      </c>
      <c r="CQ1123" s="57"/>
    </row>
    <row r="1124" spans="1:95" x14ac:dyDescent="0.25">
      <c r="A1124" s="241"/>
      <c r="B1124" s="427" t="s">
        <v>36</v>
      </c>
      <c r="C1124" s="428">
        <v>302</v>
      </c>
      <c r="D1124" s="429">
        <v>6</v>
      </c>
      <c r="E1124" s="429">
        <v>36</v>
      </c>
      <c r="F1124" s="429">
        <v>118</v>
      </c>
      <c r="G1124" s="429">
        <v>126</v>
      </c>
      <c r="H1124" s="429">
        <v>14</v>
      </c>
      <c r="I1124" s="429">
        <v>2</v>
      </c>
      <c r="J1124" s="429">
        <v>0</v>
      </c>
      <c r="K1124" s="429">
        <v>0</v>
      </c>
      <c r="L1124" s="429">
        <v>0</v>
      </c>
      <c r="M1124" s="429">
        <v>0</v>
      </c>
      <c r="N1124" s="429">
        <v>0</v>
      </c>
      <c r="O1124" s="429">
        <v>0</v>
      </c>
      <c r="P1124" s="429">
        <v>0</v>
      </c>
      <c r="Q1124" s="429">
        <v>0</v>
      </c>
      <c r="R1124" s="429">
        <v>0</v>
      </c>
      <c r="S1124" s="429">
        <v>0</v>
      </c>
      <c r="T1124" s="429">
        <v>0</v>
      </c>
      <c r="U1124" s="429">
        <v>0</v>
      </c>
      <c r="V1124" s="429">
        <v>0</v>
      </c>
      <c r="W1124" s="430">
        <v>0</v>
      </c>
      <c r="X1124" s="431">
        <v>142</v>
      </c>
      <c r="Y1124" s="444">
        <v>0.47019867549668876</v>
      </c>
      <c r="Z1124" s="431">
        <v>34</v>
      </c>
      <c r="AA1124" s="444">
        <v>0.11258278145695365</v>
      </c>
      <c r="AB1124" s="431">
        <v>0</v>
      </c>
      <c r="AC1124" s="444">
        <v>0</v>
      </c>
      <c r="AD1124" s="445">
        <v>19.48513245033114</v>
      </c>
      <c r="AE1124" s="445">
        <v>23.330500000000001</v>
      </c>
      <c r="AF1124" s="445">
        <v>25.248499999999993</v>
      </c>
      <c r="AG1124" s="16"/>
      <c r="AH1124" s="431">
        <v>1903</v>
      </c>
      <c r="AI1124" s="429">
        <v>26</v>
      </c>
      <c r="AJ1124" s="429">
        <v>145</v>
      </c>
      <c r="AK1124" s="429">
        <v>774</v>
      </c>
      <c r="AL1124" s="429">
        <v>817</v>
      </c>
      <c r="AM1124" s="429">
        <v>128</v>
      </c>
      <c r="AN1124" s="429">
        <v>13</v>
      </c>
      <c r="AO1124" s="429">
        <v>0</v>
      </c>
      <c r="AP1124" s="429">
        <v>0</v>
      </c>
      <c r="AQ1124" s="429">
        <v>0</v>
      </c>
      <c r="AR1124" s="429">
        <v>0</v>
      </c>
      <c r="AS1124" s="429">
        <v>0</v>
      </c>
      <c r="AT1124" s="429">
        <v>0</v>
      </c>
      <c r="AU1124" s="429">
        <v>0</v>
      </c>
      <c r="AV1124" s="429">
        <v>0</v>
      </c>
      <c r="AW1124" s="429">
        <v>0</v>
      </c>
      <c r="AX1124" s="429">
        <v>0</v>
      </c>
      <c r="AY1124" s="429">
        <v>0</v>
      </c>
      <c r="AZ1124" s="429">
        <v>0</v>
      </c>
      <c r="BA1124" s="429">
        <v>0</v>
      </c>
      <c r="BB1124" s="430">
        <v>0</v>
      </c>
      <c r="BC1124" s="431">
        <v>955</v>
      </c>
      <c r="BD1124" s="444">
        <v>0.50183920126116655</v>
      </c>
      <c r="BE1124" s="431">
        <v>212</v>
      </c>
      <c r="BF1124" s="444">
        <v>0.11140304781923278</v>
      </c>
      <c r="BG1124" s="431">
        <v>0</v>
      </c>
      <c r="BH1124" s="444">
        <v>0</v>
      </c>
      <c r="BI1124" s="445">
        <v>19.83366263794008</v>
      </c>
      <c r="BJ1124" s="445">
        <v>23.353999999999999</v>
      </c>
      <c r="BK1124" s="445">
        <v>25.945999999999998</v>
      </c>
      <c r="BL1124" s="16"/>
      <c r="BM1124" s="431">
        <v>2205</v>
      </c>
      <c r="BN1124" s="429">
        <v>32</v>
      </c>
      <c r="BO1124" s="429">
        <v>181</v>
      </c>
      <c r="BP1124" s="429">
        <v>892</v>
      </c>
      <c r="BQ1124" s="429">
        <v>943</v>
      </c>
      <c r="BR1124" s="429">
        <v>142</v>
      </c>
      <c r="BS1124" s="429">
        <v>15</v>
      </c>
      <c r="BT1124" s="429">
        <v>0</v>
      </c>
      <c r="BU1124" s="429">
        <v>0</v>
      </c>
      <c r="BV1124" s="429">
        <v>0</v>
      </c>
      <c r="BW1124" s="429">
        <v>0</v>
      </c>
      <c r="BX1124" s="429">
        <v>0</v>
      </c>
      <c r="BY1124" s="429">
        <v>0</v>
      </c>
      <c r="BZ1124" s="429">
        <v>0</v>
      </c>
      <c r="CA1124" s="429">
        <v>0</v>
      </c>
      <c r="CB1124" s="429">
        <v>0</v>
      </c>
      <c r="CC1124" s="429">
        <v>0</v>
      </c>
      <c r="CD1124" s="429">
        <v>0</v>
      </c>
      <c r="CE1124" s="429">
        <v>0</v>
      </c>
      <c r="CF1124" s="429">
        <v>0</v>
      </c>
      <c r="CG1124" s="430">
        <v>0</v>
      </c>
      <c r="CH1124" s="377">
        <v>1097</v>
      </c>
      <c r="CI1124" s="398">
        <v>0.49750566893424036</v>
      </c>
      <c r="CJ1124" s="377">
        <v>246</v>
      </c>
      <c r="CK1124" s="398">
        <v>0.11156462585034013</v>
      </c>
      <c r="CL1124" s="377">
        <v>0</v>
      </c>
      <c r="CM1124" s="398">
        <v>0</v>
      </c>
      <c r="CN1124" s="399">
        <v>19.785927437641686</v>
      </c>
      <c r="CO1124" s="399">
        <v>23.350999999999999</v>
      </c>
      <c r="CP1124" s="399">
        <v>25.796999999999997</v>
      </c>
      <c r="CQ1124" s="57"/>
    </row>
    <row r="1125" spans="1:95" x14ac:dyDescent="0.25">
      <c r="A1125" s="241"/>
      <c r="B1125" s="432" t="s">
        <v>37</v>
      </c>
      <c r="C1125" s="433">
        <v>307</v>
      </c>
      <c r="D1125" s="434">
        <v>6</v>
      </c>
      <c r="E1125" s="434">
        <v>37</v>
      </c>
      <c r="F1125" s="434">
        <v>120</v>
      </c>
      <c r="G1125" s="434">
        <v>128</v>
      </c>
      <c r="H1125" s="434">
        <v>14</v>
      </c>
      <c r="I1125" s="434">
        <v>2</v>
      </c>
      <c r="J1125" s="434">
        <v>0</v>
      </c>
      <c r="K1125" s="434">
        <v>0</v>
      </c>
      <c r="L1125" s="434">
        <v>0</v>
      </c>
      <c r="M1125" s="434">
        <v>0</v>
      </c>
      <c r="N1125" s="434">
        <v>0</v>
      </c>
      <c r="O1125" s="434">
        <v>0</v>
      </c>
      <c r="P1125" s="434">
        <v>0</v>
      </c>
      <c r="Q1125" s="434">
        <v>0</v>
      </c>
      <c r="R1125" s="434">
        <v>0</v>
      </c>
      <c r="S1125" s="434">
        <v>0</v>
      </c>
      <c r="T1125" s="434">
        <v>0</v>
      </c>
      <c r="U1125" s="434">
        <v>0</v>
      </c>
      <c r="V1125" s="434">
        <v>0</v>
      </c>
      <c r="W1125" s="435">
        <v>0</v>
      </c>
      <c r="X1125" s="436">
        <v>144</v>
      </c>
      <c r="Y1125" s="446">
        <v>0.46905537459283386</v>
      </c>
      <c r="Z1125" s="436">
        <v>35</v>
      </c>
      <c r="AA1125" s="446">
        <v>0.11400651465798045</v>
      </c>
      <c r="AB1125" s="436">
        <v>0</v>
      </c>
      <c r="AC1125" s="446">
        <v>0</v>
      </c>
      <c r="AD1125" s="447">
        <v>19.487836065573784</v>
      </c>
      <c r="AE1125" s="447">
        <v>23.381999999999998</v>
      </c>
      <c r="AF1125" s="447">
        <v>25.216999999999999</v>
      </c>
      <c r="AG1125" s="16"/>
      <c r="AH1125" s="436">
        <v>1929</v>
      </c>
      <c r="AI1125" s="434">
        <v>26</v>
      </c>
      <c r="AJ1125" s="434">
        <v>150</v>
      </c>
      <c r="AK1125" s="434">
        <v>781</v>
      </c>
      <c r="AL1125" s="434">
        <v>829</v>
      </c>
      <c r="AM1125" s="434">
        <v>130</v>
      </c>
      <c r="AN1125" s="434">
        <v>13</v>
      </c>
      <c r="AO1125" s="434">
        <v>0</v>
      </c>
      <c r="AP1125" s="434">
        <v>0</v>
      </c>
      <c r="AQ1125" s="434">
        <v>0</v>
      </c>
      <c r="AR1125" s="434">
        <v>0</v>
      </c>
      <c r="AS1125" s="434">
        <v>0</v>
      </c>
      <c r="AT1125" s="434">
        <v>0</v>
      </c>
      <c r="AU1125" s="434">
        <v>0</v>
      </c>
      <c r="AV1125" s="434">
        <v>0</v>
      </c>
      <c r="AW1125" s="434">
        <v>0</v>
      </c>
      <c r="AX1125" s="434">
        <v>0</v>
      </c>
      <c r="AY1125" s="434">
        <v>0</v>
      </c>
      <c r="AZ1125" s="434">
        <v>0</v>
      </c>
      <c r="BA1125" s="434">
        <v>0</v>
      </c>
      <c r="BB1125" s="435">
        <v>0</v>
      </c>
      <c r="BC1125" s="436">
        <v>969</v>
      </c>
      <c r="BD1125" s="446">
        <v>0.50233281493001558</v>
      </c>
      <c r="BE1125" s="436">
        <v>214</v>
      </c>
      <c r="BF1125" s="446">
        <v>0.11093831000518403</v>
      </c>
      <c r="BG1125" s="436">
        <v>0</v>
      </c>
      <c r="BH1125" s="446">
        <v>0</v>
      </c>
      <c r="BI1125" s="447">
        <v>19.837613340281383</v>
      </c>
      <c r="BJ1125" s="447">
        <v>23.36</v>
      </c>
      <c r="BK1125" s="447">
        <v>25.89</v>
      </c>
      <c r="BL1125" s="16"/>
      <c r="BM1125" s="436">
        <v>2236</v>
      </c>
      <c r="BN1125" s="434">
        <v>32</v>
      </c>
      <c r="BO1125" s="434">
        <v>187</v>
      </c>
      <c r="BP1125" s="434">
        <v>901</v>
      </c>
      <c r="BQ1125" s="434">
        <v>957</v>
      </c>
      <c r="BR1125" s="434">
        <v>144</v>
      </c>
      <c r="BS1125" s="434">
        <v>15</v>
      </c>
      <c r="BT1125" s="434">
        <v>0</v>
      </c>
      <c r="BU1125" s="434">
        <v>0</v>
      </c>
      <c r="BV1125" s="434">
        <v>0</v>
      </c>
      <c r="BW1125" s="434">
        <v>0</v>
      </c>
      <c r="BX1125" s="434">
        <v>0</v>
      </c>
      <c r="BY1125" s="434">
        <v>0</v>
      </c>
      <c r="BZ1125" s="434">
        <v>0</v>
      </c>
      <c r="CA1125" s="434">
        <v>0</v>
      </c>
      <c r="CB1125" s="434">
        <v>0</v>
      </c>
      <c r="CC1125" s="434">
        <v>0</v>
      </c>
      <c r="CD1125" s="434">
        <v>0</v>
      </c>
      <c r="CE1125" s="434">
        <v>0</v>
      </c>
      <c r="CF1125" s="434">
        <v>0</v>
      </c>
      <c r="CG1125" s="435">
        <v>0</v>
      </c>
      <c r="CH1125" s="382">
        <v>1113</v>
      </c>
      <c r="CI1125" s="400">
        <v>0.49776386404293382</v>
      </c>
      <c r="CJ1125" s="382">
        <v>249</v>
      </c>
      <c r="CK1125" s="400">
        <v>0.11135957066189624</v>
      </c>
      <c r="CL1125" s="382">
        <v>0</v>
      </c>
      <c r="CM1125" s="400">
        <v>0</v>
      </c>
      <c r="CN1125" s="401">
        <v>19.78964478417263</v>
      </c>
      <c r="CO1125" s="401">
        <v>23.36</v>
      </c>
      <c r="CP1125" s="401">
        <v>25.79</v>
      </c>
      <c r="CQ1125" s="57"/>
    </row>
    <row r="1126" spans="1:95" x14ac:dyDescent="0.25">
      <c r="A1126" s="241"/>
      <c r="B1126" s="437" t="s">
        <v>38</v>
      </c>
      <c r="C1126" s="438">
        <v>311</v>
      </c>
      <c r="D1126" s="439">
        <v>6</v>
      </c>
      <c r="E1126" s="439">
        <v>39</v>
      </c>
      <c r="F1126" s="439">
        <v>121</v>
      </c>
      <c r="G1126" s="439">
        <v>129</v>
      </c>
      <c r="H1126" s="439">
        <v>14</v>
      </c>
      <c r="I1126" s="439">
        <v>2</v>
      </c>
      <c r="J1126" s="439">
        <v>0</v>
      </c>
      <c r="K1126" s="439">
        <v>0</v>
      </c>
      <c r="L1126" s="439">
        <v>0</v>
      </c>
      <c r="M1126" s="439">
        <v>0</v>
      </c>
      <c r="N1126" s="439">
        <v>0</v>
      </c>
      <c r="O1126" s="439">
        <v>0</v>
      </c>
      <c r="P1126" s="439">
        <v>0</v>
      </c>
      <c r="Q1126" s="439">
        <v>0</v>
      </c>
      <c r="R1126" s="439">
        <v>0</v>
      </c>
      <c r="S1126" s="439">
        <v>0</v>
      </c>
      <c r="T1126" s="439">
        <v>0</v>
      </c>
      <c r="U1126" s="439">
        <v>0</v>
      </c>
      <c r="V1126" s="439">
        <v>0</v>
      </c>
      <c r="W1126" s="440">
        <v>0</v>
      </c>
      <c r="X1126" s="441">
        <v>145</v>
      </c>
      <c r="Y1126" s="448">
        <v>0.4662379421221865</v>
      </c>
      <c r="Z1126" s="441">
        <v>35</v>
      </c>
      <c r="AA1126" s="448">
        <v>0.11254019292604502</v>
      </c>
      <c r="AB1126" s="441">
        <v>0</v>
      </c>
      <c r="AC1126" s="448">
        <v>0</v>
      </c>
      <c r="AD1126" s="449">
        <v>19.451864951768503</v>
      </c>
      <c r="AE1126" s="449">
        <v>23.291999999999998</v>
      </c>
      <c r="AF1126" s="449">
        <v>25.153999999999996</v>
      </c>
      <c r="AG1126" s="16"/>
      <c r="AH1126" s="441">
        <v>1937</v>
      </c>
      <c r="AI1126" s="439">
        <v>28</v>
      </c>
      <c r="AJ1126" s="439">
        <v>152</v>
      </c>
      <c r="AK1126" s="439">
        <v>783</v>
      </c>
      <c r="AL1126" s="439">
        <v>830</v>
      </c>
      <c r="AM1126" s="439">
        <v>131</v>
      </c>
      <c r="AN1126" s="439">
        <v>13</v>
      </c>
      <c r="AO1126" s="439">
        <v>0</v>
      </c>
      <c r="AP1126" s="439">
        <v>0</v>
      </c>
      <c r="AQ1126" s="439">
        <v>0</v>
      </c>
      <c r="AR1126" s="439">
        <v>0</v>
      </c>
      <c r="AS1126" s="439">
        <v>0</v>
      </c>
      <c r="AT1126" s="439">
        <v>0</v>
      </c>
      <c r="AU1126" s="439">
        <v>0</v>
      </c>
      <c r="AV1126" s="439">
        <v>0</v>
      </c>
      <c r="AW1126" s="439">
        <v>0</v>
      </c>
      <c r="AX1126" s="439">
        <v>0</v>
      </c>
      <c r="AY1126" s="439">
        <v>0</v>
      </c>
      <c r="AZ1126" s="439">
        <v>0</v>
      </c>
      <c r="BA1126" s="439">
        <v>0</v>
      </c>
      <c r="BB1126" s="440">
        <v>0</v>
      </c>
      <c r="BC1126" s="441">
        <v>971</v>
      </c>
      <c r="BD1126" s="448">
        <v>0.50129065565307174</v>
      </c>
      <c r="BE1126" s="441">
        <v>215</v>
      </c>
      <c r="BF1126" s="448">
        <v>0.1109963861641714</v>
      </c>
      <c r="BG1126" s="441">
        <v>0</v>
      </c>
      <c r="BH1126" s="448">
        <v>0</v>
      </c>
      <c r="BI1126" s="449">
        <v>19.810609189468238</v>
      </c>
      <c r="BJ1126" s="449">
        <v>23.353000000000002</v>
      </c>
      <c r="BK1126" s="449">
        <v>25.896999999999995</v>
      </c>
      <c r="BL1126" s="16"/>
      <c r="BM1126" s="441">
        <v>2248</v>
      </c>
      <c r="BN1126" s="439">
        <v>34</v>
      </c>
      <c r="BO1126" s="439">
        <v>191</v>
      </c>
      <c r="BP1126" s="439">
        <v>904</v>
      </c>
      <c r="BQ1126" s="439">
        <v>959</v>
      </c>
      <c r="BR1126" s="439">
        <v>145</v>
      </c>
      <c r="BS1126" s="439">
        <v>15</v>
      </c>
      <c r="BT1126" s="439">
        <v>0</v>
      </c>
      <c r="BU1126" s="439">
        <v>0</v>
      </c>
      <c r="BV1126" s="439">
        <v>0</v>
      </c>
      <c r="BW1126" s="439">
        <v>0</v>
      </c>
      <c r="BX1126" s="439">
        <v>0</v>
      </c>
      <c r="BY1126" s="439">
        <v>0</v>
      </c>
      <c r="BZ1126" s="439">
        <v>0</v>
      </c>
      <c r="CA1126" s="439">
        <v>0</v>
      </c>
      <c r="CB1126" s="439">
        <v>0</v>
      </c>
      <c r="CC1126" s="439">
        <v>0</v>
      </c>
      <c r="CD1126" s="439">
        <v>0</v>
      </c>
      <c r="CE1126" s="439">
        <v>0</v>
      </c>
      <c r="CF1126" s="439">
        <v>0</v>
      </c>
      <c r="CG1126" s="440">
        <v>0</v>
      </c>
      <c r="CH1126" s="387">
        <v>1116</v>
      </c>
      <c r="CI1126" s="402">
        <v>0.49644128113879005</v>
      </c>
      <c r="CJ1126" s="387">
        <v>250</v>
      </c>
      <c r="CK1126" s="402">
        <v>0.11120996441281139</v>
      </c>
      <c r="CL1126" s="387">
        <v>0</v>
      </c>
      <c r="CM1126" s="402">
        <v>0</v>
      </c>
      <c r="CN1126" s="403">
        <v>19.760978647686805</v>
      </c>
      <c r="CO1126" s="403">
        <v>23.35</v>
      </c>
      <c r="CP1126" s="403">
        <v>25.79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>
        <v>2</v>
      </c>
      <c r="D1129" s="321">
        <v>0</v>
      </c>
      <c r="E1129" s="89">
        <v>0</v>
      </c>
      <c r="F1129" s="89">
        <v>2</v>
      </c>
      <c r="G1129" s="89">
        <v>0</v>
      </c>
      <c r="H1129" s="89">
        <v>0</v>
      </c>
      <c r="I1129" s="89">
        <v>0</v>
      </c>
      <c r="J1129" s="89">
        <v>0</v>
      </c>
      <c r="K1129" s="89">
        <v>0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322">
        <v>0</v>
      </c>
      <c r="X1129" s="99">
        <v>0</v>
      </c>
      <c r="Y1129" s="30">
        <v>0</v>
      </c>
      <c r="Z1129" s="99">
        <v>0</v>
      </c>
      <c r="AA1129" s="30">
        <v>0</v>
      </c>
      <c r="AB1129" s="99">
        <v>0</v>
      </c>
      <c r="AC1129" s="30">
        <v>0</v>
      </c>
      <c r="AD1129" s="25">
        <v>16.884999999999998</v>
      </c>
      <c r="AE1129" s="25" t="s">
        <v>106</v>
      </c>
      <c r="AF1129" s="25" t="s">
        <v>106</v>
      </c>
      <c r="AG1129" s="57"/>
      <c r="AH1129" s="96">
        <v>2</v>
      </c>
      <c r="AI1129" s="321">
        <v>0</v>
      </c>
      <c r="AJ1129" s="89">
        <v>0</v>
      </c>
      <c r="AK1129" s="89">
        <v>1</v>
      </c>
      <c r="AL1129" s="89">
        <v>0</v>
      </c>
      <c r="AM1129" s="89">
        <v>1</v>
      </c>
      <c r="AN1129" s="89">
        <v>0</v>
      </c>
      <c r="AO1129" s="89">
        <v>0</v>
      </c>
      <c r="AP1129" s="89">
        <v>0</v>
      </c>
      <c r="AQ1129" s="89">
        <v>0</v>
      </c>
      <c r="AR1129" s="89">
        <v>0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322">
        <v>0</v>
      </c>
      <c r="BC1129" s="99">
        <v>1</v>
      </c>
      <c r="BD1129" s="30">
        <v>0.5</v>
      </c>
      <c r="BE1129" s="99">
        <v>1</v>
      </c>
      <c r="BF1129" s="30">
        <v>0.5</v>
      </c>
      <c r="BG1129" s="99">
        <v>0</v>
      </c>
      <c r="BH1129" s="30">
        <v>0</v>
      </c>
      <c r="BI1129" s="25">
        <v>21.17</v>
      </c>
      <c r="BJ1129" s="25" t="s">
        <v>106</v>
      </c>
      <c r="BK1129" s="25" t="s">
        <v>106</v>
      </c>
      <c r="BL1129" s="57"/>
      <c r="BM1129" s="96">
        <v>4</v>
      </c>
      <c r="BN1129" s="336">
        <v>0</v>
      </c>
      <c r="BO1129" s="188">
        <v>0</v>
      </c>
      <c r="BP1129" s="188">
        <v>3</v>
      </c>
      <c r="BQ1129" s="188">
        <v>0</v>
      </c>
      <c r="BR1129" s="188">
        <v>1</v>
      </c>
      <c r="BS1129" s="188">
        <v>0</v>
      </c>
      <c r="BT1129" s="188">
        <v>0</v>
      </c>
      <c r="BU1129" s="188">
        <v>0</v>
      </c>
      <c r="BV1129" s="188">
        <v>0</v>
      </c>
      <c r="BW1129" s="188">
        <v>0</v>
      </c>
      <c r="BX1129" s="188">
        <v>0</v>
      </c>
      <c r="BY1129" s="188">
        <v>0</v>
      </c>
      <c r="BZ1129" s="188">
        <v>0</v>
      </c>
      <c r="CA1129" s="188">
        <v>0</v>
      </c>
      <c r="CB1129" s="188">
        <v>0</v>
      </c>
      <c r="CC1129" s="188">
        <v>0</v>
      </c>
      <c r="CD1129" s="188">
        <v>0</v>
      </c>
      <c r="CE1129" s="188">
        <v>0</v>
      </c>
      <c r="CF1129" s="188">
        <v>0</v>
      </c>
      <c r="CG1129" s="189">
        <v>0</v>
      </c>
      <c r="CH1129" s="99">
        <v>1</v>
      </c>
      <c r="CI1129" s="30">
        <v>0.25</v>
      </c>
      <c r="CJ1129" s="99">
        <v>1</v>
      </c>
      <c r="CK1129" s="30">
        <v>0.25</v>
      </c>
      <c r="CL1129" s="99">
        <v>0</v>
      </c>
      <c r="CM1129" s="30">
        <v>0</v>
      </c>
      <c r="CN1129" s="25">
        <v>19.027499999999996</v>
      </c>
      <c r="CO1129" s="25" t="s">
        <v>106</v>
      </c>
      <c r="CP1129" s="25" t="s">
        <v>106</v>
      </c>
      <c r="CQ1129" s="57"/>
    </row>
    <row r="1130" spans="1:95" x14ac:dyDescent="0.25">
      <c r="A1130" s="241">
        <v>3</v>
      </c>
      <c r="B1130" s="312">
        <v>4.1667000000000003E-2</v>
      </c>
      <c r="C1130" s="97">
        <v>0</v>
      </c>
      <c r="D1130" s="264">
        <v>0</v>
      </c>
      <c r="E1130" s="122">
        <v>0</v>
      </c>
      <c r="F1130" s="122">
        <v>0</v>
      </c>
      <c r="G1130" s="122">
        <v>0</v>
      </c>
      <c r="H1130" s="122">
        <v>0</v>
      </c>
      <c r="I1130" s="122">
        <v>0</v>
      </c>
      <c r="J1130" s="122">
        <v>0</v>
      </c>
      <c r="K1130" s="122">
        <v>0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323">
        <v>0</v>
      </c>
      <c r="X1130" s="100">
        <v>0</v>
      </c>
      <c r="Y1130" s="31" t="s">
        <v>106</v>
      </c>
      <c r="Z1130" s="100">
        <v>0</v>
      </c>
      <c r="AA1130" s="31" t="s">
        <v>106</v>
      </c>
      <c r="AB1130" s="100">
        <v>0</v>
      </c>
      <c r="AC1130" s="31" t="s">
        <v>106</v>
      </c>
      <c r="AD1130" s="27" t="s">
        <v>106</v>
      </c>
      <c r="AE1130" s="27" t="s">
        <v>106</v>
      </c>
      <c r="AF1130" s="27" t="s">
        <v>106</v>
      </c>
      <c r="AG1130" s="57"/>
      <c r="AH1130" s="97">
        <v>1</v>
      </c>
      <c r="AI1130" s="264">
        <v>0</v>
      </c>
      <c r="AJ1130" s="122">
        <v>0</v>
      </c>
      <c r="AK1130" s="122">
        <v>0</v>
      </c>
      <c r="AL1130" s="122">
        <v>0</v>
      </c>
      <c r="AM1130" s="122">
        <v>1</v>
      </c>
      <c r="AN1130" s="122">
        <v>0</v>
      </c>
      <c r="AO1130" s="122">
        <v>0</v>
      </c>
      <c r="AP1130" s="122">
        <v>0</v>
      </c>
      <c r="AQ1130" s="122">
        <v>0</v>
      </c>
      <c r="AR1130" s="122">
        <v>0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323">
        <v>0</v>
      </c>
      <c r="BC1130" s="100">
        <v>1</v>
      </c>
      <c r="BD1130" s="31">
        <v>1</v>
      </c>
      <c r="BE1130" s="100">
        <v>1</v>
      </c>
      <c r="BF1130" s="31">
        <v>1</v>
      </c>
      <c r="BG1130" s="100">
        <v>0</v>
      </c>
      <c r="BH1130" s="31">
        <v>0</v>
      </c>
      <c r="BI1130" s="27">
        <v>27.05</v>
      </c>
      <c r="BJ1130" s="27" t="s">
        <v>106</v>
      </c>
      <c r="BK1130" s="27" t="s">
        <v>106</v>
      </c>
      <c r="BL1130" s="57"/>
      <c r="BM1130" s="97">
        <v>1</v>
      </c>
      <c r="BN1130" s="253">
        <v>0</v>
      </c>
      <c r="BO1130" s="191">
        <v>0</v>
      </c>
      <c r="BP1130" s="191">
        <v>0</v>
      </c>
      <c r="BQ1130" s="191">
        <v>0</v>
      </c>
      <c r="BR1130" s="191">
        <v>1</v>
      </c>
      <c r="BS1130" s="191">
        <v>0</v>
      </c>
      <c r="BT1130" s="191">
        <v>0</v>
      </c>
      <c r="BU1130" s="191">
        <v>0</v>
      </c>
      <c r="BV1130" s="191">
        <v>0</v>
      </c>
      <c r="BW1130" s="191">
        <v>0</v>
      </c>
      <c r="BX1130" s="191">
        <v>0</v>
      </c>
      <c r="BY1130" s="191">
        <v>0</v>
      </c>
      <c r="BZ1130" s="191">
        <v>0</v>
      </c>
      <c r="CA1130" s="191">
        <v>0</v>
      </c>
      <c r="CB1130" s="191">
        <v>0</v>
      </c>
      <c r="CC1130" s="191">
        <v>0</v>
      </c>
      <c r="CD1130" s="191">
        <v>0</v>
      </c>
      <c r="CE1130" s="191">
        <v>0</v>
      </c>
      <c r="CF1130" s="191">
        <v>0</v>
      </c>
      <c r="CG1130" s="192">
        <v>0</v>
      </c>
      <c r="CH1130" s="100">
        <v>1</v>
      </c>
      <c r="CI1130" s="31">
        <v>1</v>
      </c>
      <c r="CJ1130" s="100">
        <v>1</v>
      </c>
      <c r="CK1130" s="31">
        <v>1</v>
      </c>
      <c r="CL1130" s="100">
        <v>0</v>
      </c>
      <c r="CM1130" s="31">
        <v>0</v>
      </c>
      <c r="CN1130" s="27">
        <v>27.05</v>
      </c>
      <c r="CO1130" s="27" t="s">
        <v>106</v>
      </c>
      <c r="CP1130" s="27" t="s">
        <v>106</v>
      </c>
      <c r="CQ1130" s="57"/>
    </row>
    <row r="1131" spans="1:95" x14ac:dyDescent="0.25">
      <c r="A1131" s="241">
        <v>3</v>
      </c>
      <c r="B1131" s="312">
        <v>8.3333000000000004E-2</v>
      </c>
      <c r="C1131" s="97">
        <v>0</v>
      </c>
      <c r="D1131" s="264">
        <v>0</v>
      </c>
      <c r="E1131" s="122">
        <v>0</v>
      </c>
      <c r="F1131" s="122">
        <v>0</v>
      </c>
      <c r="G1131" s="122">
        <v>0</v>
      </c>
      <c r="H1131" s="122">
        <v>0</v>
      </c>
      <c r="I1131" s="122">
        <v>0</v>
      </c>
      <c r="J1131" s="122">
        <v>0</v>
      </c>
      <c r="K1131" s="122">
        <v>0</v>
      </c>
      <c r="L1131" s="122">
        <v>0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323">
        <v>0</v>
      </c>
      <c r="X1131" s="100">
        <v>0</v>
      </c>
      <c r="Y1131" s="31" t="s">
        <v>106</v>
      </c>
      <c r="Z1131" s="100">
        <v>0</v>
      </c>
      <c r="AA1131" s="31" t="s">
        <v>106</v>
      </c>
      <c r="AB1131" s="100">
        <v>0</v>
      </c>
      <c r="AC1131" s="31" t="s">
        <v>106</v>
      </c>
      <c r="AD1131" s="27" t="s">
        <v>106</v>
      </c>
      <c r="AE1131" s="27" t="s">
        <v>106</v>
      </c>
      <c r="AF1131" s="27" t="s">
        <v>106</v>
      </c>
      <c r="AG1131" s="57"/>
      <c r="AH1131" s="97">
        <v>0</v>
      </c>
      <c r="AI1131" s="264">
        <v>0</v>
      </c>
      <c r="AJ1131" s="122">
        <v>0</v>
      </c>
      <c r="AK1131" s="122">
        <v>0</v>
      </c>
      <c r="AL1131" s="122">
        <v>0</v>
      </c>
      <c r="AM1131" s="122">
        <v>0</v>
      </c>
      <c r="AN1131" s="122">
        <v>0</v>
      </c>
      <c r="AO1131" s="122">
        <v>0</v>
      </c>
      <c r="AP1131" s="122">
        <v>0</v>
      </c>
      <c r="AQ1131" s="122">
        <v>0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323">
        <v>0</v>
      </c>
      <c r="BC1131" s="100">
        <v>0</v>
      </c>
      <c r="BD1131" s="31" t="s">
        <v>106</v>
      </c>
      <c r="BE1131" s="100">
        <v>0</v>
      </c>
      <c r="BF1131" s="31" t="s">
        <v>106</v>
      </c>
      <c r="BG1131" s="100">
        <v>0</v>
      </c>
      <c r="BH1131" s="31" t="s">
        <v>106</v>
      </c>
      <c r="BI1131" s="27" t="s">
        <v>106</v>
      </c>
      <c r="BJ1131" s="27" t="s">
        <v>106</v>
      </c>
      <c r="BK1131" s="27" t="s">
        <v>106</v>
      </c>
      <c r="BL1131" s="57"/>
      <c r="BM1131" s="97">
        <v>0</v>
      </c>
      <c r="BN1131" s="253">
        <v>0</v>
      </c>
      <c r="BO1131" s="191">
        <v>0</v>
      </c>
      <c r="BP1131" s="191">
        <v>0</v>
      </c>
      <c r="BQ1131" s="191">
        <v>0</v>
      </c>
      <c r="BR1131" s="191">
        <v>0</v>
      </c>
      <c r="BS1131" s="191">
        <v>0</v>
      </c>
      <c r="BT1131" s="191">
        <v>0</v>
      </c>
      <c r="BU1131" s="191">
        <v>0</v>
      </c>
      <c r="BV1131" s="191">
        <v>0</v>
      </c>
      <c r="BW1131" s="191">
        <v>0</v>
      </c>
      <c r="BX1131" s="191">
        <v>0</v>
      </c>
      <c r="BY1131" s="191">
        <v>0</v>
      </c>
      <c r="BZ1131" s="191">
        <v>0</v>
      </c>
      <c r="CA1131" s="191">
        <v>0</v>
      </c>
      <c r="CB1131" s="191">
        <v>0</v>
      </c>
      <c r="CC1131" s="191">
        <v>0</v>
      </c>
      <c r="CD1131" s="191">
        <v>0</v>
      </c>
      <c r="CE1131" s="191">
        <v>0</v>
      </c>
      <c r="CF1131" s="191">
        <v>0</v>
      </c>
      <c r="CG1131" s="192">
        <v>0</v>
      </c>
      <c r="CH1131" s="100">
        <v>0</v>
      </c>
      <c r="CI1131" s="31" t="s">
        <v>106</v>
      </c>
      <c r="CJ1131" s="100">
        <v>0</v>
      </c>
      <c r="CK1131" s="31" t="s">
        <v>106</v>
      </c>
      <c r="CL1131" s="100">
        <v>0</v>
      </c>
      <c r="CM1131" s="31" t="s">
        <v>106</v>
      </c>
      <c r="CN1131" s="27" t="s">
        <v>106</v>
      </c>
      <c r="CO1131" s="27" t="s">
        <v>106</v>
      </c>
      <c r="CP1131" s="27" t="s">
        <v>106</v>
      </c>
      <c r="CQ1131" s="57"/>
    </row>
    <row r="1132" spans="1:95" x14ac:dyDescent="0.25">
      <c r="A1132" s="241">
        <v>3</v>
      </c>
      <c r="B1132" s="312">
        <v>0.125</v>
      </c>
      <c r="C1132" s="97">
        <v>0</v>
      </c>
      <c r="D1132" s="264">
        <v>0</v>
      </c>
      <c r="E1132" s="122">
        <v>0</v>
      </c>
      <c r="F1132" s="122">
        <v>0</v>
      </c>
      <c r="G1132" s="122">
        <v>0</v>
      </c>
      <c r="H1132" s="122">
        <v>0</v>
      </c>
      <c r="I1132" s="122">
        <v>0</v>
      </c>
      <c r="J1132" s="122">
        <v>0</v>
      </c>
      <c r="K1132" s="122">
        <v>0</v>
      </c>
      <c r="L1132" s="122">
        <v>0</v>
      </c>
      <c r="M1132" s="122">
        <v>0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323">
        <v>0</v>
      </c>
      <c r="X1132" s="100">
        <v>0</v>
      </c>
      <c r="Y1132" s="31" t="s">
        <v>106</v>
      </c>
      <c r="Z1132" s="100">
        <v>0</v>
      </c>
      <c r="AA1132" s="31" t="s">
        <v>106</v>
      </c>
      <c r="AB1132" s="100">
        <v>0</v>
      </c>
      <c r="AC1132" s="31" t="s">
        <v>106</v>
      </c>
      <c r="AD1132" s="27" t="s">
        <v>106</v>
      </c>
      <c r="AE1132" s="27" t="s">
        <v>106</v>
      </c>
      <c r="AF1132" s="27" t="s">
        <v>106</v>
      </c>
      <c r="AG1132" s="57"/>
      <c r="AH1132" s="97">
        <v>1</v>
      </c>
      <c r="AI1132" s="264">
        <v>1</v>
      </c>
      <c r="AJ1132" s="122">
        <v>0</v>
      </c>
      <c r="AK1132" s="122">
        <v>0</v>
      </c>
      <c r="AL1132" s="122">
        <v>0</v>
      </c>
      <c r="AM1132" s="122">
        <v>0</v>
      </c>
      <c r="AN1132" s="122">
        <v>0</v>
      </c>
      <c r="AO1132" s="122">
        <v>0</v>
      </c>
      <c r="AP1132" s="122">
        <v>0</v>
      </c>
      <c r="AQ1132" s="122">
        <v>0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323">
        <v>0</v>
      </c>
      <c r="BC1132" s="100">
        <v>0</v>
      </c>
      <c r="BD1132" s="31">
        <v>0</v>
      </c>
      <c r="BE1132" s="100">
        <v>0</v>
      </c>
      <c r="BF1132" s="31">
        <v>0</v>
      </c>
      <c r="BG1132" s="100">
        <v>0</v>
      </c>
      <c r="BH1132" s="31">
        <v>0</v>
      </c>
      <c r="BI1132" s="27">
        <v>8.4499999999999993</v>
      </c>
      <c r="BJ1132" s="27" t="s">
        <v>106</v>
      </c>
      <c r="BK1132" s="27" t="s">
        <v>106</v>
      </c>
      <c r="BL1132" s="57"/>
      <c r="BM1132" s="97">
        <v>1</v>
      </c>
      <c r="BN1132" s="253">
        <v>1</v>
      </c>
      <c r="BO1132" s="191">
        <v>0</v>
      </c>
      <c r="BP1132" s="191">
        <v>0</v>
      </c>
      <c r="BQ1132" s="191">
        <v>0</v>
      </c>
      <c r="BR1132" s="191">
        <v>0</v>
      </c>
      <c r="BS1132" s="191">
        <v>0</v>
      </c>
      <c r="BT1132" s="191">
        <v>0</v>
      </c>
      <c r="BU1132" s="191">
        <v>0</v>
      </c>
      <c r="BV1132" s="191">
        <v>0</v>
      </c>
      <c r="BW1132" s="191">
        <v>0</v>
      </c>
      <c r="BX1132" s="191">
        <v>0</v>
      </c>
      <c r="BY1132" s="191">
        <v>0</v>
      </c>
      <c r="BZ1132" s="191">
        <v>0</v>
      </c>
      <c r="CA1132" s="191">
        <v>0</v>
      </c>
      <c r="CB1132" s="191">
        <v>0</v>
      </c>
      <c r="CC1132" s="191">
        <v>0</v>
      </c>
      <c r="CD1132" s="191">
        <v>0</v>
      </c>
      <c r="CE1132" s="191">
        <v>0</v>
      </c>
      <c r="CF1132" s="191">
        <v>0</v>
      </c>
      <c r="CG1132" s="192">
        <v>0</v>
      </c>
      <c r="CH1132" s="100">
        <v>0</v>
      </c>
      <c r="CI1132" s="31">
        <v>0</v>
      </c>
      <c r="CJ1132" s="100">
        <v>0</v>
      </c>
      <c r="CK1132" s="31">
        <v>0</v>
      </c>
      <c r="CL1132" s="100">
        <v>0</v>
      </c>
      <c r="CM1132" s="31">
        <v>0</v>
      </c>
      <c r="CN1132" s="27">
        <v>8.4499999999999993</v>
      </c>
      <c r="CO1132" s="27" t="s">
        <v>106</v>
      </c>
      <c r="CP1132" s="27" t="s">
        <v>106</v>
      </c>
      <c r="CQ1132" s="57"/>
    </row>
    <row r="1133" spans="1:95" x14ac:dyDescent="0.25">
      <c r="A1133" s="241">
        <v>3</v>
      </c>
      <c r="B1133" s="312">
        <v>0.16666700000000001</v>
      </c>
      <c r="C1133" s="97">
        <v>0</v>
      </c>
      <c r="D1133" s="264">
        <v>0</v>
      </c>
      <c r="E1133" s="122">
        <v>0</v>
      </c>
      <c r="F1133" s="122">
        <v>0</v>
      </c>
      <c r="G1133" s="122">
        <v>0</v>
      </c>
      <c r="H1133" s="122">
        <v>0</v>
      </c>
      <c r="I1133" s="122">
        <v>0</v>
      </c>
      <c r="J1133" s="122">
        <v>0</v>
      </c>
      <c r="K1133" s="122">
        <v>0</v>
      </c>
      <c r="L1133" s="122">
        <v>0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323">
        <v>0</v>
      </c>
      <c r="X1133" s="100">
        <v>0</v>
      </c>
      <c r="Y1133" s="31" t="s">
        <v>106</v>
      </c>
      <c r="Z1133" s="100">
        <v>0</v>
      </c>
      <c r="AA1133" s="31" t="s">
        <v>106</v>
      </c>
      <c r="AB1133" s="100">
        <v>0</v>
      </c>
      <c r="AC1133" s="31" t="s">
        <v>106</v>
      </c>
      <c r="AD1133" s="27" t="s">
        <v>106</v>
      </c>
      <c r="AE1133" s="27" t="s">
        <v>106</v>
      </c>
      <c r="AF1133" s="27" t="s">
        <v>106</v>
      </c>
      <c r="AG1133" s="57"/>
      <c r="AH1133" s="97">
        <v>0</v>
      </c>
      <c r="AI1133" s="264">
        <v>0</v>
      </c>
      <c r="AJ1133" s="122">
        <v>0</v>
      </c>
      <c r="AK1133" s="122">
        <v>0</v>
      </c>
      <c r="AL1133" s="122">
        <v>0</v>
      </c>
      <c r="AM1133" s="122">
        <v>0</v>
      </c>
      <c r="AN1133" s="122">
        <v>0</v>
      </c>
      <c r="AO1133" s="122">
        <v>0</v>
      </c>
      <c r="AP1133" s="122">
        <v>0</v>
      </c>
      <c r="AQ1133" s="122">
        <v>0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323">
        <v>0</v>
      </c>
      <c r="BC1133" s="100">
        <v>0</v>
      </c>
      <c r="BD1133" s="31" t="s">
        <v>106</v>
      </c>
      <c r="BE1133" s="100">
        <v>0</v>
      </c>
      <c r="BF1133" s="31" t="s">
        <v>106</v>
      </c>
      <c r="BG1133" s="100">
        <v>0</v>
      </c>
      <c r="BH1133" s="31" t="s">
        <v>106</v>
      </c>
      <c r="BI1133" s="27" t="s">
        <v>106</v>
      </c>
      <c r="BJ1133" s="27" t="s">
        <v>106</v>
      </c>
      <c r="BK1133" s="27" t="s">
        <v>106</v>
      </c>
      <c r="BL1133" s="57"/>
      <c r="BM1133" s="97">
        <v>0</v>
      </c>
      <c r="BN1133" s="253">
        <v>0</v>
      </c>
      <c r="BO1133" s="191">
        <v>0</v>
      </c>
      <c r="BP1133" s="191">
        <v>0</v>
      </c>
      <c r="BQ1133" s="191">
        <v>0</v>
      </c>
      <c r="BR1133" s="191">
        <v>0</v>
      </c>
      <c r="BS1133" s="191">
        <v>0</v>
      </c>
      <c r="BT1133" s="191">
        <v>0</v>
      </c>
      <c r="BU1133" s="191">
        <v>0</v>
      </c>
      <c r="BV1133" s="191">
        <v>0</v>
      </c>
      <c r="BW1133" s="191">
        <v>0</v>
      </c>
      <c r="BX1133" s="191">
        <v>0</v>
      </c>
      <c r="BY1133" s="191">
        <v>0</v>
      </c>
      <c r="BZ1133" s="191">
        <v>0</v>
      </c>
      <c r="CA1133" s="191">
        <v>0</v>
      </c>
      <c r="CB1133" s="191">
        <v>0</v>
      </c>
      <c r="CC1133" s="191">
        <v>0</v>
      </c>
      <c r="CD1133" s="191">
        <v>0</v>
      </c>
      <c r="CE1133" s="191">
        <v>0</v>
      </c>
      <c r="CF1133" s="191">
        <v>0</v>
      </c>
      <c r="CG1133" s="192">
        <v>0</v>
      </c>
      <c r="CH1133" s="100">
        <v>0</v>
      </c>
      <c r="CI1133" s="31" t="s">
        <v>106</v>
      </c>
      <c r="CJ1133" s="100">
        <v>0</v>
      </c>
      <c r="CK1133" s="31" t="s">
        <v>106</v>
      </c>
      <c r="CL1133" s="100">
        <v>0</v>
      </c>
      <c r="CM1133" s="31" t="s">
        <v>106</v>
      </c>
      <c r="CN1133" s="27" t="s">
        <v>106</v>
      </c>
      <c r="CO1133" s="27" t="s">
        <v>106</v>
      </c>
      <c r="CP1133" s="27" t="s">
        <v>106</v>
      </c>
      <c r="CQ1133" s="57"/>
    </row>
    <row r="1134" spans="1:95" x14ac:dyDescent="0.25">
      <c r="A1134" s="241">
        <v>3</v>
      </c>
      <c r="B1134" s="312">
        <v>0.20833299999999999</v>
      </c>
      <c r="C1134" s="97">
        <v>4</v>
      </c>
      <c r="D1134" s="264">
        <v>0</v>
      </c>
      <c r="E1134" s="122">
        <v>0</v>
      </c>
      <c r="F1134" s="122">
        <v>0</v>
      </c>
      <c r="G1134" s="122">
        <v>3</v>
      </c>
      <c r="H1134" s="122">
        <v>1</v>
      </c>
      <c r="I1134" s="122">
        <v>0</v>
      </c>
      <c r="J1134" s="122">
        <v>0</v>
      </c>
      <c r="K1134" s="122">
        <v>0</v>
      </c>
      <c r="L1134" s="122">
        <v>0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323">
        <v>0</v>
      </c>
      <c r="X1134" s="100">
        <v>4</v>
      </c>
      <c r="Y1134" s="31">
        <v>1</v>
      </c>
      <c r="Z1134" s="100">
        <v>2</v>
      </c>
      <c r="AA1134" s="31">
        <v>0.5</v>
      </c>
      <c r="AB1134" s="100">
        <v>0</v>
      </c>
      <c r="AC1134" s="31">
        <v>0</v>
      </c>
      <c r="AD1134" s="27">
        <v>23.749999999999996</v>
      </c>
      <c r="AE1134" s="27" t="s">
        <v>106</v>
      </c>
      <c r="AF1134" s="27" t="s">
        <v>106</v>
      </c>
      <c r="AG1134" s="57"/>
      <c r="AH1134" s="97">
        <v>3</v>
      </c>
      <c r="AI1134" s="264">
        <v>0</v>
      </c>
      <c r="AJ1134" s="122">
        <v>1</v>
      </c>
      <c r="AK1134" s="122">
        <v>1</v>
      </c>
      <c r="AL1134" s="122">
        <v>0</v>
      </c>
      <c r="AM1134" s="122">
        <v>1</v>
      </c>
      <c r="AN1134" s="122">
        <v>0</v>
      </c>
      <c r="AO1134" s="122">
        <v>0</v>
      </c>
      <c r="AP1134" s="122">
        <v>0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323">
        <v>0</v>
      </c>
      <c r="BC1134" s="100">
        <v>1</v>
      </c>
      <c r="BD1134" s="31">
        <v>0.33333333333333331</v>
      </c>
      <c r="BE1134" s="100">
        <v>1</v>
      </c>
      <c r="BF1134" s="31">
        <v>0.33333333333333331</v>
      </c>
      <c r="BG1134" s="100">
        <v>0</v>
      </c>
      <c r="BH1134" s="31">
        <v>0</v>
      </c>
      <c r="BI1134" s="27">
        <v>19.503333333333334</v>
      </c>
      <c r="BJ1134" s="27" t="s">
        <v>106</v>
      </c>
      <c r="BK1134" s="27" t="s">
        <v>106</v>
      </c>
      <c r="BL1134" s="57"/>
      <c r="BM1134" s="97">
        <v>7</v>
      </c>
      <c r="BN1134" s="253">
        <v>0</v>
      </c>
      <c r="BO1134" s="191">
        <v>1</v>
      </c>
      <c r="BP1134" s="191">
        <v>1</v>
      </c>
      <c r="BQ1134" s="191">
        <v>3</v>
      </c>
      <c r="BR1134" s="191">
        <v>2</v>
      </c>
      <c r="BS1134" s="191">
        <v>0</v>
      </c>
      <c r="BT1134" s="191">
        <v>0</v>
      </c>
      <c r="BU1134" s="191">
        <v>0</v>
      </c>
      <c r="BV1134" s="191">
        <v>0</v>
      </c>
      <c r="BW1134" s="191">
        <v>0</v>
      </c>
      <c r="BX1134" s="191">
        <v>0</v>
      </c>
      <c r="BY1134" s="191">
        <v>0</v>
      </c>
      <c r="BZ1134" s="191">
        <v>0</v>
      </c>
      <c r="CA1134" s="191">
        <v>0</v>
      </c>
      <c r="CB1134" s="191">
        <v>0</v>
      </c>
      <c r="CC1134" s="191">
        <v>0</v>
      </c>
      <c r="CD1134" s="191">
        <v>0</v>
      </c>
      <c r="CE1134" s="191">
        <v>0</v>
      </c>
      <c r="CF1134" s="191">
        <v>0</v>
      </c>
      <c r="CG1134" s="192">
        <v>0</v>
      </c>
      <c r="CH1134" s="100">
        <v>5</v>
      </c>
      <c r="CI1134" s="31">
        <v>0.7142857142857143</v>
      </c>
      <c r="CJ1134" s="100">
        <v>3</v>
      </c>
      <c r="CK1134" s="31">
        <v>0.42857142857142855</v>
      </c>
      <c r="CL1134" s="100">
        <v>0</v>
      </c>
      <c r="CM1134" s="31">
        <v>0</v>
      </c>
      <c r="CN1134" s="27">
        <v>21.930000000000003</v>
      </c>
      <c r="CO1134" s="27">
        <v>27.084</v>
      </c>
      <c r="CP1134" s="27" t="s">
        <v>106</v>
      </c>
      <c r="CQ1134" s="57"/>
    </row>
    <row r="1135" spans="1:95" x14ac:dyDescent="0.25">
      <c r="A1135" s="241">
        <v>3</v>
      </c>
      <c r="B1135" s="312">
        <v>0.25</v>
      </c>
      <c r="C1135" s="97">
        <v>12</v>
      </c>
      <c r="D1135" s="264">
        <v>0</v>
      </c>
      <c r="E1135" s="122">
        <v>2</v>
      </c>
      <c r="F1135" s="122">
        <v>3</v>
      </c>
      <c r="G1135" s="122">
        <v>6</v>
      </c>
      <c r="H1135" s="122">
        <v>1</v>
      </c>
      <c r="I1135" s="122">
        <v>0</v>
      </c>
      <c r="J1135" s="122">
        <v>0</v>
      </c>
      <c r="K1135" s="122">
        <v>0</v>
      </c>
      <c r="L1135" s="122">
        <v>0</v>
      </c>
      <c r="M1135" s="122">
        <v>0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323">
        <v>0</v>
      </c>
      <c r="X1135" s="100">
        <v>7</v>
      </c>
      <c r="Y1135" s="31">
        <v>0.58333333333333337</v>
      </c>
      <c r="Z1135" s="100">
        <v>2</v>
      </c>
      <c r="AA1135" s="31">
        <v>0.16666666666666666</v>
      </c>
      <c r="AB1135" s="100">
        <v>0</v>
      </c>
      <c r="AC1135" s="31">
        <v>0</v>
      </c>
      <c r="AD1135" s="27">
        <v>19.795833333333334</v>
      </c>
      <c r="AE1135" s="27">
        <v>24.832000000000001</v>
      </c>
      <c r="AF1135" s="27" t="s">
        <v>106</v>
      </c>
      <c r="AG1135" s="57"/>
      <c r="AH1135" s="97">
        <v>11</v>
      </c>
      <c r="AI1135" s="264">
        <v>0</v>
      </c>
      <c r="AJ1135" s="122">
        <v>0</v>
      </c>
      <c r="AK1135" s="122">
        <v>3</v>
      </c>
      <c r="AL1135" s="122">
        <v>6</v>
      </c>
      <c r="AM1135" s="122">
        <v>2</v>
      </c>
      <c r="AN1135" s="122">
        <v>0</v>
      </c>
      <c r="AO1135" s="122">
        <v>0</v>
      </c>
      <c r="AP1135" s="122">
        <v>0</v>
      </c>
      <c r="AQ1135" s="122">
        <v>0</v>
      </c>
      <c r="AR1135" s="122">
        <v>0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323">
        <v>0</v>
      </c>
      <c r="BC1135" s="100">
        <v>8</v>
      </c>
      <c r="BD1135" s="31">
        <v>0.72727272727272729</v>
      </c>
      <c r="BE1135" s="100">
        <v>4</v>
      </c>
      <c r="BF1135" s="31">
        <v>0.36363636363636365</v>
      </c>
      <c r="BG1135" s="100">
        <v>0</v>
      </c>
      <c r="BH1135" s="31">
        <v>0</v>
      </c>
      <c r="BI1135" s="27">
        <v>22.198181818181816</v>
      </c>
      <c r="BJ1135" s="27">
        <v>27.78</v>
      </c>
      <c r="BK1135" s="27" t="s">
        <v>106</v>
      </c>
      <c r="BL1135" s="57"/>
      <c r="BM1135" s="97">
        <v>23</v>
      </c>
      <c r="BN1135" s="253">
        <v>0</v>
      </c>
      <c r="BO1135" s="191">
        <v>2</v>
      </c>
      <c r="BP1135" s="191">
        <v>6</v>
      </c>
      <c r="BQ1135" s="191">
        <v>12</v>
      </c>
      <c r="BR1135" s="191">
        <v>3</v>
      </c>
      <c r="BS1135" s="191">
        <v>0</v>
      </c>
      <c r="BT1135" s="191">
        <v>0</v>
      </c>
      <c r="BU1135" s="191">
        <v>0</v>
      </c>
      <c r="BV1135" s="191">
        <v>0</v>
      </c>
      <c r="BW1135" s="191">
        <v>0</v>
      </c>
      <c r="BX1135" s="191">
        <v>0</v>
      </c>
      <c r="BY1135" s="191">
        <v>0</v>
      </c>
      <c r="BZ1135" s="191">
        <v>0</v>
      </c>
      <c r="CA1135" s="191">
        <v>0</v>
      </c>
      <c r="CB1135" s="191">
        <v>0</v>
      </c>
      <c r="CC1135" s="191">
        <v>0</v>
      </c>
      <c r="CD1135" s="191">
        <v>0</v>
      </c>
      <c r="CE1135" s="191">
        <v>0</v>
      </c>
      <c r="CF1135" s="191">
        <v>0</v>
      </c>
      <c r="CG1135" s="192">
        <v>0</v>
      </c>
      <c r="CH1135" s="100">
        <v>15</v>
      </c>
      <c r="CI1135" s="31">
        <v>0.65217391304347827</v>
      </c>
      <c r="CJ1135" s="100">
        <v>6</v>
      </c>
      <c r="CK1135" s="31">
        <v>0.2608695652173913</v>
      </c>
      <c r="CL1135" s="100">
        <v>0</v>
      </c>
      <c r="CM1135" s="31">
        <v>0</v>
      </c>
      <c r="CN1135" s="27">
        <v>20.944782608695654</v>
      </c>
      <c r="CO1135" s="27">
        <v>24.916</v>
      </c>
      <c r="CP1135" s="27">
        <v>28.679999999999996</v>
      </c>
      <c r="CQ1135" s="57"/>
    </row>
    <row r="1136" spans="1:95" x14ac:dyDescent="0.25">
      <c r="A1136" s="241">
        <v>3</v>
      </c>
      <c r="B1136" s="312">
        <v>0.29166700000000001</v>
      </c>
      <c r="C1136" s="97">
        <v>10</v>
      </c>
      <c r="D1136" s="264">
        <v>0</v>
      </c>
      <c r="E1136" s="122">
        <v>1</v>
      </c>
      <c r="F1136" s="122">
        <v>3</v>
      </c>
      <c r="G1136" s="122">
        <v>4</v>
      </c>
      <c r="H1136" s="122">
        <v>1</v>
      </c>
      <c r="I1136" s="122">
        <v>1</v>
      </c>
      <c r="J1136" s="122">
        <v>0</v>
      </c>
      <c r="K1136" s="122">
        <v>0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323">
        <v>0</v>
      </c>
      <c r="X1136" s="100">
        <v>6</v>
      </c>
      <c r="Y1136" s="31">
        <v>0.6</v>
      </c>
      <c r="Z1136" s="100">
        <v>4</v>
      </c>
      <c r="AA1136" s="31">
        <v>0.4</v>
      </c>
      <c r="AB1136" s="100">
        <v>0</v>
      </c>
      <c r="AC1136" s="31">
        <v>0</v>
      </c>
      <c r="AD1136" s="27">
        <v>21.559000000000001</v>
      </c>
      <c r="AE1136" s="27">
        <v>28.641499999999997</v>
      </c>
      <c r="AF1136" s="27" t="s">
        <v>106</v>
      </c>
      <c r="AG1136" s="57"/>
      <c r="AH1136" s="97">
        <v>242</v>
      </c>
      <c r="AI1136" s="264">
        <v>3</v>
      </c>
      <c r="AJ1136" s="122">
        <v>16</v>
      </c>
      <c r="AK1136" s="122">
        <v>80</v>
      </c>
      <c r="AL1136" s="122">
        <v>117</v>
      </c>
      <c r="AM1136" s="122">
        <v>24</v>
      </c>
      <c r="AN1136" s="122">
        <v>2</v>
      </c>
      <c r="AO1136" s="122">
        <v>0</v>
      </c>
      <c r="AP1136" s="122">
        <v>0</v>
      </c>
      <c r="AQ1136" s="122">
        <v>0</v>
      </c>
      <c r="AR1136" s="122">
        <v>0</v>
      </c>
      <c r="AS1136" s="122">
        <v>0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323">
        <v>0</v>
      </c>
      <c r="BC1136" s="100">
        <v>143</v>
      </c>
      <c r="BD1136" s="31">
        <v>0.59090909090909094</v>
      </c>
      <c r="BE1136" s="100">
        <v>43</v>
      </c>
      <c r="BF1136" s="31">
        <v>0.17768595041322313</v>
      </c>
      <c r="BG1136" s="100">
        <v>0</v>
      </c>
      <c r="BH1136" s="31">
        <v>0</v>
      </c>
      <c r="BI1136" s="27">
        <v>20.575206611570245</v>
      </c>
      <c r="BJ1136" s="27">
        <v>24.326499999999999</v>
      </c>
      <c r="BK1136" s="27">
        <v>26.932999999999996</v>
      </c>
      <c r="BL1136" s="57"/>
      <c r="BM1136" s="97">
        <v>252</v>
      </c>
      <c r="BN1136" s="253">
        <v>3</v>
      </c>
      <c r="BO1136" s="191">
        <v>17</v>
      </c>
      <c r="BP1136" s="191">
        <v>83</v>
      </c>
      <c r="BQ1136" s="191">
        <v>121</v>
      </c>
      <c r="BR1136" s="191">
        <v>25</v>
      </c>
      <c r="BS1136" s="191">
        <v>3</v>
      </c>
      <c r="BT1136" s="191">
        <v>0</v>
      </c>
      <c r="BU1136" s="191">
        <v>0</v>
      </c>
      <c r="BV1136" s="191">
        <v>0</v>
      </c>
      <c r="BW1136" s="191">
        <v>0</v>
      </c>
      <c r="BX1136" s="191">
        <v>0</v>
      </c>
      <c r="BY1136" s="191">
        <v>0</v>
      </c>
      <c r="BZ1136" s="191">
        <v>0</v>
      </c>
      <c r="CA1136" s="191">
        <v>0</v>
      </c>
      <c r="CB1136" s="191">
        <v>0</v>
      </c>
      <c r="CC1136" s="191">
        <v>0</v>
      </c>
      <c r="CD1136" s="191">
        <v>0</v>
      </c>
      <c r="CE1136" s="191">
        <v>0</v>
      </c>
      <c r="CF1136" s="191">
        <v>0</v>
      </c>
      <c r="CG1136" s="192">
        <v>0</v>
      </c>
      <c r="CH1136" s="100">
        <v>149</v>
      </c>
      <c r="CI1136" s="31">
        <v>0.59126984126984128</v>
      </c>
      <c r="CJ1136" s="100">
        <v>47</v>
      </c>
      <c r="CK1136" s="31">
        <v>0.18650793650793651</v>
      </c>
      <c r="CL1136" s="100">
        <v>0</v>
      </c>
      <c r="CM1136" s="31">
        <v>0</v>
      </c>
      <c r="CN1136" s="27">
        <v>20.614246031746035</v>
      </c>
      <c r="CO1136" s="27">
        <v>24.343999999999998</v>
      </c>
      <c r="CP1136" s="27">
        <v>27.070499999999996</v>
      </c>
      <c r="CQ1136" s="57"/>
    </row>
    <row r="1137" spans="1:95" x14ac:dyDescent="0.25">
      <c r="A1137" s="241">
        <v>3</v>
      </c>
      <c r="B1137" s="312">
        <v>0.33333299999999999</v>
      </c>
      <c r="C1137" s="97">
        <v>3</v>
      </c>
      <c r="D1137" s="264">
        <v>1</v>
      </c>
      <c r="E1137" s="122">
        <v>1</v>
      </c>
      <c r="F1137" s="122">
        <v>1</v>
      </c>
      <c r="G1137" s="122">
        <v>0</v>
      </c>
      <c r="H1137" s="122">
        <v>0</v>
      </c>
      <c r="I1137" s="122">
        <v>0</v>
      </c>
      <c r="J1137" s="122">
        <v>0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0</v>
      </c>
      <c r="X1137" s="100">
        <v>0</v>
      </c>
      <c r="Y1137" s="31">
        <v>0</v>
      </c>
      <c r="Z1137" s="100">
        <v>0</v>
      </c>
      <c r="AA1137" s="31">
        <v>0</v>
      </c>
      <c r="AB1137" s="100">
        <v>0</v>
      </c>
      <c r="AC1137" s="31">
        <v>0</v>
      </c>
      <c r="AD1137" s="27">
        <v>10.766666666666666</v>
      </c>
      <c r="AE1137" s="27" t="s">
        <v>106</v>
      </c>
      <c r="AF1137" s="27" t="s">
        <v>106</v>
      </c>
      <c r="AG1137" s="57"/>
      <c r="AH1137" s="97">
        <v>384</v>
      </c>
      <c r="AI1137" s="264">
        <v>30</v>
      </c>
      <c r="AJ1137" s="122">
        <v>56</v>
      </c>
      <c r="AK1137" s="122">
        <v>177</v>
      </c>
      <c r="AL1137" s="122">
        <v>102</v>
      </c>
      <c r="AM1137" s="122">
        <v>17</v>
      </c>
      <c r="AN1137" s="122">
        <v>2</v>
      </c>
      <c r="AO1137" s="122">
        <v>0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0</v>
      </c>
      <c r="BC1137" s="100">
        <v>121</v>
      </c>
      <c r="BD1137" s="31">
        <v>0.31510416666666669</v>
      </c>
      <c r="BE1137" s="100">
        <v>26</v>
      </c>
      <c r="BF1137" s="31">
        <v>6.7708333333333329E-2</v>
      </c>
      <c r="BG1137" s="100">
        <v>0</v>
      </c>
      <c r="BH1137" s="31">
        <v>0</v>
      </c>
      <c r="BI1137" s="27">
        <v>17.826666666666664</v>
      </c>
      <c r="BJ1137" s="27">
        <v>22.092500000000001</v>
      </c>
      <c r="BK1137" s="27">
        <v>25.1</v>
      </c>
      <c r="BL1137" s="57"/>
      <c r="BM1137" s="97">
        <v>387</v>
      </c>
      <c r="BN1137" s="253">
        <v>31</v>
      </c>
      <c r="BO1137" s="191">
        <v>57</v>
      </c>
      <c r="BP1137" s="191">
        <v>178</v>
      </c>
      <c r="BQ1137" s="191">
        <v>102</v>
      </c>
      <c r="BR1137" s="191">
        <v>17</v>
      </c>
      <c r="BS1137" s="191">
        <v>2</v>
      </c>
      <c r="BT1137" s="191">
        <v>0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0</v>
      </c>
      <c r="CH1137" s="100">
        <v>121</v>
      </c>
      <c r="CI1137" s="31">
        <v>0.31266149870801035</v>
      </c>
      <c r="CJ1137" s="100">
        <v>26</v>
      </c>
      <c r="CK1137" s="31">
        <v>6.7183462532299745E-2</v>
      </c>
      <c r="CL1137" s="100">
        <v>0</v>
      </c>
      <c r="CM1137" s="31">
        <v>0</v>
      </c>
      <c r="CN1137" s="27">
        <v>17.77193798449612</v>
      </c>
      <c r="CO1137" s="27">
        <v>22.068000000000001</v>
      </c>
      <c r="CP1137" s="27">
        <v>25.063999999999993</v>
      </c>
      <c r="CQ1137" s="57"/>
    </row>
    <row r="1138" spans="1:95" x14ac:dyDescent="0.25">
      <c r="A1138" s="241">
        <v>3</v>
      </c>
      <c r="B1138" s="312">
        <v>0.375</v>
      </c>
      <c r="C1138" s="97">
        <v>11</v>
      </c>
      <c r="D1138" s="264">
        <v>0</v>
      </c>
      <c r="E1138" s="122">
        <v>1</v>
      </c>
      <c r="F1138" s="122">
        <v>9</v>
      </c>
      <c r="G1138" s="122">
        <v>1</v>
      </c>
      <c r="H1138" s="122">
        <v>0</v>
      </c>
      <c r="I1138" s="122">
        <v>0</v>
      </c>
      <c r="J1138" s="122">
        <v>0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1</v>
      </c>
      <c r="Y1138" s="31">
        <v>9.0909090909090912E-2</v>
      </c>
      <c r="Z1138" s="100">
        <v>0</v>
      </c>
      <c r="AA1138" s="31">
        <v>0</v>
      </c>
      <c r="AB1138" s="100">
        <v>0</v>
      </c>
      <c r="AC1138" s="31">
        <v>0</v>
      </c>
      <c r="AD1138" s="27">
        <v>17.399999999999999</v>
      </c>
      <c r="AE1138" s="27">
        <v>19.7</v>
      </c>
      <c r="AF1138" s="27" t="s">
        <v>106</v>
      </c>
      <c r="AG1138" s="57"/>
      <c r="AH1138" s="97">
        <v>249</v>
      </c>
      <c r="AI1138" s="264">
        <v>2</v>
      </c>
      <c r="AJ1138" s="122">
        <v>10</v>
      </c>
      <c r="AK1138" s="122">
        <v>89</v>
      </c>
      <c r="AL1138" s="122">
        <v>127</v>
      </c>
      <c r="AM1138" s="122">
        <v>17</v>
      </c>
      <c r="AN1138" s="122">
        <v>2</v>
      </c>
      <c r="AO1138" s="122">
        <v>2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148</v>
      </c>
      <c r="BD1138" s="31">
        <v>0.59437751004016059</v>
      </c>
      <c r="BE1138" s="100">
        <v>37</v>
      </c>
      <c r="BF1138" s="31">
        <v>0.14859437751004015</v>
      </c>
      <c r="BG1138" s="100">
        <v>2</v>
      </c>
      <c r="BH1138" s="31">
        <v>8.0321285140562242E-3</v>
      </c>
      <c r="BI1138" s="27">
        <v>20.766345381526104</v>
      </c>
      <c r="BJ1138" s="27">
        <v>23.965000000000003</v>
      </c>
      <c r="BK1138" s="27">
        <v>26.43</v>
      </c>
      <c r="BL1138" s="57"/>
      <c r="BM1138" s="97">
        <v>260</v>
      </c>
      <c r="BN1138" s="253">
        <v>2</v>
      </c>
      <c r="BO1138" s="191">
        <v>11</v>
      </c>
      <c r="BP1138" s="191">
        <v>98</v>
      </c>
      <c r="BQ1138" s="191">
        <v>128</v>
      </c>
      <c r="BR1138" s="191">
        <v>17</v>
      </c>
      <c r="BS1138" s="191">
        <v>2</v>
      </c>
      <c r="BT1138" s="191">
        <v>2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149</v>
      </c>
      <c r="CI1138" s="31">
        <v>0.57307692307692304</v>
      </c>
      <c r="CJ1138" s="100">
        <v>37</v>
      </c>
      <c r="CK1138" s="31">
        <v>0.1423076923076923</v>
      </c>
      <c r="CL1138" s="100">
        <v>2</v>
      </c>
      <c r="CM1138" s="31">
        <v>7.6923076923076927E-3</v>
      </c>
      <c r="CN1138" s="27">
        <v>20.623923076923074</v>
      </c>
      <c r="CO1138" s="27">
        <v>23.912500000000001</v>
      </c>
      <c r="CP1138" s="27">
        <v>26.411999999999999</v>
      </c>
      <c r="CQ1138" s="57"/>
    </row>
    <row r="1139" spans="1:95" x14ac:dyDescent="0.25">
      <c r="A1139" s="241">
        <v>3</v>
      </c>
      <c r="B1139" s="312">
        <v>0.41666700000000001</v>
      </c>
      <c r="C1139" s="97">
        <v>12</v>
      </c>
      <c r="D1139" s="264">
        <v>0</v>
      </c>
      <c r="E1139" s="122">
        <v>1</v>
      </c>
      <c r="F1139" s="122">
        <v>8</v>
      </c>
      <c r="G1139" s="122">
        <v>3</v>
      </c>
      <c r="H1139" s="122">
        <v>0</v>
      </c>
      <c r="I1139" s="122">
        <v>0</v>
      </c>
      <c r="J1139" s="122">
        <v>0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2</v>
      </c>
      <c r="Y1139" s="31">
        <v>0.16666666666666666</v>
      </c>
      <c r="Z1139" s="100">
        <v>0</v>
      </c>
      <c r="AA1139" s="31">
        <v>0</v>
      </c>
      <c r="AB1139" s="100">
        <v>0</v>
      </c>
      <c r="AC1139" s="31">
        <v>0</v>
      </c>
      <c r="AD1139" s="27">
        <v>18.344999999999999</v>
      </c>
      <c r="AE1139" s="27">
        <v>20.632999999999999</v>
      </c>
      <c r="AF1139" s="27" t="s">
        <v>106</v>
      </c>
      <c r="AG1139" s="57"/>
      <c r="AH1139" s="97">
        <v>71</v>
      </c>
      <c r="AI1139" s="264">
        <v>5</v>
      </c>
      <c r="AJ1139" s="122">
        <v>5</v>
      </c>
      <c r="AK1139" s="122">
        <v>23</v>
      </c>
      <c r="AL1139" s="122">
        <v>29</v>
      </c>
      <c r="AM1139" s="122">
        <v>9</v>
      </c>
      <c r="AN1139" s="122">
        <v>0</v>
      </c>
      <c r="AO1139" s="122">
        <v>0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38</v>
      </c>
      <c r="BD1139" s="31">
        <v>0.53521126760563376</v>
      </c>
      <c r="BE1139" s="100">
        <v>11</v>
      </c>
      <c r="BF1139" s="31">
        <v>0.15492957746478872</v>
      </c>
      <c r="BG1139" s="100">
        <v>0</v>
      </c>
      <c r="BH1139" s="31">
        <v>0</v>
      </c>
      <c r="BI1139" s="27">
        <v>19.579154929577481</v>
      </c>
      <c r="BJ1139" s="27">
        <v>24.673999999999999</v>
      </c>
      <c r="BK1139" s="27">
        <v>26.759999999999991</v>
      </c>
      <c r="BL1139" s="57"/>
      <c r="BM1139" s="97">
        <v>83</v>
      </c>
      <c r="BN1139" s="253">
        <v>5</v>
      </c>
      <c r="BO1139" s="191">
        <v>6</v>
      </c>
      <c r="BP1139" s="191">
        <v>31</v>
      </c>
      <c r="BQ1139" s="191">
        <v>32</v>
      </c>
      <c r="BR1139" s="191">
        <v>9</v>
      </c>
      <c r="BS1139" s="191">
        <v>0</v>
      </c>
      <c r="BT1139" s="191">
        <v>0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40</v>
      </c>
      <c r="CI1139" s="31">
        <v>0.48192771084337349</v>
      </c>
      <c r="CJ1139" s="100">
        <v>11</v>
      </c>
      <c r="CK1139" s="31">
        <v>0.13253012048192772</v>
      </c>
      <c r="CL1139" s="100">
        <v>0</v>
      </c>
      <c r="CM1139" s="31">
        <v>0</v>
      </c>
      <c r="CN1139" s="27">
        <v>19.400722891566271</v>
      </c>
      <c r="CO1139" s="27">
        <v>23.683999999999997</v>
      </c>
      <c r="CP1139" s="27">
        <v>26.294</v>
      </c>
      <c r="CQ1139" s="57"/>
    </row>
    <row r="1140" spans="1:95" x14ac:dyDescent="0.25">
      <c r="A1140" s="241">
        <v>3</v>
      </c>
      <c r="B1140" s="312">
        <v>0.45833299999999999</v>
      </c>
      <c r="C1140" s="97">
        <v>21</v>
      </c>
      <c r="D1140" s="264">
        <v>1</v>
      </c>
      <c r="E1140" s="122">
        <v>3</v>
      </c>
      <c r="F1140" s="122">
        <v>6</v>
      </c>
      <c r="G1140" s="122">
        <v>11</v>
      </c>
      <c r="H1140" s="122">
        <v>0</v>
      </c>
      <c r="I1140" s="122">
        <v>0</v>
      </c>
      <c r="J1140" s="122">
        <v>0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11</v>
      </c>
      <c r="Y1140" s="31">
        <v>0.52380952380952384</v>
      </c>
      <c r="Z1140" s="100">
        <v>0</v>
      </c>
      <c r="AA1140" s="31">
        <v>0</v>
      </c>
      <c r="AB1140" s="100">
        <v>0</v>
      </c>
      <c r="AC1140" s="31">
        <v>0</v>
      </c>
      <c r="AD1140" s="27">
        <v>19.112380952380953</v>
      </c>
      <c r="AE1140" s="27">
        <v>23.145</v>
      </c>
      <c r="AF1140" s="27">
        <v>23.702000000000002</v>
      </c>
      <c r="AG1140" s="57"/>
      <c r="AH1140" s="97">
        <v>66</v>
      </c>
      <c r="AI1140" s="264">
        <v>2</v>
      </c>
      <c r="AJ1140" s="122">
        <v>6</v>
      </c>
      <c r="AK1140" s="122">
        <v>22</v>
      </c>
      <c r="AL1140" s="122">
        <v>31</v>
      </c>
      <c r="AM1140" s="122">
        <v>5</v>
      </c>
      <c r="AN1140" s="122">
        <v>0</v>
      </c>
      <c r="AO1140" s="122">
        <v>0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36</v>
      </c>
      <c r="BD1140" s="31">
        <v>0.54545454545454541</v>
      </c>
      <c r="BE1140" s="100">
        <v>6</v>
      </c>
      <c r="BF1140" s="31">
        <v>9.0909090909090912E-2</v>
      </c>
      <c r="BG1140" s="100">
        <v>0</v>
      </c>
      <c r="BH1140" s="31">
        <v>0</v>
      </c>
      <c r="BI1140" s="27">
        <v>19.817424242424238</v>
      </c>
      <c r="BJ1140" s="27">
        <v>23.332000000000001</v>
      </c>
      <c r="BK1140" s="27">
        <v>26.494999999999997</v>
      </c>
      <c r="BL1140" s="57"/>
      <c r="BM1140" s="97">
        <v>87</v>
      </c>
      <c r="BN1140" s="253">
        <v>3</v>
      </c>
      <c r="BO1140" s="191">
        <v>9</v>
      </c>
      <c r="BP1140" s="191">
        <v>28</v>
      </c>
      <c r="BQ1140" s="191">
        <v>42</v>
      </c>
      <c r="BR1140" s="191">
        <v>5</v>
      </c>
      <c r="BS1140" s="191">
        <v>0</v>
      </c>
      <c r="BT1140" s="191">
        <v>0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47</v>
      </c>
      <c r="CI1140" s="31">
        <v>0.54022988505747127</v>
      </c>
      <c r="CJ1140" s="100">
        <v>6</v>
      </c>
      <c r="CK1140" s="31">
        <v>6.8965517241379309E-2</v>
      </c>
      <c r="CL1140" s="100">
        <v>0</v>
      </c>
      <c r="CM1140" s="31">
        <v>0</v>
      </c>
      <c r="CN1140" s="27">
        <v>19.647241379310344</v>
      </c>
      <c r="CO1140" s="27">
        <v>23.188000000000002</v>
      </c>
      <c r="CP1140" s="27">
        <v>25.657999999999998</v>
      </c>
      <c r="CQ1140" s="57"/>
    </row>
    <row r="1141" spans="1:95" x14ac:dyDescent="0.25">
      <c r="A1141" s="241">
        <v>3</v>
      </c>
      <c r="B1141" s="312">
        <v>0.5</v>
      </c>
      <c r="C1141" s="97">
        <v>17</v>
      </c>
      <c r="D1141" s="264">
        <v>1</v>
      </c>
      <c r="E1141" s="122">
        <v>1</v>
      </c>
      <c r="F1141" s="122">
        <v>4</v>
      </c>
      <c r="G1141" s="122">
        <v>10</v>
      </c>
      <c r="H1141" s="122">
        <v>1</v>
      </c>
      <c r="I1141" s="122">
        <v>0</v>
      </c>
      <c r="J1141" s="122">
        <v>0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11</v>
      </c>
      <c r="Y1141" s="31">
        <v>0.6470588235294118</v>
      </c>
      <c r="Z1141" s="100">
        <v>2</v>
      </c>
      <c r="AA1141" s="31">
        <v>0.11764705882352941</v>
      </c>
      <c r="AB1141" s="100">
        <v>0</v>
      </c>
      <c r="AC1141" s="31">
        <v>0</v>
      </c>
      <c r="AD1141" s="27">
        <v>20.223529411764702</v>
      </c>
      <c r="AE1141" s="27">
        <v>24.117999999999999</v>
      </c>
      <c r="AF1141" s="27" t="s">
        <v>106</v>
      </c>
      <c r="AG1141" s="57"/>
      <c r="AH1141" s="97">
        <v>66</v>
      </c>
      <c r="AI1141" s="264">
        <v>1</v>
      </c>
      <c r="AJ1141" s="122">
        <v>7</v>
      </c>
      <c r="AK1141" s="122">
        <v>25</v>
      </c>
      <c r="AL1141" s="122">
        <v>32</v>
      </c>
      <c r="AM1141" s="122">
        <v>1</v>
      </c>
      <c r="AN1141" s="122">
        <v>0</v>
      </c>
      <c r="AO1141" s="122">
        <v>0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33</v>
      </c>
      <c r="BD1141" s="31">
        <v>0.5</v>
      </c>
      <c r="BE1141" s="100">
        <v>5</v>
      </c>
      <c r="BF1141" s="31">
        <v>7.575757575757576E-2</v>
      </c>
      <c r="BG1141" s="100">
        <v>0</v>
      </c>
      <c r="BH1141" s="31">
        <v>0</v>
      </c>
      <c r="BI1141" s="27">
        <v>19.155151515151513</v>
      </c>
      <c r="BJ1141" s="27">
        <v>22.3065</v>
      </c>
      <c r="BK1141" s="27">
        <v>24.164999999999999</v>
      </c>
      <c r="BL1141" s="57"/>
      <c r="BM1141" s="97">
        <v>83</v>
      </c>
      <c r="BN1141" s="253">
        <v>2</v>
      </c>
      <c r="BO1141" s="191">
        <v>8</v>
      </c>
      <c r="BP1141" s="191">
        <v>29</v>
      </c>
      <c r="BQ1141" s="191">
        <v>42</v>
      </c>
      <c r="BR1141" s="191">
        <v>2</v>
      </c>
      <c r="BS1141" s="191">
        <v>0</v>
      </c>
      <c r="BT1141" s="191">
        <v>0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44</v>
      </c>
      <c r="CI1141" s="31">
        <v>0.53012048192771088</v>
      </c>
      <c r="CJ1141" s="100">
        <v>7</v>
      </c>
      <c r="CK1141" s="31">
        <v>8.4337349397590355E-2</v>
      </c>
      <c r="CL1141" s="100">
        <v>0</v>
      </c>
      <c r="CM1141" s="31">
        <v>0</v>
      </c>
      <c r="CN1141" s="27">
        <v>19.373975903614447</v>
      </c>
      <c r="CO1141" s="27">
        <v>22.727999999999998</v>
      </c>
      <c r="CP1141" s="27">
        <v>24.288</v>
      </c>
      <c r="CQ1141" s="57"/>
    </row>
    <row r="1142" spans="1:95" x14ac:dyDescent="0.25">
      <c r="A1142" s="241">
        <v>3</v>
      </c>
      <c r="B1142" s="312">
        <v>0.54166700000000001</v>
      </c>
      <c r="C1142" s="97">
        <v>17</v>
      </c>
      <c r="D1142" s="264">
        <v>0</v>
      </c>
      <c r="E1142" s="122">
        <v>3</v>
      </c>
      <c r="F1142" s="122">
        <v>11</v>
      </c>
      <c r="G1142" s="122">
        <v>1</v>
      </c>
      <c r="H1142" s="122">
        <v>2</v>
      </c>
      <c r="I1142" s="122">
        <v>0</v>
      </c>
      <c r="J1142" s="122">
        <v>0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3</v>
      </c>
      <c r="Y1142" s="31">
        <v>0.17647058823529413</v>
      </c>
      <c r="Z1142" s="100">
        <v>2</v>
      </c>
      <c r="AA1142" s="31">
        <v>0.11764705882352941</v>
      </c>
      <c r="AB1142" s="100">
        <v>0</v>
      </c>
      <c r="AC1142" s="31">
        <v>0</v>
      </c>
      <c r="AD1142" s="27">
        <v>18.284117647058821</v>
      </c>
      <c r="AE1142" s="27">
        <v>21.998999999999995</v>
      </c>
      <c r="AF1142" s="27" t="s">
        <v>106</v>
      </c>
      <c r="AG1142" s="57"/>
      <c r="AH1142" s="97">
        <v>70</v>
      </c>
      <c r="AI1142" s="264">
        <v>2</v>
      </c>
      <c r="AJ1142" s="122">
        <v>4</v>
      </c>
      <c r="AK1142" s="122">
        <v>28</v>
      </c>
      <c r="AL1142" s="122">
        <v>29</v>
      </c>
      <c r="AM1142" s="122">
        <v>6</v>
      </c>
      <c r="AN1142" s="122">
        <v>1</v>
      </c>
      <c r="AO1142" s="122">
        <v>0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36</v>
      </c>
      <c r="BD1142" s="31">
        <v>0.51428571428571423</v>
      </c>
      <c r="BE1142" s="100">
        <v>10</v>
      </c>
      <c r="BF1142" s="31">
        <v>0.14285714285714285</v>
      </c>
      <c r="BG1142" s="100">
        <v>0</v>
      </c>
      <c r="BH1142" s="31">
        <v>0</v>
      </c>
      <c r="BI1142" s="27">
        <v>20.017857142857146</v>
      </c>
      <c r="BJ1142" s="27">
        <v>24.147000000000002</v>
      </c>
      <c r="BK1142" s="27">
        <v>26.888500000000001</v>
      </c>
      <c r="BL1142" s="57"/>
      <c r="BM1142" s="97">
        <v>87</v>
      </c>
      <c r="BN1142" s="253">
        <v>2</v>
      </c>
      <c r="BO1142" s="191">
        <v>7</v>
      </c>
      <c r="BP1142" s="191">
        <v>39</v>
      </c>
      <c r="BQ1142" s="191">
        <v>30</v>
      </c>
      <c r="BR1142" s="191">
        <v>8</v>
      </c>
      <c r="BS1142" s="191">
        <v>1</v>
      </c>
      <c r="BT1142" s="191">
        <v>0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39</v>
      </c>
      <c r="CI1142" s="31">
        <v>0.44827586206896552</v>
      </c>
      <c r="CJ1142" s="100">
        <v>12</v>
      </c>
      <c r="CK1142" s="31">
        <v>0.13793103448275862</v>
      </c>
      <c r="CL1142" s="100">
        <v>0</v>
      </c>
      <c r="CM1142" s="31">
        <v>0</v>
      </c>
      <c r="CN1142" s="27">
        <v>19.67908045977012</v>
      </c>
      <c r="CO1142" s="27">
        <v>23.869999999999997</v>
      </c>
      <c r="CP1142" s="27">
        <v>26.86</v>
      </c>
      <c r="CQ1142" s="57"/>
    </row>
    <row r="1143" spans="1:95" x14ac:dyDescent="0.25">
      <c r="A1143" s="241">
        <v>3</v>
      </c>
      <c r="B1143" s="312">
        <v>0.58333299999999999</v>
      </c>
      <c r="C1143" s="97">
        <v>22</v>
      </c>
      <c r="D1143" s="264">
        <v>2</v>
      </c>
      <c r="E1143" s="122">
        <v>1</v>
      </c>
      <c r="F1143" s="122">
        <v>8</v>
      </c>
      <c r="G1143" s="122">
        <v>11</v>
      </c>
      <c r="H1143" s="122">
        <v>0</v>
      </c>
      <c r="I1143" s="122">
        <v>0</v>
      </c>
      <c r="J1143" s="122">
        <v>0</v>
      </c>
      <c r="K1143" s="122">
        <v>0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11</v>
      </c>
      <c r="Y1143" s="31">
        <v>0.5</v>
      </c>
      <c r="Z1143" s="100">
        <v>1</v>
      </c>
      <c r="AA1143" s="31">
        <v>4.5454545454545456E-2</v>
      </c>
      <c r="AB1143" s="100">
        <v>0</v>
      </c>
      <c r="AC1143" s="31">
        <v>0</v>
      </c>
      <c r="AD1143" s="27">
        <v>19.455909090909088</v>
      </c>
      <c r="AE1143" s="27">
        <v>23.134999999999998</v>
      </c>
      <c r="AF1143" s="27">
        <v>23.9635</v>
      </c>
      <c r="AG1143" s="57"/>
      <c r="AH1143" s="97">
        <v>73</v>
      </c>
      <c r="AI1143" s="264">
        <v>3</v>
      </c>
      <c r="AJ1143" s="122">
        <v>7</v>
      </c>
      <c r="AK1143" s="122">
        <v>23</v>
      </c>
      <c r="AL1143" s="122">
        <v>34</v>
      </c>
      <c r="AM1143" s="122">
        <v>6</v>
      </c>
      <c r="AN1143" s="122">
        <v>0</v>
      </c>
      <c r="AO1143" s="122">
        <v>0</v>
      </c>
      <c r="AP1143" s="122">
        <v>0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0</v>
      </c>
      <c r="BC1143" s="100">
        <v>40</v>
      </c>
      <c r="BD1143" s="31">
        <v>0.54794520547945202</v>
      </c>
      <c r="BE1143" s="100">
        <v>10</v>
      </c>
      <c r="BF1143" s="31">
        <v>0.13698630136986301</v>
      </c>
      <c r="BG1143" s="100">
        <v>0</v>
      </c>
      <c r="BH1143" s="31">
        <v>0</v>
      </c>
      <c r="BI1143" s="27">
        <v>19.65506849315069</v>
      </c>
      <c r="BJ1143" s="27">
        <v>23.728999999999999</v>
      </c>
      <c r="BK1143" s="27">
        <v>25.428999999999998</v>
      </c>
      <c r="BL1143" s="57"/>
      <c r="BM1143" s="97">
        <v>95</v>
      </c>
      <c r="BN1143" s="253">
        <v>5</v>
      </c>
      <c r="BO1143" s="191">
        <v>8</v>
      </c>
      <c r="BP1143" s="191">
        <v>31</v>
      </c>
      <c r="BQ1143" s="191">
        <v>45</v>
      </c>
      <c r="BR1143" s="191">
        <v>6</v>
      </c>
      <c r="BS1143" s="191">
        <v>0</v>
      </c>
      <c r="BT1143" s="191">
        <v>0</v>
      </c>
      <c r="BU1143" s="191">
        <v>0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0</v>
      </c>
      <c r="CH1143" s="100">
        <v>51</v>
      </c>
      <c r="CI1143" s="31">
        <v>0.5368421052631579</v>
      </c>
      <c r="CJ1143" s="100">
        <v>11</v>
      </c>
      <c r="CK1143" s="31">
        <v>0.11578947368421053</v>
      </c>
      <c r="CL1143" s="100">
        <v>0</v>
      </c>
      <c r="CM1143" s="31">
        <v>0</v>
      </c>
      <c r="CN1143" s="27">
        <v>19.608947368421052</v>
      </c>
      <c r="CO1143" s="27">
        <v>23.537999999999997</v>
      </c>
      <c r="CP1143" s="27">
        <v>25.245999999999999</v>
      </c>
      <c r="CQ1143" s="57"/>
    </row>
    <row r="1144" spans="1:95" x14ac:dyDescent="0.25">
      <c r="A1144" s="241">
        <v>3</v>
      </c>
      <c r="B1144" s="312">
        <v>0.625</v>
      </c>
      <c r="C1144" s="97">
        <v>22</v>
      </c>
      <c r="D1144" s="264">
        <v>0</v>
      </c>
      <c r="E1144" s="122">
        <v>1</v>
      </c>
      <c r="F1144" s="122">
        <v>14</v>
      </c>
      <c r="G1144" s="122">
        <v>7</v>
      </c>
      <c r="H1144" s="122">
        <v>0</v>
      </c>
      <c r="I1144" s="122">
        <v>0</v>
      </c>
      <c r="J1144" s="122">
        <v>0</v>
      </c>
      <c r="K1144" s="122">
        <v>0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7</v>
      </c>
      <c r="Y1144" s="31">
        <v>0.31818181818181818</v>
      </c>
      <c r="Z1144" s="100">
        <v>0</v>
      </c>
      <c r="AA1144" s="31">
        <v>0</v>
      </c>
      <c r="AB1144" s="100">
        <v>0</v>
      </c>
      <c r="AC1144" s="31">
        <v>0</v>
      </c>
      <c r="AD1144" s="27">
        <v>18.462727272727275</v>
      </c>
      <c r="AE1144" s="27">
        <v>21.637</v>
      </c>
      <c r="AF1144" s="27">
        <v>23.211499999999997</v>
      </c>
      <c r="AG1144" s="57"/>
      <c r="AH1144" s="97">
        <v>108</v>
      </c>
      <c r="AI1144" s="264">
        <v>2</v>
      </c>
      <c r="AJ1144" s="122">
        <v>6</v>
      </c>
      <c r="AK1144" s="122">
        <v>43</v>
      </c>
      <c r="AL1144" s="122">
        <v>47</v>
      </c>
      <c r="AM1144" s="122">
        <v>9</v>
      </c>
      <c r="AN1144" s="122">
        <v>1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57</v>
      </c>
      <c r="BD1144" s="31">
        <v>0.52777777777777779</v>
      </c>
      <c r="BE1144" s="100">
        <v>12</v>
      </c>
      <c r="BF1144" s="31">
        <v>0.1111111111111111</v>
      </c>
      <c r="BG1144" s="100">
        <v>0</v>
      </c>
      <c r="BH1144" s="31">
        <v>0</v>
      </c>
      <c r="BI1144" s="27">
        <v>19.996666666666663</v>
      </c>
      <c r="BJ1144" s="27">
        <v>23.506499999999999</v>
      </c>
      <c r="BK1144" s="27">
        <v>26.803999999999998</v>
      </c>
      <c r="BL1144" s="57"/>
      <c r="BM1144" s="97">
        <v>130</v>
      </c>
      <c r="BN1144" s="253">
        <v>2</v>
      </c>
      <c r="BO1144" s="191">
        <v>7</v>
      </c>
      <c r="BP1144" s="191">
        <v>57</v>
      </c>
      <c r="BQ1144" s="191">
        <v>54</v>
      </c>
      <c r="BR1144" s="191">
        <v>9</v>
      </c>
      <c r="BS1144" s="191">
        <v>1</v>
      </c>
      <c r="BT1144" s="191">
        <v>0</v>
      </c>
      <c r="BU1144" s="191">
        <v>0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64</v>
      </c>
      <c r="CI1144" s="31">
        <v>0.49230769230769234</v>
      </c>
      <c r="CJ1144" s="100">
        <v>12</v>
      </c>
      <c r="CK1144" s="31">
        <v>9.2307692307692313E-2</v>
      </c>
      <c r="CL1144" s="100">
        <v>0</v>
      </c>
      <c r="CM1144" s="31">
        <v>0</v>
      </c>
      <c r="CN1144" s="27">
        <v>19.737076923076923</v>
      </c>
      <c r="CO1144" s="27">
        <v>23.223499999999998</v>
      </c>
      <c r="CP1144" s="27">
        <v>26.072499999999991</v>
      </c>
      <c r="CQ1144" s="57"/>
    </row>
    <row r="1145" spans="1:95" x14ac:dyDescent="0.25">
      <c r="A1145" s="241">
        <v>3</v>
      </c>
      <c r="B1145" s="312">
        <v>0.66666700000000001</v>
      </c>
      <c r="C1145" s="97">
        <v>31</v>
      </c>
      <c r="D1145" s="264">
        <v>0</v>
      </c>
      <c r="E1145" s="122">
        <v>1</v>
      </c>
      <c r="F1145" s="122">
        <v>10</v>
      </c>
      <c r="G1145" s="122">
        <v>16</v>
      </c>
      <c r="H1145" s="122">
        <v>2</v>
      </c>
      <c r="I1145" s="122">
        <v>2</v>
      </c>
      <c r="J1145" s="122">
        <v>0</v>
      </c>
      <c r="K1145" s="122">
        <v>0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20</v>
      </c>
      <c r="Y1145" s="31">
        <v>0.64516129032258063</v>
      </c>
      <c r="Z1145" s="100">
        <v>5</v>
      </c>
      <c r="AA1145" s="31">
        <v>0.16129032258064516</v>
      </c>
      <c r="AB1145" s="100">
        <v>0</v>
      </c>
      <c r="AC1145" s="31">
        <v>0</v>
      </c>
      <c r="AD1145" s="27">
        <v>21.217741935483875</v>
      </c>
      <c r="AE1145" s="27">
        <v>24.393999999999998</v>
      </c>
      <c r="AF1145" s="27">
        <v>31.601999999999997</v>
      </c>
      <c r="AG1145" s="57"/>
      <c r="AH1145" s="97">
        <v>108</v>
      </c>
      <c r="AI1145" s="264">
        <v>0</v>
      </c>
      <c r="AJ1145" s="122">
        <v>7</v>
      </c>
      <c r="AK1145" s="122">
        <v>41</v>
      </c>
      <c r="AL1145" s="122">
        <v>48</v>
      </c>
      <c r="AM1145" s="122">
        <v>12</v>
      </c>
      <c r="AN1145" s="122">
        <v>0</v>
      </c>
      <c r="AO1145" s="122">
        <v>0</v>
      </c>
      <c r="AP1145" s="122">
        <v>0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323">
        <v>0</v>
      </c>
      <c r="BC1145" s="100">
        <v>60</v>
      </c>
      <c r="BD1145" s="31">
        <v>0.55555555555555558</v>
      </c>
      <c r="BE1145" s="100">
        <v>21</v>
      </c>
      <c r="BF1145" s="31">
        <v>0.19444444444444445</v>
      </c>
      <c r="BG1145" s="100">
        <v>0</v>
      </c>
      <c r="BH1145" s="31">
        <v>0</v>
      </c>
      <c r="BI1145" s="27">
        <v>20.590277777777775</v>
      </c>
      <c r="BJ1145" s="27">
        <v>24.495999999999999</v>
      </c>
      <c r="BK1145" s="27">
        <v>26.3325</v>
      </c>
      <c r="BL1145" s="57"/>
      <c r="BM1145" s="97">
        <v>139</v>
      </c>
      <c r="BN1145" s="253">
        <v>0</v>
      </c>
      <c r="BO1145" s="191">
        <v>8</v>
      </c>
      <c r="BP1145" s="191">
        <v>51</v>
      </c>
      <c r="BQ1145" s="191">
        <v>64</v>
      </c>
      <c r="BR1145" s="191">
        <v>14</v>
      </c>
      <c r="BS1145" s="191">
        <v>2</v>
      </c>
      <c r="BT1145" s="191">
        <v>0</v>
      </c>
      <c r="BU1145" s="191">
        <v>0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0</v>
      </c>
      <c r="CE1145" s="191">
        <v>0</v>
      </c>
      <c r="CF1145" s="191">
        <v>0</v>
      </c>
      <c r="CG1145" s="192">
        <v>0</v>
      </c>
      <c r="CH1145" s="100">
        <v>80</v>
      </c>
      <c r="CI1145" s="31">
        <v>0.57553956834532372</v>
      </c>
      <c r="CJ1145" s="100">
        <v>26</v>
      </c>
      <c r="CK1145" s="31">
        <v>0.18705035971223022</v>
      </c>
      <c r="CL1145" s="100">
        <v>0</v>
      </c>
      <c r="CM1145" s="31">
        <v>0</v>
      </c>
      <c r="CN1145" s="27">
        <v>20.730215827338128</v>
      </c>
      <c r="CO1145" s="27">
        <v>24.47</v>
      </c>
      <c r="CP1145" s="27">
        <v>26.4</v>
      </c>
      <c r="CQ1145" s="57"/>
    </row>
    <row r="1146" spans="1:95" x14ac:dyDescent="0.25">
      <c r="A1146" s="241">
        <v>3</v>
      </c>
      <c r="B1146" s="312">
        <v>0.70833299999999999</v>
      </c>
      <c r="C1146" s="97">
        <v>41</v>
      </c>
      <c r="D1146" s="264">
        <v>0</v>
      </c>
      <c r="E1146" s="122">
        <v>6</v>
      </c>
      <c r="F1146" s="122">
        <v>20</v>
      </c>
      <c r="G1146" s="122">
        <v>14</v>
      </c>
      <c r="H1146" s="122">
        <v>1</v>
      </c>
      <c r="I1146" s="122">
        <v>0</v>
      </c>
      <c r="J1146" s="122">
        <v>0</v>
      </c>
      <c r="K1146" s="122">
        <v>0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14</v>
      </c>
      <c r="Y1146" s="31">
        <v>0.34146341463414637</v>
      </c>
      <c r="Z1146" s="100">
        <v>1</v>
      </c>
      <c r="AA1146" s="31">
        <v>2.4390243902439025E-2</v>
      </c>
      <c r="AB1146" s="100">
        <v>0</v>
      </c>
      <c r="AC1146" s="31">
        <v>0</v>
      </c>
      <c r="AD1146" s="27">
        <v>18.466341463414636</v>
      </c>
      <c r="AE1146" s="27">
        <v>21.788999999999998</v>
      </c>
      <c r="AF1146" s="27">
        <v>22.901</v>
      </c>
      <c r="AG1146" s="57"/>
      <c r="AH1146" s="97">
        <v>179</v>
      </c>
      <c r="AI1146" s="264">
        <v>6</v>
      </c>
      <c r="AJ1146" s="122">
        <v>21</v>
      </c>
      <c r="AK1146" s="122">
        <v>65</v>
      </c>
      <c r="AL1146" s="122">
        <v>80</v>
      </c>
      <c r="AM1146" s="122">
        <v>6</v>
      </c>
      <c r="AN1146" s="122">
        <v>1</v>
      </c>
      <c r="AO1146" s="122">
        <v>0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87</v>
      </c>
      <c r="BD1146" s="31">
        <v>0.48603351955307261</v>
      </c>
      <c r="BE1146" s="100">
        <v>13</v>
      </c>
      <c r="BF1146" s="31">
        <v>7.2625698324022353E-2</v>
      </c>
      <c r="BG1146" s="100">
        <v>0</v>
      </c>
      <c r="BH1146" s="31">
        <v>0</v>
      </c>
      <c r="BI1146" s="27">
        <v>19.257486033519545</v>
      </c>
      <c r="BJ1146" s="27">
        <v>23.2</v>
      </c>
      <c r="BK1146" s="27">
        <v>24.65</v>
      </c>
      <c r="BL1146" s="57"/>
      <c r="BM1146" s="97">
        <v>220</v>
      </c>
      <c r="BN1146" s="253">
        <v>6</v>
      </c>
      <c r="BO1146" s="191">
        <v>27</v>
      </c>
      <c r="BP1146" s="191">
        <v>85</v>
      </c>
      <c r="BQ1146" s="191">
        <v>94</v>
      </c>
      <c r="BR1146" s="191">
        <v>7</v>
      </c>
      <c r="BS1146" s="191">
        <v>1</v>
      </c>
      <c r="BT1146" s="191">
        <v>0</v>
      </c>
      <c r="BU1146" s="191">
        <v>0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101</v>
      </c>
      <c r="CI1146" s="31">
        <v>0.45909090909090911</v>
      </c>
      <c r="CJ1146" s="100">
        <v>14</v>
      </c>
      <c r="CK1146" s="31">
        <v>6.363636363636363E-2</v>
      </c>
      <c r="CL1146" s="100">
        <v>0</v>
      </c>
      <c r="CM1146" s="31">
        <v>0</v>
      </c>
      <c r="CN1146" s="27">
        <v>19.110045454545439</v>
      </c>
      <c r="CO1146" s="27">
        <v>22.9695</v>
      </c>
      <c r="CP1146" s="27">
        <v>24.540499999999998</v>
      </c>
      <c r="CQ1146" s="57"/>
    </row>
    <row r="1147" spans="1:95" x14ac:dyDescent="0.25">
      <c r="A1147" s="241">
        <v>3</v>
      </c>
      <c r="B1147" s="312">
        <v>0.75</v>
      </c>
      <c r="C1147" s="97">
        <v>35</v>
      </c>
      <c r="D1147" s="264">
        <v>1</v>
      </c>
      <c r="E1147" s="122">
        <v>1</v>
      </c>
      <c r="F1147" s="122">
        <v>19</v>
      </c>
      <c r="G1147" s="122">
        <v>10</v>
      </c>
      <c r="H1147" s="122">
        <v>4</v>
      </c>
      <c r="I1147" s="122">
        <v>0</v>
      </c>
      <c r="J1147" s="122">
        <v>0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14</v>
      </c>
      <c r="Y1147" s="31">
        <v>0.4</v>
      </c>
      <c r="Z1147" s="100">
        <v>4</v>
      </c>
      <c r="AA1147" s="31">
        <v>0.11428571428571428</v>
      </c>
      <c r="AB1147" s="100">
        <v>0</v>
      </c>
      <c r="AC1147" s="31">
        <v>0</v>
      </c>
      <c r="AD1147" s="27">
        <v>19.415142857142861</v>
      </c>
      <c r="AE1147" s="27">
        <v>23.555999999999997</v>
      </c>
      <c r="AF1147" s="27">
        <v>26.745999999999995</v>
      </c>
      <c r="AG1147" s="57"/>
      <c r="AH1147" s="97">
        <v>110</v>
      </c>
      <c r="AI1147" s="264">
        <v>5</v>
      </c>
      <c r="AJ1147" s="122">
        <v>12</v>
      </c>
      <c r="AK1147" s="122">
        <v>41</v>
      </c>
      <c r="AL1147" s="122">
        <v>47</v>
      </c>
      <c r="AM1147" s="122">
        <v>4</v>
      </c>
      <c r="AN1147" s="122">
        <v>0</v>
      </c>
      <c r="AO1147" s="122">
        <v>1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52</v>
      </c>
      <c r="BD1147" s="31">
        <v>0.47272727272727272</v>
      </c>
      <c r="BE1147" s="100">
        <v>10</v>
      </c>
      <c r="BF1147" s="31">
        <v>9.0909090909090912E-2</v>
      </c>
      <c r="BG1147" s="100">
        <v>1</v>
      </c>
      <c r="BH1147" s="31">
        <v>9.0909090909090905E-3</v>
      </c>
      <c r="BI1147" s="27">
        <v>19.226727272727263</v>
      </c>
      <c r="BJ1147" s="27">
        <v>22.934999999999999</v>
      </c>
      <c r="BK1147" s="27">
        <v>25.103499999999993</v>
      </c>
      <c r="BL1147" s="57"/>
      <c r="BM1147" s="97">
        <v>145</v>
      </c>
      <c r="BN1147" s="253">
        <v>6</v>
      </c>
      <c r="BO1147" s="191">
        <v>13</v>
      </c>
      <c r="BP1147" s="191">
        <v>60</v>
      </c>
      <c r="BQ1147" s="191">
        <v>57</v>
      </c>
      <c r="BR1147" s="191">
        <v>8</v>
      </c>
      <c r="BS1147" s="191">
        <v>0</v>
      </c>
      <c r="BT1147" s="191">
        <v>1</v>
      </c>
      <c r="BU1147" s="191">
        <v>0</v>
      </c>
      <c r="BV1147" s="191">
        <v>0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66</v>
      </c>
      <c r="CI1147" s="31">
        <v>0.45517241379310347</v>
      </c>
      <c r="CJ1147" s="100">
        <v>14</v>
      </c>
      <c r="CK1147" s="31">
        <v>9.6551724137931033E-2</v>
      </c>
      <c r="CL1147" s="100">
        <v>1</v>
      </c>
      <c r="CM1147" s="31">
        <v>6.8965517241379309E-3</v>
      </c>
      <c r="CN1147" s="27">
        <v>19.272206896551719</v>
      </c>
      <c r="CO1147" s="27">
        <v>23.004000000000001</v>
      </c>
      <c r="CP1147" s="27">
        <v>25.821999999999999</v>
      </c>
      <c r="CQ1147" s="57"/>
    </row>
    <row r="1148" spans="1:95" x14ac:dyDescent="0.25">
      <c r="A1148" s="241">
        <v>3</v>
      </c>
      <c r="B1148" s="312">
        <v>0.79166700000000001</v>
      </c>
      <c r="C1148" s="97">
        <v>16</v>
      </c>
      <c r="D1148" s="264">
        <v>1</v>
      </c>
      <c r="E1148" s="122">
        <v>4</v>
      </c>
      <c r="F1148" s="122">
        <v>4</v>
      </c>
      <c r="G1148" s="122">
        <v>7</v>
      </c>
      <c r="H1148" s="122">
        <v>0</v>
      </c>
      <c r="I1148" s="122">
        <v>0</v>
      </c>
      <c r="J1148" s="122">
        <v>0</v>
      </c>
      <c r="K1148" s="122">
        <v>0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7</v>
      </c>
      <c r="Y1148" s="31">
        <v>0.4375</v>
      </c>
      <c r="Z1148" s="100">
        <v>1</v>
      </c>
      <c r="AA1148" s="31">
        <v>6.25E-2</v>
      </c>
      <c r="AB1148" s="100">
        <v>0</v>
      </c>
      <c r="AC1148" s="31">
        <v>0</v>
      </c>
      <c r="AD1148" s="27">
        <v>17.92625</v>
      </c>
      <c r="AE1148" s="27">
        <v>21.398499999999999</v>
      </c>
      <c r="AF1148" s="27" t="s">
        <v>106</v>
      </c>
      <c r="AG1148" s="57"/>
      <c r="AH1148" s="97">
        <v>84</v>
      </c>
      <c r="AI1148" s="264">
        <v>1</v>
      </c>
      <c r="AJ1148" s="122">
        <v>6</v>
      </c>
      <c r="AK1148" s="122">
        <v>39</v>
      </c>
      <c r="AL1148" s="122">
        <v>32</v>
      </c>
      <c r="AM1148" s="122">
        <v>6</v>
      </c>
      <c r="AN1148" s="122">
        <v>0</v>
      </c>
      <c r="AO1148" s="122">
        <v>0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37</v>
      </c>
      <c r="BD1148" s="31">
        <v>0.44047619047619047</v>
      </c>
      <c r="BE1148" s="100">
        <v>8</v>
      </c>
      <c r="BF1148" s="31">
        <v>9.5238095238095233E-2</v>
      </c>
      <c r="BG1148" s="100">
        <v>0</v>
      </c>
      <c r="BH1148" s="31">
        <v>0</v>
      </c>
      <c r="BI1148" s="27">
        <v>19.547619047619044</v>
      </c>
      <c r="BJ1148" s="27">
        <v>23.022500000000001</v>
      </c>
      <c r="BK1148" s="27">
        <v>27.1525</v>
      </c>
      <c r="BL1148" s="57"/>
      <c r="BM1148" s="97">
        <v>100</v>
      </c>
      <c r="BN1148" s="253">
        <v>2</v>
      </c>
      <c r="BO1148" s="191">
        <v>10</v>
      </c>
      <c r="BP1148" s="191">
        <v>43</v>
      </c>
      <c r="BQ1148" s="191">
        <v>39</v>
      </c>
      <c r="BR1148" s="191">
        <v>6</v>
      </c>
      <c r="BS1148" s="191">
        <v>0</v>
      </c>
      <c r="BT1148" s="191">
        <v>0</v>
      </c>
      <c r="BU1148" s="191">
        <v>0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0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44</v>
      </c>
      <c r="CI1148" s="31">
        <v>0.44</v>
      </c>
      <c r="CJ1148" s="100">
        <v>9</v>
      </c>
      <c r="CK1148" s="31">
        <v>0.09</v>
      </c>
      <c r="CL1148" s="100">
        <v>0</v>
      </c>
      <c r="CM1148" s="31">
        <v>0</v>
      </c>
      <c r="CN1148" s="27">
        <v>19.288200000000003</v>
      </c>
      <c r="CO1148" s="27">
        <v>22.658999999999999</v>
      </c>
      <c r="CP1148" s="27">
        <v>26.852999999999977</v>
      </c>
      <c r="CQ1148" s="57"/>
    </row>
    <row r="1149" spans="1:95" x14ac:dyDescent="0.25">
      <c r="A1149" s="241">
        <v>3</v>
      </c>
      <c r="B1149" s="312">
        <v>0.83333299999999999</v>
      </c>
      <c r="C1149" s="97">
        <v>21</v>
      </c>
      <c r="D1149" s="264">
        <v>1</v>
      </c>
      <c r="E1149" s="122">
        <v>5</v>
      </c>
      <c r="F1149" s="122">
        <v>10</v>
      </c>
      <c r="G1149" s="122">
        <v>5</v>
      </c>
      <c r="H1149" s="122">
        <v>0</v>
      </c>
      <c r="I1149" s="122">
        <v>0</v>
      </c>
      <c r="J1149" s="122">
        <v>0</v>
      </c>
      <c r="K1149" s="122">
        <v>0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5</v>
      </c>
      <c r="Y1149" s="31">
        <v>0.23809523809523808</v>
      </c>
      <c r="Z1149" s="100">
        <v>0</v>
      </c>
      <c r="AA1149" s="31">
        <v>0</v>
      </c>
      <c r="AB1149" s="100">
        <v>0</v>
      </c>
      <c r="AC1149" s="31">
        <v>0</v>
      </c>
      <c r="AD1149" s="27">
        <v>17.74285714285714</v>
      </c>
      <c r="AE1149" s="27">
        <v>22.673999999999999</v>
      </c>
      <c r="AF1149" s="27">
        <v>23.687000000000001</v>
      </c>
      <c r="AG1149" s="57"/>
      <c r="AH1149" s="97">
        <v>53</v>
      </c>
      <c r="AI1149" s="264">
        <v>1</v>
      </c>
      <c r="AJ1149" s="122">
        <v>5</v>
      </c>
      <c r="AK1149" s="122">
        <v>23</v>
      </c>
      <c r="AL1149" s="122">
        <v>19</v>
      </c>
      <c r="AM1149" s="122">
        <v>5</v>
      </c>
      <c r="AN1149" s="122">
        <v>0</v>
      </c>
      <c r="AO1149" s="122">
        <v>0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24</v>
      </c>
      <c r="BD1149" s="31">
        <v>0.45283018867924529</v>
      </c>
      <c r="BE1149" s="100">
        <v>7</v>
      </c>
      <c r="BF1149" s="31">
        <v>0.13207547169811321</v>
      </c>
      <c r="BG1149" s="100">
        <v>0</v>
      </c>
      <c r="BH1149" s="31">
        <v>0</v>
      </c>
      <c r="BI1149" s="27">
        <v>19.586792452830188</v>
      </c>
      <c r="BJ1149" s="27">
        <v>22.986999999999998</v>
      </c>
      <c r="BK1149" s="27">
        <v>27.850999999999999</v>
      </c>
      <c r="BL1149" s="57"/>
      <c r="BM1149" s="97">
        <v>74</v>
      </c>
      <c r="BN1149" s="253">
        <v>2</v>
      </c>
      <c r="BO1149" s="191">
        <v>10</v>
      </c>
      <c r="BP1149" s="191">
        <v>33</v>
      </c>
      <c r="BQ1149" s="191">
        <v>24</v>
      </c>
      <c r="BR1149" s="191">
        <v>5</v>
      </c>
      <c r="BS1149" s="191">
        <v>0</v>
      </c>
      <c r="BT1149" s="191">
        <v>0</v>
      </c>
      <c r="BU1149" s="191">
        <v>0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29</v>
      </c>
      <c r="CI1149" s="31">
        <v>0.39189189189189189</v>
      </c>
      <c r="CJ1149" s="100">
        <v>7</v>
      </c>
      <c r="CK1149" s="31">
        <v>9.45945945945946E-2</v>
      </c>
      <c r="CL1149" s="100">
        <v>0</v>
      </c>
      <c r="CM1149" s="31">
        <v>0</v>
      </c>
      <c r="CN1149" s="27">
        <v>19.063513513513513</v>
      </c>
      <c r="CO1149" s="27">
        <v>22.9575</v>
      </c>
      <c r="CP1149" s="27">
        <v>26.824999999999999</v>
      </c>
      <c r="CQ1149" s="57"/>
    </row>
    <row r="1150" spans="1:95" x14ac:dyDescent="0.25">
      <c r="A1150" s="241">
        <v>3</v>
      </c>
      <c r="B1150" s="312">
        <v>0.875</v>
      </c>
      <c r="C1150" s="97">
        <v>3</v>
      </c>
      <c r="D1150" s="264">
        <v>0</v>
      </c>
      <c r="E1150" s="122">
        <v>0</v>
      </c>
      <c r="F1150" s="122">
        <v>1</v>
      </c>
      <c r="G1150" s="122">
        <v>1</v>
      </c>
      <c r="H1150" s="122">
        <v>0</v>
      </c>
      <c r="I1150" s="122">
        <v>1</v>
      </c>
      <c r="J1150" s="122">
        <v>0</v>
      </c>
      <c r="K1150" s="122">
        <v>0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2</v>
      </c>
      <c r="Y1150" s="31">
        <v>0.66666666666666663</v>
      </c>
      <c r="Z1150" s="100">
        <v>1</v>
      </c>
      <c r="AA1150" s="31">
        <v>0.33333333333333331</v>
      </c>
      <c r="AB1150" s="100">
        <v>0</v>
      </c>
      <c r="AC1150" s="31">
        <v>0</v>
      </c>
      <c r="AD1150" s="27">
        <v>24.373333333333335</v>
      </c>
      <c r="AE1150" s="27" t="s">
        <v>106</v>
      </c>
      <c r="AF1150" s="27" t="s">
        <v>106</v>
      </c>
      <c r="AG1150" s="57"/>
      <c r="AH1150" s="97">
        <v>20</v>
      </c>
      <c r="AI1150" s="264">
        <v>0</v>
      </c>
      <c r="AJ1150" s="122">
        <v>2</v>
      </c>
      <c r="AK1150" s="122">
        <v>8</v>
      </c>
      <c r="AL1150" s="122">
        <v>7</v>
      </c>
      <c r="AM1150" s="122">
        <v>2</v>
      </c>
      <c r="AN1150" s="122">
        <v>0</v>
      </c>
      <c r="AO1150" s="122">
        <v>1</v>
      </c>
      <c r="AP1150" s="122">
        <v>0</v>
      </c>
      <c r="AQ1150" s="122">
        <v>0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10</v>
      </c>
      <c r="BD1150" s="31">
        <v>0.5</v>
      </c>
      <c r="BE1150" s="100">
        <v>4</v>
      </c>
      <c r="BF1150" s="31">
        <v>0.2</v>
      </c>
      <c r="BG1150" s="100">
        <v>1</v>
      </c>
      <c r="BH1150" s="31">
        <v>0.05</v>
      </c>
      <c r="BI1150" s="27">
        <v>20.281500000000001</v>
      </c>
      <c r="BJ1150" s="27">
        <v>25.494999999999997</v>
      </c>
      <c r="BK1150" s="27">
        <v>35.408499999999997</v>
      </c>
      <c r="BL1150" s="57"/>
      <c r="BM1150" s="97">
        <v>23</v>
      </c>
      <c r="BN1150" s="253">
        <v>0</v>
      </c>
      <c r="BO1150" s="191">
        <v>2</v>
      </c>
      <c r="BP1150" s="191">
        <v>9</v>
      </c>
      <c r="BQ1150" s="191">
        <v>8</v>
      </c>
      <c r="BR1150" s="191">
        <v>2</v>
      </c>
      <c r="BS1150" s="191">
        <v>1</v>
      </c>
      <c r="BT1150" s="191">
        <v>1</v>
      </c>
      <c r="BU1150" s="191">
        <v>0</v>
      </c>
      <c r="BV1150" s="191">
        <v>0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12</v>
      </c>
      <c r="CI1150" s="31">
        <v>0.52173913043478259</v>
      </c>
      <c r="CJ1150" s="100">
        <v>5</v>
      </c>
      <c r="CK1150" s="31">
        <v>0.21739130434782608</v>
      </c>
      <c r="CL1150" s="100">
        <v>1</v>
      </c>
      <c r="CM1150" s="31">
        <v>4.3478260869565216E-2</v>
      </c>
      <c r="CN1150" s="27">
        <v>20.815217391304351</v>
      </c>
      <c r="CO1150" s="27">
        <v>27.321999999999996</v>
      </c>
      <c r="CP1150" s="27">
        <v>34.795999999999985</v>
      </c>
      <c r="CQ1150" s="57"/>
    </row>
    <row r="1151" spans="1:95" x14ac:dyDescent="0.25">
      <c r="A1151" s="241">
        <v>3</v>
      </c>
      <c r="B1151" s="312">
        <v>0.91666700000000001</v>
      </c>
      <c r="C1151" s="97">
        <v>4</v>
      </c>
      <c r="D1151" s="264">
        <v>0</v>
      </c>
      <c r="E1151" s="122">
        <v>1</v>
      </c>
      <c r="F1151" s="122">
        <v>2</v>
      </c>
      <c r="G1151" s="122">
        <v>0</v>
      </c>
      <c r="H1151" s="122">
        <v>1</v>
      </c>
      <c r="I1151" s="122">
        <v>0</v>
      </c>
      <c r="J1151" s="122">
        <v>0</v>
      </c>
      <c r="K1151" s="122">
        <v>0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1</v>
      </c>
      <c r="Y1151" s="31">
        <v>0.25</v>
      </c>
      <c r="Z1151" s="100">
        <v>1</v>
      </c>
      <c r="AA1151" s="31">
        <v>0.25</v>
      </c>
      <c r="AB1151" s="100">
        <v>0</v>
      </c>
      <c r="AC1151" s="31">
        <v>0</v>
      </c>
      <c r="AD1151" s="27">
        <v>18.155000000000001</v>
      </c>
      <c r="AE1151" s="27" t="s">
        <v>106</v>
      </c>
      <c r="AF1151" s="27" t="s">
        <v>106</v>
      </c>
      <c r="AG1151" s="57"/>
      <c r="AH1151" s="97">
        <v>27</v>
      </c>
      <c r="AI1151" s="264">
        <v>0</v>
      </c>
      <c r="AJ1151" s="122">
        <v>2</v>
      </c>
      <c r="AK1151" s="122">
        <v>17</v>
      </c>
      <c r="AL1151" s="122">
        <v>5</v>
      </c>
      <c r="AM1151" s="122">
        <v>3</v>
      </c>
      <c r="AN1151" s="122">
        <v>0</v>
      </c>
      <c r="AO1151" s="122">
        <v>0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8</v>
      </c>
      <c r="BD1151" s="31">
        <v>0.29629629629629628</v>
      </c>
      <c r="BE1151" s="100">
        <v>4</v>
      </c>
      <c r="BF1151" s="31">
        <v>0.14814814814814814</v>
      </c>
      <c r="BG1151" s="100">
        <v>0</v>
      </c>
      <c r="BH1151" s="31">
        <v>0</v>
      </c>
      <c r="BI1151" s="27">
        <v>19.151851851851852</v>
      </c>
      <c r="BJ1151" s="27">
        <v>24.112000000000002</v>
      </c>
      <c r="BK1151" s="27">
        <v>26.531999999999996</v>
      </c>
      <c r="BL1151" s="57"/>
      <c r="BM1151" s="97">
        <v>31</v>
      </c>
      <c r="BN1151" s="253">
        <v>0</v>
      </c>
      <c r="BO1151" s="191">
        <v>3</v>
      </c>
      <c r="BP1151" s="191">
        <v>19</v>
      </c>
      <c r="BQ1151" s="191">
        <v>5</v>
      </c>
      <c r="BR1151" s="191">
        <v>4</v>
      </c>
      <c r="BS1151" s="191">
        <v>0</v>
      </c>
      <c r="BT1151" s="191">
        <v>0</v>
      </c>
      <c r="BU1151" s="191">
        <v>0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9</v>
      </c>
      <c r="CI1151" s="31">
        <v>0.29032258064516131</v>
      </c>
      <c r="CJ1151" s="100">
        <v>5</v>
      </c>
      <c r="CK1151" s="31">
        <v>0.16129032258064516</v>
      </c>
      <c r="CL1151" s="100">
        <v>0</v>
      </c>
      <c r="CM1151" s="31">
        <v>0</v>
      </c>
      <c r="CN1151" s="27">
        <v>19.023225806451613</v>
      </c>
      <c r="CO1151" s="27">
        <v>24.745999999999999</v>
      </c>
      <c r="CP1151" s="27">
        <v>26.82</v>
      </c>
      <c r="CQ1151" s="57"/>
    </row>
    <row r="1152" spans="1:95" x14ac:dyDescent="0.25">
      <c r="A1152" s="241">
        <v>3</v>
      </c>
      <c r="B1152" s="312">
        <v>0.95833299999999999</v>
      </c>
      <c r="C1152" s="98">
        <v>3</v>
      </c>
      <c r="D1152" s="324">
        <v>0</v>
      </c>
      <c r="E1152" s="325">
        <v>1</v>
      </c>
      <c r="F1152" s="325">
        <v>2</v>
      </c>
      <c r="G1152" s="325">
        <v>0</v>
      </c>
      <c r="H1152" s="325">
        <v>0</v>
      </c>
      <c r="I1152" s="325">
        <v>0</v>
      </c>
      <c r="J1152" s="325">
        <v>0</v>
      </c>
      <c r="K1152" s="325">
        <v>0</v>
      </c>
      <c r="L1152" s="325">
        <v>0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0</v>
      </c>
      <c r="Y1152" s="338">
        <v>0</v>
      </c>
      <c r="Z1152" s="339">
        <v>0</v>
      </c>
      <c r="AA1152" s="338">
        <v>0</v>
      </c>
      <c r="AB1152" s="339">
        <v>0</v>
      </c>
      <c r="AC1152" s="338">
        <v>0</v>
      </c>
      <c r="AD1152" s="124">
        <v>16.726666666666667</v>
      </c>
      <c r="AE1152" s="124" t="s">
        <v>106</v>
      </c>
      <c r="AF1152" s="124" t="s">
        <v>106</v>
      </c>
      <c r="AG1152" s="57"/>
      <c r="AH1152" s="98">
        <v>7</v>
      </c>
      <c r="AI1152" s="324">
        <v>0</v>
      </c>
      <c r="AJ1152" s="325">
        <v>0</v>
      </c>
      <c r="AK1152" s="325">
        <v>3</v>
      </c>
      <c r="AL1152" s="325">
        <v>2</v>
      </c>
      <c r="AM1152" s="325">
        <v>2</v>
      </c>
      <c r="AN1152" s="325">
        <v>0</v>
      </c>
      <c r="AO1152" s="325">
        <v>0</v>
      </c>
      <c r="AP1152" s="325">
        <v>0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4</v>
      </c>
      <c r="BD1152" s="338">
        <v>0.5714285714285714</v>
      </c>
      <c r="BE1152" s="339">
        <v>2</v>
      </c>
      <c r="BF1152" s="338">
        <v>0.2857142857142857</v>
      </c>
      <c r="BG1152" s="339">
        <v>0</v>
      </c>
      <c r="BH1152" s="338">
        <v>0</v>
      </c>
      <c r="BI1152" s="124">
        <v>22.025714285714287</v>
      </c>
      <c r="BJ1152" s="124">
        <v>29.027999999999999</v>
      </c>
      <c r="BK1152" s="124" t="s">
        <v>106</v>
      </c>
      <c r="BL1152" s="57"/>
      <c r="BM1152" s="98">
        <v>10</v>
      </c>
      <c r="BN1152" s="337">
        <v>0</v>
      </c>
      <c r="BO1152" s="195">
        <v>1</v>
      </c>
      <c r="BP1152" s="195">
        <v>5</v>
      </c>
      <c r="BQ1152" s="195">
        <v>2</v>
      </c>
      <c r="BR1152" s="195">
        <v>2</v>
      </c>
      <c r="BS1152" s="195">
        <v>0</v>
      </c>
      <c r="BT1152" s="195">
        <v>0</v>
      </c>
      <c r="BU1152" s="195">
        <v>0</v>
      </c>
      <c r="BV1152" s="195">
        <v>0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4</v>
      </c>
      <c r="CI1152" s="338">
        <v>0.4</v>
      </c>
      <c r="CJ1152" s="339">
        <v>2</v>
      </c>
      <c r="CK1152" s="338">
        <v>0.2</v>
      </c>
      <c r="CL1152" s="339">
        <v>0</v>
      </c>
      <c r="CM1152" s="338">
        <v>0</v>
      </c>
      <c r="CN1152" s="124">
        <v>20.435999999999996</v>
      </c>
      <c r="CO1152" s="124">
        <v>27.245999999999999</v>
      </c>
      <c r="CP1152" s="124" t="s">
        <v>106</v>
      </c>
      <c r="CQ1152" s="57"/>
    </row>
    <row r="1153" spans="1:95" x14ac:dyDescent="0.25">
      <c r="A1153" s="241"/>
      <c r="B1153" s="422" t="s">
        <v>35</v>
      </c>
      <c r="C1153" s="423">
        <v>242</v>
      </c>
      <c r="D1153" s="424">
        <v>6</v>
      </c>
      <c r="E1153" s="424">
        <v>21</v>
      </c>
      <c r="F1153" s="424">
        <v>113</v>
      </c>
      <c r="G1153" s="424">
        <v>88</v>
      </c>
      <c r="H1153" s="424">
        <v>11</v>
      </c>
      <c r="I1153" s="424">
        <v>3</v>
      </c>
      <c r="J1153" s="424">
        <v>0</v>
      </c>
      <c r="K1153" s="424">
        <v>0</v>
      </c>
      <c r="L1153" s="424">
        <v>0</v>
      </c>
      <c r="M1153" s="424">
        <v>0</v>
      </c>
      <c r="N1153" s="424">
        <v>0</v>
      </c>
      <c r="O1153" s="424">
        <v>0</v>
      </c>
      <c r="P1153" s="424">
        <v>0</v>
      </c>
      <c r="Q1153" s="424">
        <v>0</v>
      </c>
      <c r="R1153" s="424">
        <v>0</v>
      </c>
      <c r="S1153" s="424">
        <v>0</v>
      </c>
      <c r="T1153" s="424">
        <v>0</v>
      </c>
      <c r="U1153" s="424">
        <v>0</v>
      </c>
      <c r="V1153" s="424">
        <v>0</v>
      </c>
      <c r="W1153" s="425">
        <v>0</v>
      </c>
      <c r="X1153" s="426">
        <v>100</v>
      </c>
      <c r="Y1153" s="442">
        <v>0.41322314049586778</v>
      </c>
      <c r="Z1153" s="426">
        <v>19</v>
      </c>
      <c r="AA1153" s="442">
        <v>7.8512396694214878E-2</v>
      </c>
      <c r="AB1153" s="426">
        <v>0</v>
      </c>
      <c r="AC1153" s="442">
        <v>0</v>
      </c>
      <c r="AD1153" s="443">
        <v>19.19020661157025</v>
      </c>
      <c r="AE1153" s="443">
        <v>22.8355</v>
      </c>
      <c r="AF1153" s="443">
        <v>25.407999999999998</v>
      </c>
      <c r="AG1153" s="16"/>
      <c r="AH1153" s="426">
        <v>1726</v>
      </c>
      <c r="AI1153" s="424">
        <v>61</v>
      </c>
      <c r="AJ1153" s="424">
        <v>157</v>
      </c>
      <c r="AK1153" s="424">
        <v>657</v>
      </c>
      <c r="AL1153" s="424">
        <v>723</v>
      </c>
      <c r="AM1153" s="424">
        <v>116</v>
      </c>
      <c r="AN1153" s="424">
        <v>9</v>
      </c>
      <c r="AO1153" s="424">
        <v>3</v>
      </c>
      <c r="AP1153" s="424">
        <v>0</v>
      </c>
      <c r="AQ1153" s="424">
        <v>0</v>
      </c>
      <c r="AR1153" s="424">
        <v>0</v>
      </c>
      <c r="AS1153" s="424">
        <v>0</v>
      </c>
      <c r="AT1153" s="424">
        <v>0</v>
      </c>
      <c r="AU1153" s="424">
        <v>0</v>
      </c>
      <c r="AV1153" s="424">
        <v>0</v>
      </c>
      <c r="AW1153" s="424">
        <v>0</v>
      </c>
      <c r="AX1153" s="424">
        <v>0</v>
      </c>
      <c r="AY1153" s="424">
        <v>0</v>
      </c>
      <c r="AZ1153" s="424">
        <v>0</v>
      </c>
      <c r="BA1153" s="424">
        <v>0</v>
      </c>
      <c r="BB1153" s="425">
        <v>0</v>
      </c>
      <c r="BC1153" s="426">
        <v>851</v>
      </c>
      <c r="BD1153" s="442">
        <v>0.49304750869061414</v>
      </c>
      <c r="BE1153" s="426">
        <v>204</v>
      </c>
      <c r="BF1153" s="442">
        <v>0.11819235225955968</v>
      </c>
      <c r="BG1153" s="426">
        <v>3</v>
      </c>
      <c r="BH1153" s="442">
        <v>1.7381228273464658E-3</v>
      </c>
      <c r="BI1153" s="443">
        <v>19.547659327925828</v>
      </c>
      <c r="BJ1153" s="443">
        <v>23.369000000000003</v>
      </c>
      <c r="BK1153" s="443">
        <v>25.976499999999998</v>
      </c>
      <c r="BL1153" s="16"/>
      <c r="BM1153" s="426">
        <v>1968</v>
      </c>
      <c r="BN1153" s="424">
        <v>67</v>
      </c>
      <c r="BO1153" s="424">
        <v>178</v>
      </c>
      <c r="BP1153" s="424">
        <v>770</v>
      </c>
      <c r="BQ1153" s="424">
        <v>811</v>
      </c>
      <c r="BR1153" s="424">
        <v>127</v>
      </c>
      <c r="BS1153" s="424">
        <v>12</v>
      </c>
      <c r="BT1153" s="424">
        <v>3</v>
      </c>
      <c r="BU1153" s="424">
        <v>0</v>
      </c>
      <c r="BV1153" s="424">
        <v>0</v>
      </c>
      <c r="BW1153" s="424">
        <v>0</v>
      </c>
      <c r="BX1153" s="424">
        <v>0</v>
      </c>
      <c r="BY1153" s="424">
        <v>0</v>
      </c>
      <c r="BZ1153" s="424">
        <v>0</v>
      </c>
      <c r="CA1153" s="424">
        <v>0</v>
      </c>
      <c r="CB1153" s="424">
        <v>0</v>
      </c>
      <c r="CC1153" s="424">
        <v>0</v>
      </c>
      <c r="CD1153" s="424">
        <v>0</v>
      </c>
      <c r="CE1153" s="424">
        <v>0</v>
      </c>
      <c r="CF1153" s="424">
        <v>0</v>
      </c>
      <c r="CG1153" s="425">
        <v>0</v>
      </c>
      <c r="CH1153" s="370">
        <v>951</v>
      </c>
      <c r="CI1153" s="396">
        <v>0.48323170731707316</v>
      </c>
      <c r="CJ1153" s="370">
        <v>223</v>
      </c>
      <c r="CK1153" s="396">
        <v>0.1133130081300813</v>
      </c>
      <c r="CL1153" s="370">
        <v>3</v>
      </c>
      <c r="CM1153" s="396">
        <v>1.5243902439024391E-3</v>
      </c>
      <c r="CN1153" s="397">
        <v>19.50370426829264</v>
      </c>
      <c r="CO1153" s="397">
        <v>23.31</v>
      </c>
      <c r="CP1153" s="397">
        <v>25.94</v>
      </c>
      <c r="CQ1153" s="57"/>
    </row>
    <row r="1154" spans="1:95" x14ac:dyDescent="0.25">
      <c r="A1154" s="241"/>
      <c r="B1154" s="427" t="s">
        <v>36</v>
      </c>
      <c r="C1154" s="428">
        <v>294</v>
      </c>
      <c r="D1154" s="429">
        <v>8</v>
      </c>
      <c r="E1154" s="429">
        <v>32</v>
      </c>
      <c r="F1154" s="429">
        <v>131</v>
      </c>
      <c r="G1154" s="429">
        <v>107</v>
      </c>
      <c r="H1154" s="429">
        <v>12</v>
      </c>
      <c r="I1154" s="429">
        <v>4</v>
      </c>
      <c r="J1154" s="429">
        <v>0</v>
      </c>
      <c r="K1154" s="429">
        <v>0</v>
      </c>
      <c r="L1154" s="429">
        <v>0</v>
      </c>
      <c r="M1154" s="429">
        <v>0</v>
      </c>
      <c r="N1154" s="429">
        <v>0</v>
      </c>
      <c r="O1154" s="429">
        <v>0</v>
      </c>
      <c r="P1154" s="429">
        <v>0</v>
      </c>
      <c r="Q1154" s="429">
        <v>0</v>
      </c>
      <c r="R1154" s="429">
        <v>0</v>
      </c>
      <c r="S1154" s="429">
        <v>0</v>
      </c>
      <c r="T1154" s="429">
        <v>0</v>
      </c>
      <c r="U1154" s="429">
        <v>0</v>
      </c>
      <c r="V1154" s="429">
        <v>0</v>
      </c>
      <c r="W1154" s="430">
        <v>0</v>
      </c>
      <c r="X1154" s="431">
        <v>121</v>
      </c>
      <c r="Y1154" s="444">
        <v>0.41156462585034015</v>
      </c>
      <c r="Z1154" s="431">
        <v>23</v>
      </c>
      <c r="AA1154" s="444">
        <v>7.8231292517006806E-2</v>
      </c>
      <c r="AB1154" s="431">
        <v>0</v>
      </c>
      <c r="AC1154" s="444">
        <v>0</v>
      </c>
      <c r="AD1154" s="445">
        <v>19.095646258503407</v>
      </c>
      <c r="AE1154" s="445">
        <v>22.855</v>
      </c>
      <c r="AF1154" s="445">
        <v>25.087499999999999</v>
      </c>
      <c r="AG1154" s="16"/>
      <c r="AH1154" s="431">
        <v>1894</v>
      </c>
      <c r="AI1154" s="429">
        <v>63</v>
      </c>
      <c r="AJ1154" s="429">
        <v>170</v>
      </c>
      <c r="AK1154" s="429">
        <v>730</v>
      </c>
      <c r="AL1154" s="429">
        <v>787</v>
      </c>
      <c r="AM1154" s="429">
        <v>131</v>
      </c>
      <c r="AN1154" s="429">
        <v>9</v>
      </c>
      <c r="AO1154" s="429">
        <v>4</v>
      </c>
      <c r="AP1154" s="429">
        <v>0</v>
      </c>
      <c r="AQ1154" s="429">
        <v>0</v>
      </c>
      <c r="AR1154" s="429">
        <v>0</v>
      </c>
      <c r="AS1154" s="429">
        <v>0</v>
      </c>
      <c r="AT1154" s="429">
        <v>0</v>
      </c>
      <c r="AU1154" s="429">
        <v>0</v>
      </c>
      <c r="AV1154" s="429">
        <v>0</v>
      </c>
      <c r="AW1154" s="429">
        <v>0</v>
      </c>
      <c r="AX1154" s="429">
        <v>0</v>
      </c>
      <c r="AY1154" s="429">
        <v>0</v>
      </c>
      <c r="AZ1154" s="429">
        <v>0</v>
      </c>
      <c r="BA1154" s="429">
        <v>0</v>
      </c>
      <c r="BB1154" s="430">
        <v>0</v>
      </c>
      <c r="BC1154" s="431">
        <v>930</v>
      </c>
      <c r="BD1154" s="444">
        <v>0.49102428722280889</v>
      </c>
      <c r="BE1154" s="431">
        <v>227</v>
      </c>
      <c r="BF1154" s="444">
        <v>0.11985216473072861</v>
      </c>
      <c r="BG1154" s="431">
        <v>4</v>
      </c>
      <c r="BH1154" s="444">
        <v>2.1119324181626186E-3</v>
      </c>
      <c r="BI1154" s="445">
        <v>19.571895459345292</v>
      </c>
      <c r="BJ1154" s="445">
        <v>23.365000000000002</v>
      </c>
      <c r="BK1154" s="445">
        <v>26.077500000000001</v>
      </c>
      <c r="BL1154" s="16"/>
      <c r="BM1154" s="431">
        <v>2188</v>
      </c>
      <c r="BN1154" s="429">
        <v>71</v>
      </c>
      <c r="BO1154" s="429">
        <v>202</v>
      </c>
      <c r="BP1154" s="429">
        <v>861</v>
      </c>
      <c r="BQ1154" s="429">
        <v>894</v>
      </c>
      <c r="BR1154" s="429">
        <v>143</v>
      </c>
      <c r="BS1154" s="429">
        <v>13</v>
      </c>
      <c r="BT1154" s="429">
        <v>4</v>
      </c>
      <c r="BU1154" s="429">
        <v>0</v>
      </c>
      <c r="BV1154" s="429">
        <v>0</v>
      </c>
      <c r="BW1154" s="429">
        <v>0</v>
      </c>
      <c r="BX1154" s="429">
        <v>0</v>
      </c>
      <c r="BY1154" s="429">
        <v>0</v>
      </c>
      <c r="BZ1154" s="429">
        <v>0</v>
      </c>
      <c r="CA1154" s="429">
        <v>0</v>
      </c>
      <c r="CB1154" s="429">
        <v>0</v>
      </c>
      <c r="CC1154" s="429">
        <v>0</v>
      </c>
      <c r="CD1154" s="429">
        <v>0</v>
      </c>
      <c r="CE1154" s="429">
        <v>0</v>
      </c>
      <c r="CF1154" s="429">
        <v>0</v>
      </c>
      <c r="CG1154" s="430">
        <v>0</v>
      </c>
      <c r="CH1154" s="377">
        <v>1051</v>
      </c>
      <c r="CI1154" s="398">
        <v>0.48034734917733091</v>
      </c>
      <c r="CJ1154" s="377">
        <v>250</v>
      </c>
      <c r="CK1154" s="398">
        <v>0.11425959780621572</v>
      </c>
      <c r="CL1154" s="377">
        <v>4</v>
      </c>
      <c r="CM1154" s="398">
        <v>1.8281535648994515E-3</v>
      </c>
      <c r="CN1154" s="399">
        <v>19.50790219378424</v>
      </c>
      <c r="CO1154" s="399">
        <v>23.296499999999998</v>
      </c>
      <c r="CP1154" s="399">
        <v>25.965499999999999</v>
      </c>
      <c r="CQ1154" s="57"/>
    </row>
    <row r="1155" spans="1:95" x14ac:dyDescent="0.25">
      <c r="A1155" s="241"/>
      <c r="B1155" s="432" t="s">
        <v>37</v>
      </c>
      <c r="C1155" s="433">
        <v>301</v>
      </c>
      <c r="D1155" s="434">
        <v>8</v>
      </c>
      <c r="E1155" s="434">
        <v>34</v>
      </c>
      <c r="F1155" s="434">
        <v>135</v>
      </c>
      <c r="G1155" s="434">
        <v>107</v>
      </c>
      <c r="H1155" s="434">
        <v>13</v>
      </c>
      <c r="I1155" s="434">
        <v>4</v>
      </c>
      <c r="J1155" s="434">
        <v>0</v>
      </c>
      <c r="K1155" s="434">
        <v>0</v>
      </c>
      <c r="L1155" s="434">
        <v>0</v>
      </c>
      <c r="M1155" s="434">
        <v>0</v>
      </c>
      <c r="N1155" s="434">
        <v>0</v>
      </c>
      <c r="O1155" s="434">
        <v>0</v>
      </c>
      <c r="P1155" s="434">
        <v>0</v>
      </c>
      <c r="Q1155" s="434">
        <v>0</v>
      </c>
      <c r="R1155" s="434">
        <v>0</v>
      </c>
      <c r="S1155" s="434">
        <v>0</v>
      </c>
      <c r="T1155" s="434">
        <v>0</v>
      </c>
      <c r="U1155" s="434">
        <v>0</v>
      </c>
      <c r="V1155" s="434">
        <v>0</v>
      </c>
      <c r="W1155" s="435">
        <v>0</v>
      </c>
      <c r="X1155" s="436">
        <v>122</v>
      </c>
      <c r="Y1155" s="446">
        <v>0.40531561461794019</v>
      </c>
      <c r="Z1155" s="436">
        <v>24</v>
      </c>
      <c r="AA1155" s="446">
        <v>7.9734219269102985E-2</v>
      </c>
      <c r="AB1155" s="436">
        <v>0</v>
      </c>
      <c r="AC1155" s="446">
        <v>0</v>
      </c>
      <c r="AD1155" s="447">
        <v>19.083020134228192</v>
      </c>
      <c r="AE1155" s="447">
        <v>22.8735</v>
      </c>
      <c r="AF1155" s="447">
        <v>25.184000000000005</v>
      </c>
      <c r="AG1155" s="16"/>
      <c r="AH1155" s="436">
        <v>1928</v>
      </c>
      <c r="AI1155" s="434">
        <v>63</v>
      </c>
      <c r="AJ1155" s="434">
        <v>172</v>
      </c>
      <c r="AK1155" s="434">
        <v>750</v>
      </c>
      <c r="AL1155" s="434">
        <v>794</v>
      </c>
      <c r="AM1155" s="434">
        <v>136</v>
      </c>
      <c r="AN1155" s="434">
        <v>9</v>
      </c>
      <c r="AO1155" s="434">
        <v>4</v>
      </c>
      <c r="AP1155" s="434">
        <v>0</v>
      </c>
      <c r="AQ1155" s="434">
        <v>0</v>
      </c>
      <c r="AR1155" s="434">
        <v>0</v>
      </c>
      <c r="AS1155" s="434">
        <v>0</v>
      </c>
      <c r="AT1155" s="434">
        <v>0</v>
      </c>
      <c r="AU1155" s="434">
        <v>0</v>
      </c>
      <c r="AV1155" s="434">
        <v>0</v>
      </c>
      <c r="AW1155" s="434">
        <v>0</v>
      </c>
      <c r="AX1155" s="434">
        <v>0</v>
      </c>
      <c r="AY1155" s="434">
        <v>0</v>
      </c>
      <c r="AZ1155" s="434">
        <v>0</v>
      </c>
      <c r="BA1155" s="434">
        <v>0</v>
      </c>
      <c r="BB1155" s="435">
        <v>0</v>
      </c>
      <c r="BC1155" s="436">
        <v>942</v>
      </c>
      <c r="BD1155" s="446">
        <v>0.48858921161825725</v>
      </c>
      <c r="BE1155" s="436">
        <v>233</v>
      </c>
      <c r="BF1155" s="446">
        <v>0.12085062240663901</v>
      </c>
      <c r="BG1155" s="436">
        <v>4</v>
      </c>
      <c r="BH1155" s="446">
        <v>2.0746887966804979E-3</v>
      </c>
      <c r="BI1155" s="447">
        <v>19.565991671004678</v>
      </c>
      <c r="BJ1155" s="447">
        <v>23.364000000000001</v>
      </c>
      <c r="BK1155" s="447">
        <v>26.068999999999999</v>
      </c>
      <c r="BL1155" s="16"/>
      <c r="BM1155" s="436">
        <v>2229</v>
      </c>
      <c r="BN1155" s="434">
        <v>71</v>
      </c>
      <c r="BO1155" s="434">
        <v>206</v>
      </c>
      <c r="BP1155" s="434">
        <v>885</v>
      </c>
      <c r="BQ1155" s="434">
        <v>901</v>
      </c>
      <c r="BR1155" s="434">
        <v>149</v>
      </c>
      <c r="BS1155" s="434">
        <v>13</v>
      </c>
      <c r="BT1155" s="434">
        <v>4</v>
      </c>
      <c r="BU1155" s="434">
        <v>0</v>
      </c>
      <c r="BV1155" s="434">
        <v>0</v>
      </c>
      <c r="BW1155" s="434">
        <v>0</v>
      </c>
      <c r="BX1155" s="434">
        <v>0</v>
      </c>
      <c r="BY1155" s="434">
        <v>0</v>
      </c>
      <c r="BZ1155" s="434">
        <v>0</v>
      </c>
      <c r="CA1155" s="434">
        <v>0</v>
      </c>
      <c r="CB1155" s="434">
        <v>0</v>
      </c>
      <c r="CC1155" s="434">
        <v>0</v>
      </c>
      <c r="CD1155" s="434">
        <v>0</v>
      </c>
      <c r="CE1155" s="434">
        <v>0</v>
      </c>
      <c r="CF1155" s="434">
        <v>0</v>
      </c>
      <c r="CG1155" s="435">
        <v>0</v>
      </c>
      <c r="CH1155" s="382">
        <v>1064</v>
      </c>
      <c r="CI1155" s="400">
        <v>0.47734410049349485</v>
      </c>
      <c r="CJ1155" s="382">
        <v>257</v>
      </c>
      <c r="CK1155" s="400">
        <v>0.11529834006280844</v>
      </c>
      <c r="CL1155" s="382">
        <v>4</v>
      </c>
      <c r="CM1155" s="400">
        <v>1.794526693584567E-3</v>
      </c>
      <c r="CN1155" s="401">
        <v>19.501131140153184</v>
      </c>
      <c r="CO1155" s="401">
        <v>23.3</v>
      </c>
      <c r="CP1155" s="401">
        <v>25.97</v>
      </c>
      <c r="CQ1155" s="57"/>
    </row>
    <row r="1156" spans="1:95" x14ac:dyDescent="0.25">
      <c r="A1156" s="241"/>
      <c r="B1156" s="437" t="s">
        <v>38</v>
      </c>
      <c r="C1156" s="438">
        <v>307</v>
      </c>
      <c r="D1156" s="439">
        <v>8</v>
      </c>
      <c r="E1156" s="439">
        <v>34</v>
      </c>
      <c r="F1156" s="439">
        <v>137</v>
      </c>
      <c r="G1156" s="439">
        <v>110</v>
      </c>
      <c r="H1156" s="439">
        <v>14</v>
      </c>
      <c r="I1156" s="439">
        <v>4</v>
      </c>
      <c r="J1156" s="439">
        <v>0</v>
      </c>
      <c r="K1156" s="439">
        <v>0</v>
      </c>
      <c r="L1156" s="439">
        <v>0</v>
      </c>
      <c r="M1156" s="439">
        <v>0</v>
      </c>
      <c r="N1156" s="439">
        <v>0</v>
      </c>
      <c r="O1156" s="439">
        <v>0</v>
      </c>
      <c r="P1156" s="439">
        <v>0</v>
      </c>
      <c r="Q1156" s="439">
        <v>0</v>
      </c>
      <c r="R1156" s="439">
        <v>0</v>
      </c>
      <c r="S1156" s="439">
        <v>0</v>
      </c>
      <c r="T1156" s="439">
        <v>0</v>
      </c>
      <c r="U1156" s="439">
        <v>0</v>
      </c>
      <c r="V1156" s="439">
        <v>0</v>
      </c>
      <c r="W1156" s="440">
        <v>0</v>
      </c>
      <c r="X1156" s="441">
        <v>126</v>
      </c>
      <c r="Y1156" s="448">
        <v>0.41042345276872966</v>
      </c>
      <c r="Z1156" s="441">
        <v>26</v>
      </c>
      <c r="AA1156" s="448">
        <v>8.4690553745928335E-2</v>
      </c>
      <c r="AB1156" s="441">
        <v>0</v>
      </c>
      <c r="AC1156" s="448">
        <v>0</v>
      </c>
      <c r="AD1156" s="449">
        <v>19.106482084690562</v>
      </c>
      <c r="AE1156" s="449">
        <v>22.931999999999999</v>
      </c>
      <c r="AF1156" s="449">
        <v>25.33799999999999</v>
      </c>
      <c r="AG1156" s="16"/>
      <c r="AH1156" s="441">
        <v>1935</v>
      </c>
      <c r="AI1156" s="439">
        <v>64</v>
      </c>
      <c r="AJ1156" s="439">
        <v>173</v>
      </c>
      <c r="AK1156" s="439">
        <v>752</v>
      </c>
      <c r="AL1156" s="439">
        <v>794</v>
      </c>
      <c r="AM1156" s="439">
        <v>139</v>
      </c>
      <c r="AN1156" s="439">
        <v>9</v>
      </c>
      <c r="AO1156" s="439">
        <v>4</v>
      </c>
      <c r="AP1156" s="439">
        <v>0</v>
      </c>
      <c r="AQ1156" s="439">
        <v>0</v>
      </c>
      <c r="AR1156" s="439">
        <v>0</v>
      </c>
      <c r="AS1156" s="439">
        <v>0</v>
      </c>
      <c r="AT1156" s="439">
        <v>0</v>
      </c>
      <c r="AU1156" s="439">
        <v>0</v>
      </c>
      <c r="AV1156" s="439">
        <v>0</v>
      </c>
      <c r="AW1156" s="439">
        <v>0</v>
      </c>
      <c r="AX1156" s="439">
        <v>0</v>
      </c>
      <c r="AY1156" s="439">
        <v>0</v>
      </c>
      <c r="AZ1156" s="439">
        <v>0</v>
      </c>
      <c r="BA1156" s="439">
        <v>0</v>
      </c>
      <c r="BB1156" s="440">
        <v>0</v>
      </c>
      <c r="BC1156" s="441">
        <v>945</v>
      </c>
      <c r="BD1156" s="448">
        <v>0.48837209302325579</v>
      </c>
      <c r="BE1156" s="441">
        <v>236</v>
      </c>
      <c r="BF1156" s="448">
        <v>0.12196382428940568</v>
      </c>
      <c r="BG1156" s="441">
        <v>4</v>
      </c>
      <c r="BH1156" s="448">
        <v>2.0671834625322996E-3</v>
      </c>
      <c r="BI1156" s="449">
        <v>19.57457364341084</v>
      </c>
      <c r="BJ1156" s="449">
        <v>23.4</v>
      </c>
      <c r="BK1156" s="449">
        <v>26.109999999999992</v>
      </c>
      <c r="BL1156" s="16"/>
      <c r="BM1156" s="441">
        <v>2242</v>
      </c>
      <c r="BN1156" s="439">
        <v>72</v>
      </c>
      <c r="BO1156" s="439">
        <v>207</v>
      </c>
      <c r="BP1156" s="439">
        <v>889</v>
      </c>
      <c r="BQ1156" s="439">
        <v>904</v>
      </c>
      <c r="BR1156" s="439">
        <v>153</v>
      </c>
      <c r="BS1156" s="439">
        <v>13</v>
      </c>
      <c r="BT1156" s="439">
        <v>4</v>
      </c>
      <c r="BU1156" s="439">
        <v>0</v>
      </c>
      <c r="BV1156" s="439">
        <v>0</v>
      </c>
      <c r="BW1156" s="439">
        <v>0</v>
      </c>
      <c r="BX1156" s="439">
        <v>0</v>
      </c>
      <c r="BY1156" s="439">
        <v>0</v>
      </c>
      <c r="BZ1156" s="439">
        <v>0</v>
      </c>
      <c r="CA1156" s="439">
        <v>0</v>
      </c>
      <c r="CB1156" s="439">
        <v>0</v>
      </c>
      <c r="CC1156" s="439">
        <v>0</v>
      </c>
      <c r="CD1156" s="439">
        <v>0</v>
      </c>
      <c r="CE1156" s="439">
        <v>0</v>
      </c>
      <c r="CF1156" s="439">
        <v>0</v>
      </c>
      <c r="CG1156" s="440">
        <v>0</v>
      </c>
      <c r="CH1156" s="387">
        <v>1071</v>
      </c>
      <c r="CI1156" s="402">
        <v>0.47769848349687777</v>
      </c>
      <c r="CJ1156" s="387">
        <v>262</v>
      </c>
      <c r="CK1156" s="402">
        <v>0.11685994647636039</v>
      </c>
      <c r="CL1156" s="387">
        <v>4</v>
      </c>
      <c r="CM1156" s="402">
        <v>1.7841213202497771E-3</v>
      </c>
      <c r="CN1156" s="403">
        <v>19.510477252453128</v>
      </c>
      <c r="CO1156" s="403">
        <v>23.32</v>
      </c>
      <c r="CP1156" s="403">
        <v>26.047000000000001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2</v>
      </c>
      <c r="D1159" s="321">
        <v>0</v>
      </c>
      <c r="E1159" s="89">
        <v>1</v>
      </c>
      <c r="F1159" s="89">
        <v>0</v>
      </c>
      <c r="G1159" s="89">
        <v>1</v>
      </c>
      <c r="H1159" s="89">
        <v>0</v>
      </c>
      <c r="I1159" s="89">
        <v>0</v>
      </c>
      <c r="J1159" s="89">
        <v>0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1</v>
      </c>
      <c r="Y1159" s="30">
        <v>0.5</v>
      </c>
      <c r="Z1159" s="99">
        <v>0</v>
      </c>
      <c r="AA1159" s="30">
        <v>0</v>
      </c>
      <c r="AB1159" s="99">
        <v>0</v>
      </c>
      <c r="AC1159" s="30">
        <v>0</v>
      </c>
      <c r="AD1159" s="25">
        <v>16.254999999999999</v>
      </c>
      <c r="AE1159" s="25" t="s">
        <v>106</v>
      </c>
      <c r="AF1159" s="25" t="s">
        <v>106</v>
      </c>
      <c r="AG1159" s="57"/>
      <c r="AH1159" s="96">
        <v>3</v>
      </c>
      <c r="AI1159" s="321">
        <v>0</v>
      </c>
      <c r="AJ1159" s="89">
        <v>0</v>
      </c>
      <c r="AK1159" s="89">
        <v>1</v>
      </c>
      <c r="AL1159" s="89">
        <v>1</v>
      </c>
      <c r="AM1159" s="89">
        <v>1</v>
      </c>
      <c r="AN1159" s="89">
        <v>0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2</v>
      </c>
      <c r="BD1159" s="30">
        <v>0.66666666666666663</v>
      </c>
      <c r="BE1159" s="99">
        <v>1</v>
      </c>
      <c r="BF1159" s="30">
        <v>0.33333333333333331</v>
      </c>
      <c r="BG1159" s="99">
        <v>0</v>
      </c>
      <c r="BH1159" s="30">
        <v>0</v>
      </c>
      <c r="BI1159" s="25">
        <v>23.136666666666667</v>
      </c>
      <c r="BJ1159" s="25" t="s">
        <v>106</v>
      </c>
      <c r="BK1159" s="25" t="s">
        <v>106</v>
      </c>
      <c r="BL1159" s="57"/>
      <c r="BM1159" s="96">
        <v>5</v>
      </c>
      <c r="BN1159" s="336">
        <v>0</v>
      </c>
      <c r="BO1159" s="188">
        <v>1</v>
      </c>
      <c r="BP1159" s="188">
        <v>1</v>
      </c>
      <c r="BQ1159" s="188">
        <v>2</v>
      </c>
      <c r="BR1159" s="188">
        <v>1</v>
      </c>
      <c r="BS1159" s="188">
        <v>0</v>
      </c>
      <c r="BT1159" s="188">
        <v>0</v>
      </c>
      <c r="BU1159" s="188">
        <v>0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3</v>
      </c>
      <c r="CI1159" s="30">
        <v>0.6</v>
      </c>
      <c r="CJ1159" s="99">
        <v>1</v>
      </c>
      <c r="CK1159" s="30">
        <v>0.2</v>
      </c>
      <c r="CL1159" s="99">
        <v>0</v>
      </c>
      <c r="CM1159" s="30">
        <v>0</v>
      </c>
      <c r="CN1159" s="25">
        <v>20.383999999999997</v>
      </c>
      <c r="CO1159" s="25" t="s">
        <v>106</v>
      </c>
      <c r="CP1159" s="25" t="s">
        <v>106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0</v>
      </c>
      <c r="D1160" s="264">
        <v>0</v>
      </c>
      <c r="E1160" s="122">
        <v>0</v>
      </c>
      <c r="F1160" s="122">
        <v>0</v>
      </c>
      <c r="G1160" s="122">
        <v>0</v>
      </c>
      <c r="H1160" s="122">
        <v>0</v>
      </c>
      <c r="I1160" s="122">
        <v>0</v>
      </c>
      <c r="J1160" s="122">
        <v>0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0</v>
      </c>
      <c r="Y1160" s="31" t="s">
        <v>106</v>
      </c>
      <c r="Z1160" s="100">
        <v>0</v>
      </c>
      <c r="AA1160" s="31" t="s">
        <v>106</v>
      </c>
      <c r="AB1160" s="100">
        <v>0</v>
      </c>
      <c r="AC1160" s="31" t="s">
        <v>106</v>
      </c>
      <c r="AD1160" s="27" t="s">
        <v>106</v>
      </c>
      <c r="AE1160" s="27" t="s">
        <v>106</v>
      </c>
      <c r="AF1160" s="27" t="s">
        <v>106</v>
      </c>
      <c r="AG1160" s="57"/>
      <c r="AH1160" s="97">
        <v>4</v>
      </c>
      <c r="AI1160" s="264">
        <v>0</v>
      </c>
      <c r="AJ1160" s="122">
        <v>0</v>
      </c>
      <c r="AK1160" s="122">
        <v>2</v>
      </c>
      <c r="AL1160" s="122">
        <v>1</v>
      </c>
      <c r="AM1160" s="122">
        <v>1</v>
      </c>
      <c r="AN1160" s="122">
        <v>0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2</v>
      </c>
      <c r="BD1160" s="31">
        <v>0.5</v>
      </c>
      <c r="BE1160" s="100">
        <v>1</v>
      </c>
      <c r="BF1160" s="31">
        <v>0.25</v>
      </c>
      <c r="BG1160" s="100">
        <v>0</v>
      </c>
      <c r="BH1160" s="31">
        <v>0</v>
      </c>
      <c r="BI1160" s="27">
        <v>20.757500000000004</v>
      </c>
      <c r="BJ1160" s="27" t="s">
        <v>106</v>
      </c>
      <c r="BK1160" s="27" t="s">
        <v>106</v>
      </c>
      <c r="BL1160" s="57"/>
      <c r="BM1160" s="97">
        <v>4</v>
      </c>
      <c r="BN1160" s="253">
        <v>0</v>
      </c>
      <c r="BO1160" s="191">
        <v>0</v>
      </c>
      <c r="BP1160" s="191">
        <v>2</v>
      </c>
      <c r="BQ1160" s="191">
        <v>1</v>
      </c>
      <c r="BR1160" s="191">
        <v>1</v>
      </c>
      <c r="BS1160" s="191">
        <v>0</v>
      </c>
      <c r="BT1160" s="191">
        <v>0</v>
      </c>
      <c r="BU1160" s="191">
        <v>0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2</v>
      </c>
      <c r="CI1160" s="31">
        <v>0.5</v>
      </c>
      <c r="CJ1160" s="100">
        <v>1</v>
      </c>
      <c r="CK1160" s="31">
        <v>0.25</v>
      </c>
      <c r="CL1160" s="100">
        <v>0</v>
      </c>
      <c r="CM1160" s="31">
        <v>0</v>
      </c>
      <c r="CN1160" s="27">
        <v>20.757500000000004</v>
      </c>
      <c r="CO1160" s="27" t="s">
        <v>106</v>
      </c>
      <c r="CP1160" s="27" t="s">
        <v>106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0</v>
      </c>
      <c r="D1161" s="264">
        <v>0</v>
      </c>
      <c r="E1161" s="122">
        <v>0</v>
      </c>
      <c r="F1161" s="122">
        <v>0</v>
      </c>
      <c r="G1161" s="122">
        <v>0</v>
      </c>
      <c r="H1161" s="122">
        <v>0</v>
      </c>
      <c r="I1161" s="122">
        <v>0</v>
      </c>
      <c r="J1161" s="122">
        <v>0</v>
      </c>
      <c r="K1161" s="122">
        <v>0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0</v>
      </c>
      <c r="Y1161" s="31" t="s">
        <v>106</v>
      </c>
      <c r="Z1161" s="100">
        <v>0</v>
      </c>
      <c r="AA1161" s="31" t="s">
        <v>106</v>
      </c>
      <c r="AB1161" s="100">
        <v>0</v>
      </c>
      <c r="AC1161" s="31" t="s">
        <v>106</v>
      </c>
      <c r="AD1161" s="27" t="s">
        <v>106</v>
      </c>
      <c r="AE1161" s="27" t="s">
        <v>106</v>
      </c>
      <c r="AF1161" s="27" t="s">
        <v>106</v>
      </c>
      <c r="AG1161" s="57"/>
      <c r="AH1161" s="97">
        <v>1</v>
      </c>
      <c r="AI1161" s="264">
        <v>0</v>
      </c>
      <c r="AJ1161" s="122">
        <v>0</v>
      </c>
      <c r="AK1161" s="122">
        <v>0</v>
      </c>
      <c r="AL1161" s="122">
        <v>1</v>
      </c>
      <c r="AM1161" s="122">
        <v>0</v>
      </c>
      <c r="AN1161" s="122">
        <v>0</v>
      </c>
      <c r="AO1161" s="122">
        <v>0</v>
      </c>
      <c r="AP1161" s="122">
        <v>0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1</v>
      </c>
      <c r="BD1161" s="31">
        <v>1</v>
      </c>
      <c r="BE1161" s="100">
        <v>0</v>
      </c>
      <c r="BF1161" s="31">
        <v>0</v>
      </c>
      <c r="BG1161" s="100">
        <v>0</v>
      </c>
      <c r="BH1161" s="31">
        <v>0</v>
      </c>
      <c r="BI1161" s="27">
        <v>20.23</v>
      </c>
      <c r="BJ1161" s="27" t="s">
        <v>106</v>
      </c>
      <c r="BK1161" s="27" t="s">
        <v>106</v>
      </c>
      <c r="BL1161" s="57"/>
      <c r="BM1161" s="97">
        <v>1</v>
      </c>
      <c r="BN1161" s="253">
        <v>0</v>
      </c>
      <c r="BO1161" s="191">
        <v>0</v>
      </c>
      <c r="BP1161" s="191">
        <v>0</v>
      </c>
      <c r="BQ1161" s="191">
        <v>1</v>
      </c>
      <c r="BR1161" s="191">
        <v>0</v>
      </c>
      <c r="BS1161" s="191">
        <v>0</v>
      </c>
      <c r="BT1161" s="191">
        <v>0</v>
      </c>
      <c r="BU1161" s="191">
        <v>0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1</v>
      </c>
      <c r="CI1161" s="31">
        <v>1</v>
      </c>
      <c r="CJ1161" s="100">
        <v>0</v>
      </c>
      <c r="CK1161" s="31">
        <v>0</v>
      </c>
      <c r="CL1161" s="100">
        <v>0</v>
      </c>
      <c r="CM1161" s="31">
        <v>0</v>
      </c>
      <c r="CN1161" s="27">
        <v>20.23</v>
      </c>
      <c r="CO1161" s="27" t="s">
        <v>106</v>
      </c>
      <c r="CP1161" s="27" t="s">
        <v>106</v>
      </c>
      <c r="CQ1161" s="57"/>
    </row>
    <row r="1162" spans="1:95" x14ac:dyDescent="0.25">
      <c r="A1162" s="241">
        <v>4</v>
      </c>
      <c r="B1162" s="312">
        <v>0.125</v>
      </c>
      <c r="C1162" s="97">
        <v>0</v>
      </c>
      <c r="D1162" s="264">
        <v>0</v>
      </c>
      <c r="E1162" s="122">
        <v>0</v>
      </c>
      <c r="F1162" s="122">
        <v>0</v>
      </c>
      <c r="G1162" s="122">
        <v>0</v>
      </c>
      <c r="H1162" s="122">
        <v>0</v>
      </c>
      <c r="I1162" s="122">
        <v>0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0</v>
      </c>
      <c r="Y1162" s="31" t="s">
        <v>106</v>
      </c>
      <c r="Z1162" s="100">
        <v>0</v>
      </c>
      <c r="AA1162" s="31" t="s">
        <v>106</v>
      </c>
      <c r="AB1162" s="100">
        <v>0</v>
      </c>
      <c r="AC1162" s="31" t="s">
        <v>106</v>
      </c>
      <c r="AD1162" s="27" t="s">
        <v>106</v>
      </c>
      <c r="AE1162" s="27" t="s">
        <v>106</v>
      </c>
      <c r="AF1162" s="27" t="s">
        <v>106</v>
      </c>
      <c r="AG1162" s="57"/>
      <c r="AH1162" s="97">
        <v>1</v>
      </c>
      <c r="AI1162" s="264">
        <v>1</v>
      </c>
      <c r="AJ1162" s="122">
        <v>0</v>
      </c>
      <c r="AK1162" s="122">
        <v>0</v>
      </c>
      <c r="AL1162" s="122">
        <v>0</v>
      </c>
      <c r="AM1162" s="122">
        <v>0</v>
      </c>
      <c r="AN1162" s="122">
        <v>0</v>
      </c>
      <c r="AO1162" s="122">
        <v>0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0</v>
      </c>
      <c r="BD1162" s="31">
        <v>0</v>
      </c>
      <c r="BE1162" s="100">
        <v>0</v>
      </c>
      <c r="BF1162" s="31">
        <v>0</v>
      </c>
      <c r="BG1162" s="100">
        <v>0</v>
      </c>
      <c r="BH1162" s="31">
        <v>0</v>
      </c>
      <c r="BI1162" s="27">
        <v>5.8</v>
      </c>
      <c r="BJ1162" s="27" t="s">
        <v>106</v>
      </c>
      <c r="BK1162" s="27" t="s">
        <v>106</v>
      </c>
      <c r="BL1162" s="57"/>
      <c r="BM1162" s="97">
        <v>1</v>
      </c>
      <c r="BN1162" s="253">
        <v>1</v>
      </c>
      <c r="BO1162" s="191">
        <v>0</v>
      </c>
      <c r="BP1162" s="191">
        <v>0</v>
      </c>
      <c r="BQ1162" s="191">
        <v>0</v>
      </c>
      <c r="BR1162" s="191">
        <v>0</v>
      </c>
      <c r="BS1162" s="191">
        <v>0</v>
      </c>
      <c r="BT1162" s="191">
        <v>0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0</v>
      </c>
      <c r="CI1162" s="31">
        <v>0</v>
      </c>
      <c r="CJ1162" s="100">
        <v>0</v>
      </c>
      <c r="CK1162" s="31">
        <v>0</v>
      </c>
      <c r="CL1162" s="100">
        <v>0</v>
      </c>
      <c r="CM1162" s="31">
        <v>0</v>
      </c>
      <c r="CN1162" s="27">
        <v>5.8</v>
      </c>
      <c r="CO1162" s="27" t="s">
        <v>106</v>
      </c>
      <c r="CP1162" s="27" t="s">
        <v>106</v>
      </c>
      <c r="CQ1162" s="57"/>
    </row>
    <row r="1163" spans="1:95" x14ac:dyDescent="0.25">
      <c r="A1163" s="241">
        <v>4</v>
      </c>
      <c r="B1163" s="312">
        <v>0.16666700000000001</v>
      </c>
      <c r="C1163" s="97">
        <v>1</v>
      </c>
      <c r="D1163" s="264">
        <v>0</v>
      </c>
      <c r="E1163" s="122">
        <v>0</v>
      </c>
      <c r="F1163" s="122">
        <v>1</v>
      </c>
      <c r="G1163" s="122">
        <v>0</v>
      </c>
      <c r="H1163" s="122">
        <v>0</v>
      </c>
      <c r="I1163" s="122">
        <v>0</v>
      </c>
      <c r="J1163" s="122">
        <v>0</v>
      </c>
      <c r="K1163" s="122">
        <v>0</v>
      </c>
      <c r="L1163" s="122">
        <v>0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323">
        <v>0</v>
      </c>
      <c r="X1163" s="100">
        <v>0</v>
      </c>
      <c r="Y1163" s="31">
        <v>0</v>
      </c>
      <c r="Z1163" s="100">
        <v>0</v>
      </c>
      <c r="AA1163" s="31">
        <v>0</v>
      </c>
      <c r="AB1163" s="100">
        <v>0</v>
      </c>
      <c r="AC1163" s="31">
        <v>0</v>
      </c>
      <c r="AD1163" s="27">
        <v>18.54</v>
      </c>
      <c r="AE1163" s="27" t="s">
        <v>106</v>
      </c>
      <c r="AF1163" s="27" t="s">
        <v>106</v>
      </c>
      <c r="AG1163" s="57"/>
      <c r="AH1163" s="97">
        <v>2</v>
      </c>
      <c r="AI1163" s="264">
        <v>0</v>
      </c>
      <c r="AJ1163" s="122">
        <v>0</v>
      </c>
      <c r="AK1163" s="122">
        <v>2</v>
      </c>
      <c r="AL1163" s="122">
        <v>0</v>
      </c>
      <c r="AM1163" s="122">
        <v>0</v>
      </c>
      <c r="AN1163" s="122">
        <v>0</v>
      </c>
      <c r="AO1163" s="122">
        <v>0</v>
      </c>
      <c r="AP1163" s="122">
        <v>0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323">
        <v>0</v>
      </c>
      <c r="BC1163" s="100">
        <v>0</v>
      </c>
      <c r="BD1163" s="31">
        <v>0</v>
      </c>
      <c r="BE1163" s="100">
        <v>0</v>
      </c>
      <c r="BF1163" s="31">
        <v>0</v>
      </c>
      <c r="BG1163" s="100">
        <v>0</v>
      </c>
      <c r="BH1163" s="31">
        <v>0</v>
      </c>
      <c r="BI1163" s="27">
        <v>18.375</v>
      </c>
      <c r="BJ1163" s="27" t="s">
        <v>106</v>
      </c>
      <c r="BK1163" s="27" t="s">
        <v>106</v>
      </c>
      <c r="BL1163" s="57"/>
      <c r="BM1163" s="97">
        <v>3</v>
      </c>
      <c r="BN1163" s="253">
        <v>0</v>
      </c>
      <c r="BO1163" s="191">
        <v>0</v>
      </c>
      <c r="BP1163" s="191">
        <v>3</v>
      </c>
      <c r="BQ1163" s="191">
        <v>0</v>
      </c>
      <c r="BR1163" s="191">
        <v>0</v>
      </c>
      <c r="BS1163" s="191">
        <v>0</v>
      </c>
      <c r="BT1163" s="191">
        <v>0</v>
      </c>
      <c r="BU1163" s="191">
        <v>0</v>
      </c>
      <c r="BV1163" s="191">
        <v>0</v>
      </c>
      <c r="BW1163" s="191">
        <v>0</v>
      </c>
      <c r="BX1163" s="191">
        <v>0</v>
      </c>
      <c r="BY1163" s="191">
        <v>0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0</v>
      </c>
      <c r="CG1163" s="192">
        <v>0</v>
      </c>
      <c r="CH1163" s="100">
        <v>0</v>
      </c>
      <c r="CI1163" s="31">
        <v>0</v>
      </c>
      <c r="CJ1163" s="100">
        <v>0</v>
      </c>
      <c r="CK1163" s="31">
        <v>0</v>
      </c>
      <c r="CL1163" s="100">
        <v>0</v>
      </c>
      <c r="CM1163" s="31">
        <v>0</v>
      </c>
      <c r="CN1163" s="27">
        <v>18.429999999999996</v>
      </c>
      <c r="CO1163" s="27" t="s">
        <v>106</v>
      </c>
      <c r="CP1163" s="27" t="s">
        <v>106</v>
      </c>
      <c r="CQ1163" s="57"/>
    </row>
    <row r="1164" spans="1:95" x14ac:dyDescent="0.25">
      <c r="A1164" s="241">
        <v>4</v>
      </c>
      <c r="B1164" s="312">
        <v>0.20833299999999999</v>
      </c>
      <c r="C1164" s="97">
        <v>4</v>
      </c>
      <c r="D1164" s="264">
        <v>0</v>
      </c>
      <c r="E1164" s="122">
        <v>1</v>
      </c>
      <c r="F1164" s="122">
        <v>1</v>
      </c>
      <c r="G1164" s="122">
        <v>2</v>
      </c>
      <c r="H1164" s="122">
        <v>0</v>
      </c>
      <c r="I1164" s="122">
        <v>0</v>
      </c>
      <c r="J1164" s="122">
        <v>0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1</v>
      </c>
      <c r="Y1164" s="31">
        <v>0.25</v>
      </c>
      <c r="Z1164" s="100">
        <v>1</v>
      </c>
      <c r="AA1164" s="31">
        <v>0.25</v>
      </c>
      <c r="AB1164" s="100">
        <v>0</v>
      </c>
      <c r="AC1164" s="31">
        <v>0</v>
      </c>
      <c r="AD1164" s="27">
        <v>19.215</v>
      </c>
      <c r="AE1164" s="27" t="s">
        <v>106</v>
      </c>
      <c r="AF1164" s="27" t="s">
        <v>106</v>
      </c>
      <c r="AG1164" s="57"/>
      <c r="AH1164" s="97">
        <v>4</v>
      </c>
      <c r="AI1164" s="264">
        <v>0</v>
      </c>
      <c r="AJ1164" s="122">
        <v>1</v>
      </c>
      <c r="AK1164" s="122">
        <v>3</v>
      </c>
      <c r="AL1164" s="122">
        <v>0</v>
      </c>
      <c r="AM1164" s="122">
        <v>0</v>
      </c>
      <c r="AN1164" s="122">
        <v>0</v>
      </c>
      <c r="AO1164" s="122">
        <v>0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0</v>
      </c>
      <c r="BD1164" s="31">
        <v>0</v>
      </c>
      <c r="BE1164" s="100">
        <v>0</v>
      </c>
      <c r="BF1164" s="31">
        <v>0</v>
      </c>
      <c r="BG1164" s="100">
        <v>0</v>
      </c>
      <c r="BH1164" s="31">
        <v>0</v>
      </c>
      <c r="BI1164" s="27">
        <v>16.04</v>
      </c>
      <c r="BJ1164" s="27" t="s">
        <v>106</v>
      </c>
      <c r="BK1164" s="27" t="s">
        <v>106</v>
      </c>
      <c r="BL1164" s="57"/>
      <c r="BM1164" s="97">
        <v>8</v>
      </c>
      <c r="BN1164" s="253">
        <v>0</v>
      </c>
      <c r="BO1164" s="191">
        <v>2</v>
      </c>
      <c r="BP1164" s="191">
        <v>4</v>
      </c>
      <c r="BQ1164" s="191">
        <v>2</v>
      </c>
      <c r="BR1164" s="191">
        <v>0</v>
      </c>
      <c r="BS1164" s="191">
        <v>0</v>
      </c>
      <c r="BT1164" s="191">
        <v>0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1</v>
      </c>
      <c r="CI1164" s="31">
        <v>0.125</v>
      </c>
      <c r="CJ1164" s="100">
        <v>1</v>
      </c>
      <c r="CK1164" s="31">
        <v>0.125</v>
      </c>
      <c r="CL1164" s="100">
        <v>0</v>
      </c>
      <c r="CM1164" s="31">
        <v>0</v>
      </c>
      <c r="CN1164" s="27">
        <v>17.627500000000001</v>
      </c>
      <c r="CO1164" s="27">
        <v>22.905499999999996</v>
      </c>
      <c r="CP1164" s="27" t="s">
        <v>106</v>
      </c>
      <c r="CQ1164" s="57"/>
    </row>
    <row r="1165" spans="1:95" x14ac:dyDescent="0.25">
      <c r="A1165" s="241">
        <v>4</v>
      </c>
      <c r="B1165" s="312">
        <v>0.25</v>
      </c>
      <c r="C1165" s="97">
        <v>17</v>
      </c>
      <c r="D1165" s="264">
        <v>0</v>
      </c>
      <c r="E1165" s="122">
        <v>0</v>
      </c>
      <c r="F1165" s="122">
        <v>6</v>
      </c>
      <c r="G1165" s="122">
        <v>9</v>
      </c>
      <c r="H1165" s="122">
        <v>1</v>
      </c>
      <c r="I1165" s="122">
        <v>1</v>
      </c>
      <c r="J1165" s="122">
        <v>0</v>
      </c>
      <c r="K1165" s="122">
        <v>0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11</v>
      </c>
      <c r="Y1165" s="31">
        <v>0.6470588235294118</v>
      </c>
      <c r="Z1165" s="100">
        <v>8</v>
      </c>
      <c r="AA1165" s="31">
        <v>0.47058823529411764</v>
      </c>
      <c r="AB1165" s="100">
        <v>0</v>
      </c>
      <c r="AC1165" s="31">
        <v>0</v>
      </c>
      <c r="AD1165" s="27">
        <v>22.462352941176469</v>
      </c>
      <c r="AE1165" s="27">
        <v>25.438999999999997</v>
      </c>
      <c r="AF1165" s="27" t="s">
        <v>106</v>
      </c>
      <c r="AG1165" s="57"/>
      <c r="AH1165" s="97">
        <v>10</v>
      </c>
      <c r="AI1165" s="264">
        <v>1</v>
      </c>
      <c r="AJ1165" s="122">
        <v>0</v>
      </c>
      <c r="AK1165" s="122">
        <v>2</v>
      </c>
      <c r="AL1165" s="122">
        <v>5</v>
      </c>
      <c r="AM1165" s="122">
        <v>2</v>
      </c>
      <c r="AN1165" s="122">
        <v>0</v>
      </c>
      <c r="AO1165" s="122">
        <v>0</v>
      </c>
      <c r="AP1165" s="122">
        <v>0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7</v>
      </c>
      <c r="BD1165" s="31">
        <v>0.7</v>
      </c>
      <c r="BE1165" s="100">
        <v>3</v>
      </c>
      <c r="BF1165" s="31">
        <v>0.3</v>
      </c>
      <c r="BG1165" s="100">
        <v>0</v>
      </c>
      <c r="BH1165" s="31">
        <v>0</v>
      </c>
      <c r="BI1165" s="27">
        <v>20.243000000000002</v>
      </c>
      <c r="BJ1165" s="27">
        <v>25.594000000000001</v>
      </c>
      <c r="BK1165" s="27" t="s">
        <v>106</v>
      </c>
      <c r="BL1165" s="57"/>
      <c r="BM1165" s="97">
        <v>27</v>
      </c>
      <c r="BN1165" s="253">
        <v>1</v>
      </c>
      <c r="BO1165" s="191">
        <v>0</v>
      </c>
      <c r="BP1165" s="191">
        <v>8</v>
      </c>
      <c r="BQ1165" s="191">
        <v>14</v>
      </c>
      <c r="BR1165" s="191">
        <v>3</v>
      </c>
      <c r="BS1165" s="191">
        <v>1</v>
      </c>
      <c r="BT1165" s="191">
        <v>0</v>
      </c>
      <c r="BU1165" s="191">
        <v>0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18</v>
      </c>
      <c r="CI1165" s="31">
        <v>0.66666666666666663</v>
      </c>
      <c r="CJ1165" s="100">
        <v>11</v>
      </c>
      <c r="CK1165" s="31">
        <v>0.40740740740740738</v>
      </c>
      <c r="CL1165" s="100">
        <v>0</v>
      </c>
      <c r="CM1165" s="31">
        <v>0</v>
      </c>
      <c r="CN1165" s="27">
        <v>21.640370370370373</v>
      </c>
      <c r="CO1165" s="27">
        <v>25.132000000000001</v>
      </c>
      <c r="CP1165" s="27">
        <v>29.391999999999992</v>
      </c>
      <c r="CQ1165" s="57"/>
    </row>
    <row r="1166" spans="1:95" x14ac:dyDescent="0.25">
      <c r="A1166" s="241">
        <v>4</v>
      </c>
      <c r="B1166" s="312">
        <v>0.29166700000000001</v>
      </c>
      <c r="C1166" s="97" t="s">
        <v>108</v>
      </c>
      <c r="D1166" s="264" t="s">
        <v>158</v>
      </c>
      <c r="E1166" s="122" t="s">
        <v>158</v>
      </c>
      <c r="F1166" s="122" t="s">
        <v>160</v>
      </c>
      <c r="G1166" s="122" t="s">
        <v>146</v>
      </c>
      <c r="H1166" s="122" t="s">
        <v>177</v>
      </c>
      <c r="I1166" s="122" t="s">
        <v>158</v>
      </c>
      <c r="J1166" s="122" t="s">
        <v>158</v>
      </c>
      <c r="K1166" s="122" t="s">
        <v>158</v>
      </c>
      <c r="L1166" s="122" t="s">
        <v>158</v>
      </c>
      <c r="M1166" s="122" t="s">
        <v>158</v>
      </c>
      <c r="N1166" s="122" t="s">
        <v>158</v>
      </c>
      <c r="O1166" s="122" t="s">
        <v>158</v>
      </c>
      <c r="P1166" s="122" t="s">
        <v>158</v>
      </c>
      <c r="Q1166" s="122" t="s">
        <v>158</v>
      </c>
      <c r="R1166" s="122" t="s">
        <v>158</v>
      </c>
      <c r="S1166" s="122" t="s">
        <v>158</v>
      </c>
      <c r="T1166" s="122" t="s">
        <v>158</v>
      </c>
      <c r="U1166" s="122" t="s">
        <v>158</v>
      </c>
      <c r="V1166" s="122" t="s">
        <v>158</v>
      </c>
      <c r="W1166" s="323" t="s">
        <v>158</v>
      </c>
      <c r="X1166" s="100" t="s">
        <v>156</v>
      </c>
      <c r="Y1166" s="31">
        <v>0.875</v>
      </c>
      <c r="Z1166" s="100" t="s">
        <v>146</v>
      </c>
      <c r="AA1166" s="31">
        <v>0.5</v>
      </c>
      <c r="AB1166" s="100" t="s">
        <v>158</v>
      </c>
      <c r="AC1166" s="31">
        <v>0</v>
      </c>
      <c r="AD1166" s="27">
        <v>23.036250000000003</v>
      </c>
      <c r="AE1166" s="27">
        <v>27.875999999999998</v>
      </c>
      <c r="AF1166" s="27" t="s">
        <v>106</v>
      </c>
      <c r="AG1166" s="57"/>
      <c r="AH1166" s="97" t="s">
        <v>112</v>
      </c>
      <c r="AI1166" s="264" t="s">
        <v>158</v>
      </c>
      <c r="AJ1166" s="122" t="s">
        <v>160</v>
      </c>
      <c r="AK1166" s="122" t="s">
        <v>159</v>
      </c>
      <c r="AL1166" s="122" t="s">
        <v>257</v>
      </c>
      <c r="AM1166" s="122" t="s">
        <v>147</v>
      </c>
      <c r="AN1166" s="122" t="s">
        <v>160</v>
      </c>
      <c r="AO1166" s="122" t="s">
        <v>158</v>
      </c>
      <c r="AP1166" s="122" t="s">
        <v>158</v>
      </c>
      <c r="AQ1166" s="122" t="s">
        <v>158</v>
      </c>
      <c r="AR1166" s="122" t="s">
        <v>158</v>
      </c>
      <c r="AS1166" s="122" t="s">
        <v>158</v>
      </c>
      <c r="AT1166" s="122" t="s">
        <v>158</v>
      </c>
      <c r="AU1166" s="122" t="s">
        <v>158</v>
      </c>
      <c r="AV1166" s="122" t="s">
        <v>158</v>
      </c>
      <c r="AW1166" s="122" t="s">
        <v>158</v>
      </c>
      <c r="AX1166" s="122" t="s">
        <v>158</v>
      </c>
      <c r="AY1166" s="122" t="s">
        <v>158</v>
      </c>
      <c r="AZ1166" s="122" t="s">
        <v>158</v>
      </c>
      <c r="BA1166" s="122" t="s">
        <v>158</v>
      </c>
      <c r="BB1166" s="323" t="s">
        <v>158</v>
      </c>
      <c r="BC1166" s="100" t="s">
        <v>188</v>
      </c>
      <c r="BD1166" s="31">
        <v>0.8</v>
      </c>
      <c r="BE1166" s="100" t="s">
        <v>153</v>
      </c>
      <c r="BF1166" s="31">
        <v>0.25</v>
      </c>
      <c r="BG1166" s="100" t="s">
        <v>158</v>
      </c>
      <c r="BH1166" s="31">
        <v>0</v>
      </c>
      <c r="BI1166" s="27">
        <v>22.351166666666668</v>
      </c>
      <c r="BJ1166" s="27">
        <v>25.765000000000001</v>
      </c>
      <c r="BK1166" s="27">
        <v>28.259999999999994</v>
      </c>
      <c r="BL1166" s="57"/>
      <c r="BM1166" s="97" t="s">
        <v>116</v>
      </c>
      <c r="BN1166" s="253" t="s">
        <v>158</v>
      </c>
      <c r="BO1166" s="191" t="s">
        <v>160</v>
      </c>
      <c r="BP1166" s="191" t="s">
        <v>167</v>
      </c>
      <c r="BQ1166" s="191" t="s">
        <v>152</v>
      </c>
      <c r="BR1166" s="191" t="s">
        <v>167</v>
      </c>
      <c r="BS1166" s="191" t="s">
        <v>160</v>
      </c>
      <c r="BT1166" s="191" t="s">
        <v>158</v>
      </c>
      <c r="BU1166" s="191" t="s">
        <v>158</v>
      </c>
      <c r="BV1166" s="191" t="s">
        <v>158</v>
      </c>
      <c r="BW1166" s="191" t="s">
        <v>158</v>
      </c>
      <c r="BX1166" s="191" t="s">
        <v>158</v>
      </c>
      <c r="BY1166" s="191" t="s">
        <v>158</v>
      </c>
      <c r="BZ1166" s="191" t="s">
        <v>158</v>
      </c>
      <c r="CA1166" s="191" t="s">
        <v>158</v>
      </c>
      <c r="CB1166" s="191" t="s">
        <v>158</v>
      </c>
      <c r="CC1166" s="191" t="s">
        <v>158</v>
      </c>
      <c r="CD1166" s="191" t="s">
        <v>158</v>
      </c>
      <c r="CE1166" s="191" t="s">
        <v>158</v>
      </c>
      <c r="CF1166" s="191" t="s">
        <v>158</v>
      </c>
      <c r="CG1166" s="192" t="s">
        <v>158</v>
      </c>
      <c r="CH1166" s="100" t="s">
        <v>163</v>
      </c>
      <c r="CI1166" s="31">
        <v>0.80882352941176472</v>
      </c>
      <c r="CJ1166" s="100" t="s">
        <v>154</v>
      </c>
      <c r="CK1166" s="31">
        <v>0.27941176470588236</v>
      </c>
      <c r="CL1166" s="100" t="s">
        <v>158</v>
      </c>
      <c r="CM1166" s="31">
        <v>0</v>
      </c>
      <c r="CN1166" s="27">
        <v>22.431764705882355</v>
      </c>
      <c r="CO1166" s="27">
        <v>25.932499999999997</v>
      </c>
      <c r="CP1166" s="27">
        <v>28.552</v>
      </c>
      <c r="CQ1166" s="57"/>
    </row>
    <row r="1167" spans="1:95" x14ac:dyDescent="0.25">
      <c r="A1167" s="241">
        <v>4</v>
      </c>
      <c r="B1167" s="312">
        <v>0.33333299999999999</v>
      </c>
      <c r="C1167" s="97" t="s">
        <v>106</v>
      </c>
      <c r="D1167" s="264" t="s">
        <v>106</v>
      </c>
      <c r="E1167" s="122" t="s">
        <v>106</v>
      </c>
      <c r="F1167" s="122" t="s">
        <v>106</v>
      </c>
      <c r="G1167" s="122" t="s">
        <v>106</v>
      </c>
      <c r="H1167" s="122" t="s">
        <v>106</v>
      </c>
      <c r="I1167" s="122" t="s">
        <v>106</v>
      </c>
      <c r="J1167" s="122" t="s">
        <v>106</v>
      </c>
      <c r="K1167" s="122" t="s">
        <v>106</v>
      </c>
      <c r="L1167" s="122" t="s">
        <v>106</v>
      </c>
      <c r="M1167" s="122" t="s">
        <v>106</v>
      </c>
      <c r="N1167" s="122" t="s">
        <v>106</v>
      </c>
      <c r="O1167" s="122" t="s">
        <v>106</v>
      </c>
      <c r="P1167" s="122" t="s">
        <v>106</v>
      </c>
      <c r="Q1167" s="122" t="s">
        <v>106</v>
      </c>
      <c r="R1167" s="122" t="s">
        <v>106</v>
      </c>
      <c r="S1167" s="122" t="s">
        <v>106</v>
      </c>
      <c r="T1167" s="122" t="s">
        <v>106</v>
      </c>
      <c r="U1167" s="122" t="s">
        <v>106</v>
      </c>
      <c r="V1167" s="122" t="s">
        <v>106</v>
      </c>
      <c r="W1167" s="323" t="s">
        <v>106</v>
      </c>
      <c r="X1167" s="100" t="s">
        <v>106</v>
      </c>
      <c r="Y1167" s="31" t="s">
        <v>106</v>
      </c>
      <c r="Z1167" s="100" t="s">
        <v>106</v>
      </c>
      <c r="AA1167" s="31" t="s">
        <v>106</v>
      </c>
      <c r="AB1167" s="100" t="s">
        <v>106</v>
      </c>
      <c r="AC1167" s="31" t="s">
        <v>106</v>
      </c>
      <c r="AD1167" s="27" t="s">
        <v>106</v>
      </c>
      <c r="AE1167" s="27" t="s">
        <v>106</v>
      </c>
      <c r="AF1167" s="27" t="s">
        <v>106</v>
      </c>
      <c r="AG1167" s="57"/>
      <c r="AH1167" s="97" t="s">
        <v>106</v>
      </c>
      <c r="AI1167" s="264" t="s">
        <v>106</v>
      </c>
      <c r="AJ1167" s="122" t="s">
        <v>106</v>
      </c>
      <c r="AK1167" s="122" t="s">
        <v>106</v>
      </c>
      <c r="AL1167" s="122" t="s">
        <v>106</v>
      </c>
      <c r="AM1167" s="122" t="s">
        <v>106</v>
      </c>
      <c r="AN1167" s="122" t="s">
        <v>106</v>
      </c>
      <c r="AO1167" s="122" t="s">
        <v>106</v>
      </c>
      <c r="AP1167" s="122" t="s">
        <v>106</v>
      </c>
      <c r="AQ1167" s="122" t="s">
        <v>106</v>
      </c>
      <c r="AR1167" s="122" t="s">
        <v>106</v>
      </c>
      <c r="AS1167" s="122" t="s">
        <v>106</v>
      </c>
      <c r="AT1167" s="122" t="s">
        <v>106</v>
      </c>
      <c r="AU1167" s="122" t="s">
        <v>106</v>
      </c>
      <c r="AV1167" s="122" t="s">
        <v>106</v>
      </c>
      <c r="AW1167" s="122" t="s">
        <v>106</v>
      </c>
      <c r="AX1167" s="122" t="s">
        <v>106</v>
      </c>
      <c r="AY1167" s="122" t="s">
        <v>106</v>
      </c>
      <c r="AZ1167" s="122" t="s">
        <v>106</v>
      </c>
      <c r="BA1167" s="122" t="s">
        <v>106</v>
      </c>
      <c r="BB1167" s="323" t="s">
        <v>106</v>
      </c>
      <c r="BC1167" s="100" t="s">
        <v>106</v>
      </c>
      <c r="BD1167" s="31" t="s">
        <v>106</v>
      </c>
      <c r="BE1167" s="100" t="s">
        <v>106</v>
      </c>
      <c r="BF1167" s="31" t="s">
        <v>106</v>
      </c>
      <c r="BG1167" s="100" t="s">
        <v>106</v>
      </c>
      <c r="BH1167" s="31" t="s">
        <v>106</v>
      </c>
      <c r="BI1167" s="27" t="s">
        <v>106</v>
      </c>
      <c r="BJ1167" s="27" t="s">
        <v>106</v>
      </c>
      <c r="BK1167" s="27" t="s">
        <v>106</v>
      </c>
      <c r="BL1167" s="57"/>
      <c r="BM1167" s="97" t="s">
        <v>106</v>
      </c>
      <c r="BN1167" s="253" t="s">
        <v>106</v>
      </c>
      <c r="BO1167" s="191" t="s">
        <v>106</v>
      </c>
      <c r="BP1167" s="191" t="s">
        <v>106</v>
      </c>
      <c r="BQ1167" s="191" t="s">
        <v>106</v>
      </c>
      <c r="BR1167" s="191" t="s">
        <v>106</v>
      </c>
      <c r="BS1167" s="191" t="s">
        <v>106</v>
      </c>
      <c r="BT1167" s="191" t="s">
        <v>106</v>
      </c>
      <c r="BU1167" s="191" t="s">
        <v>106</v>
      </c>
      <c r="BV1167" s="191" t="s">
        <v>106</v>
      </c>
      <c r="BW1167" s="191" t="s">
        <v>106</v>
      </c>
      <c r="BX1167" s="191" t="s">
        <v>106</v>
      </c>
      <c r="BY1167" s="191" t="s">
        <v>106</v>
      </c>
      <c r="BZ1167" s="191" t="s">
        <v>106</v>
      </c>
      <c r="CA1167" s="191" t="s">
        <v>106</v>
      </c>
      <c r="CB1167" s="191" t="s">
        <v>106</v>
      </c>
      <c r="CC1167" s="191" t="s">
        <v>106</v>
      </c>
      <c r="CD1167" s="191" t="s">
        <v>106</v>
      </c>
      <c r="CE1167" s="191" t="s">
        <v>106</v>
      </c>
      <c r="CF1167" s="191" t="s">
        <v>106</v>
      </c>
      <c r="CG1167" s="192" t="s">
        <v>106</v>
      </c>
      <c r="CH1167" s="100" t="s">
        <v>106</v>
      </c>
      <c r="CI1167" s="31" t="s">
        <v>106</v>
      </c>
      <c r="CJ1167" s="100" t="s">
        <v>106</v>
      </c>
      <c r="CK1167" s="31" t="s">
        <v>106</v>
      </c>
      <c r="CL1167" s="100" t="s">
        <v>106</v>
      </c>
      <c r="CM1167" s="31" t="s">
        <v>106</v>
      </c>
      <c r="CN1167" s="27" t="s">
        <v>106</v>
      </c>
      <c r="CO1167" s="27" t="s">
        <v>106</v>
      </c>
      <c r="CP1167" s="27" t="s">
        <v>106</v>
      </c>
      <c r="CQ1167" s="57"/>
    </row>
    <row r="1168" spans="1:95" x14ac:dyDescent="0.25">
      <c r="A1168" s="241">
        <v>4</v>
      </c>
      <c r="B1168" s="312">
        <v>0.375</v>
      </c>
      <c r="C1168" s="97" t="s">
        <v>106</v>
      </c>
      <c r="D1168" s="264" t="s">
        <v>106</v>
      </c>
      <c r="E1168" s="122" t="s">
        <v>106</v>
      </c>
      <c r="F1168" s="122" t="s">
        <v>106</v>
      </c>
      <c r="G1168" s="122" t="s">
        <v>106</v>
      </c>
      <c r="H1168" s="122" t="s">
        <v>106</v>
      </c>
      <c r="I1168" s="122" t="s">
        <v>106</v>
      </c>
      <c r="J1168" s="122" t="s">
        <v>106</v>
      </c>
      <c r="K1168" s="122" t="s">
        <v>106</v>
      </c>
      <c r="L1168" s="122" t="s">
        <v>106</v>
      </c>
      <c r="M1168" s="122" t="s">
        <v>106</v>
      </c>
      <c r="N1168" s="122" t="s">
        <v>106</v>
      </c>
      <c r="O1168" s="122" t="s">
        <v>106</v>
      </c>
      <c r="P1168" s="122" t="s">
        <v>106</v>
      </c>
      <c r="Q1168" s="122" t="s">
        <v>106</v>
      </c>
      <c r="R1168" s="122" t="s">
        <v>106</v>
      </c>
      <c r="S1168" s="122" t="s">
        <v>106</v>
      </c>
      <c r="T1168" s="122" t="s">
        <v>106</v>
      </c>
      <c r="U1168" s="122" t="s">
        <v>106</v>
      </c>
      <c r="V1168" s="122" t="s">
        <v>106</v>
      </c>
      <c r="W1168" s="323" t="s">
        <v>106</v>
      </c>
      <c r="X1168" s="100" t="s">
        <v>106</v>
      </c>
      <c r="Y1168" s="31" t="s">
        <v>106</v>
      </c>
      <c r="Z1168" s="100" t="s">
        <v>106</v>
      </c>
      <c r="AA1168" s="31" t="s">
        <v>106</v>
      </c>
      <c r="AB1168" s="100" t="s">
        <v>106</v>
      </c>
      <c r="AC1168" s="31" t="s">
        <v>106</v>
      </c>
      <c r="AD1168" s="27" t="s">
        <v>106</v>
      </c>
      <c r="AE1168" s="27" t="s">
        <v>106</v>
      </c>
      <c r="AF1168" s="27" t="s">
        <v>106</v>
      </c>
      <c r="AG1168" s="57"/>
      <c r="AH1168" s="97" t="s">
        <v>106</v>
      </c>
      <c r="AI1168" s="264" t="s">
        <v>106</v>
      </c>
      <c r="AJ1168" s="122" t="s">
        <v>106</v>
      </c>
      <c r="AK1168" s="122" t="s">
        <v>106</v>
      </c>
      <c r="AL1168" s="122" t="s">
        <v>106</v>
      </c>
      <c r="AM1168" s="122" t="s">
        <v>106</v>
      </c>
      <c r="AN1168" s="122" t="s">
        <v>106</v>
      </c>
      <c r="AO1168" s="122" t="s">
        <v>106</v>
      </c>
      <c r="AP1168" s="122" t="s">
        <v>106</v>
      </c>
      <c r="AQ1168" s="122" t="s">
        <v>106</v>
      </c>
      <c r="AR1168" s="122" t="s">
        <v>106</v>
      </c>
      <c r="AS1168" s="122" t="s">
        <v>106</v>
      </c>
      <c r="AT1168" s="122" t="s">
        <v>106</v>
      </c>
      <c r="AU1168" s="122" t="s">
        <v>106</v>
      </c>
      <c r="AV1168" s="122" t="s">
        <v>106</v>
      </c>
      <c r="AW1168" s="122" t="s">
        <v>106</v>
      </c>
      <c r="AX1168" s="122" t="s">
        <v>106</v>
      </c>
      <c r="AY1168" s="122" t="s">
        <v>106</v>
      </c>
      <c r="AZ1168" s="122" t="s">
        <v>106</v>
      </c>
      <c r="BA1168" s="122" t="s">
        <v>106</v>
      </c>
      <c r="BB1168" s="323" t="s">
        <v>106</v>
      </c>
      <c r="BC1168" s="100" t="s">
        <v>106</v>
      </c>
      <c r="BD1168" s="31" t="s">
        <v>106</v>
      </c>
      <c r="BE1168" s="100" t="s">
        <v>106</v>
      </c>
      <c r="BF1168" s="31" t="s">
        <v>106</v>
      </c>
      <c r="BG1168" s="100" t="s">
        <v>106</v>
      </c>
      <c r="BH1168" s="31" t="s">
        <v>106</v>
      </c>
      <c r="BI1168" s="27" t="s">
        <v>106</v>
      </c>
      <c r="BJ1168" s="27" t="s">
        <v>106</v>
      </c>
      <c r="BK1168" s="27" t="s">
        <v>106</v>
      </c>
      <c r="BL1168" s="57"/>
      <c r="BM1168" s="97" t="s">
        <v>106</v>
      </c>
      <c r="BN1168" s="253" t="s">
        <v>106</v>
      </c>
      <c r="BO1168" s="191" t="s">
        <v>106</v>
      </c>
      <c r="BP1168" s="191" t="s">
        <v>106</v>
      </c>
      <c r="BQ1168" s="191" t="s">
        <v>106</v>
      </c>
      <c r="BR1168" s="191" t="s">
        <v>106</v>
      </c>
      <c r="BS1168" s="191" t="s">
        <v>106</v>
      </c>
      <c r="BT1168" s="191" t="s">
        <v>106</v>
      </c>
      <c r="BU1168" s="191" t="s">
        <v>106</v>
      </c>
      <c r="BV1168" s="191" t="s">
        <v>106</v>
      </c>
      <c r="BW1168" s="191" t="s">
        <v>106</v>
      </c>
      <c r="BX1168" s="191" t="s">
        <v>106</v>
      </c>
      <c r="BY1168" s="191" t="s">
        <v>106</v>
      </c>
      <c r="BZ1168" s="191" t="s">
        <v>106</v>
      </c>
      <c r="CA1168" s="191" t="s">
        <v>106</v>
      </c>
      <c r="CB1168" s="191" t="s">
        <v>106</v>
      </c>
      <c r="CC1168" s="191" t="s">
        <v>106</v>
      </c>
      <c r="CD1168" s="191" t="s">
        <v>106</v>
      </c>
      <c r="CE1168" s="191" t="s">
        <v>106</v>
      </c>
      <c r="CF1168" s="191" t="s">
        <v>106</v>
      </c>
      <c r="CG1168" s="192" t="s">
        <v>106</v>
      </c>
      <c r="CH1168" s="100" t="s">
        <v>106</v>
      </c>
      <c r="CI1168" s="31" t="s">
        <v>106</v>
      </c>
      <c r="CJ1168" s="100" t="s">
        <v>106</v>
      </c>
      <c r="CK1168" s="31" t="s">
        <v>106</v>
      </c>
      <c r="CL1168" s="100" t="s">
        <v>106</v>
      </c>
      <c r="CM1168" s="31" t="s">
        <v>106</v>
      </c>
      <c r="CN1168" s="27" t="s">
        <v>106</v>
      </c>
      <c r="CO1168" s="27" t="s">
        <v>106</v>
      </c>
      <c r="CP1168" s="27" t="s">
        <v>106</v>
      </c>
      <c r="CQ1168" s="57"/>
    </row>
    <row r="1169" spans="1:95" x14ac:dyDescent="0.25">
      <c r="A1169" s="241">
        <v>4</v>
      </c>
      <c r="B1169" s="312">
        <v>0.41666700000000001</v>
      </c>
      <c r="C1169" s="97" t="s">
        <v>106</v>
      </c>
      <c r="D1169" s="264" t="s">
        <v>106</v>
      </c>
      <c r="E1169" s="122" t="s">
        <v>106</v>
      </c>
      <c r="F1169" s="122" t="s">
        <v>106</v>
      </c>
      <c r="G1169" s="122" t="s">
        <v>106</v>
      </c>
      <c r="H1169" s="122" t="s">
        <v>106</v>
      </c>
      <c r="I1169" s="122" t="s">
        <v>106</v>
      </c>
      <c r="J1169" s="122" t="s">
        <v>106</v>
      </c>
      <c r="K1169" s="122" t="s">
        <v>106</v>
      </c>
      <c r="L1169" s="122" t="s">
        <v>106</v>
      </c>
      <c r="M1169" s="122" t="s">
        <v>106</v>
      </c>
      <c r="N1169" s="122" t="s">
        <v>106</v>
      </c>
      <c r="O1169" s="122" t="s">
        <v>106</v>
      </c>
      <c r="P1169" s="122" t="s">
        <v>106</v>
      </c>
      <c r="Q1169" s="122" t="s">
        <v>106</v>
      </c>
      <c r="R1169" s="122" t="s">
        <v>106</v>
      </c>
      <c r="S1169" s="122" t="s">
        <v>106</v>
      </c>
      <c r="T1169" s="122" t="s">
        <v>106</v>
      </c>
      <c r="U1169" s="122" t="s">
        <v>106</v>
      </c>
      <c r="V1169" s="122" t="s">
        <v>106</v>
      </c>
      <c r="W1169" s="323" t="s">
        <v>106</v>
      </c>
      <c r="X1169" s="100" t="s">
        <v>106</v>
      </c>
      <c r="Y1169" s="31" t="s">
        <v>106</v>
      </c>
      <c r="Z1169" s="100" t="s">
        <v>106</v>
      </c>
      <c r="AA1169" s="31" t="s">
        <v>106</v>
      </c>
      <c r="AB1169" s="100" t="s">
        <v>106</v>
      </c>
      <c r="AC1169" s="31" t="s">
        <v>106</v>
      </c>
      <c r="AD1169" s="27" t="s">
        <v>106</v>
      </c>
      <c r="AE1169" s="27" t="s">
        <v>106</v>
      </c>
      <c r="AF1169" s="27" t="s">
        <v>106</v>
      </c>
      <c r="AG1169" s="57"/>
      <c r="AH1169" s="97" t="s">
        <v>106</v>
      </c>
      <c r="AI1169" s="264" t="s">
        <v>106</v>
      </c>
      <c r="AJ1169" s="122" t="s">
        <v>106</v>
      </c>
      <c r="AK1169" s="122" t="s">
        <v>106</v>
      </c>
      <c r="AL1169" s="122" t="s">
        <v>106</v>
      </c>
      <c r="AM1169" s="122" t="s">
        <v>106</v>
      </c>
      <c r="AN1169" s="122" t="s">
        <v>106</v>
      </c>
      <c r="AO1169" s="122" t="s">
        <v>106</v>
      </c>
      <c r="AP1169" s="122" t="s">
        <v>106</v>
      </c>
      <c r="AQ1169" s="122" t="s">
        <v>106</v>
      </c>
      <c r="AR1169" s="122" t="s">
        <v>106</v>
      </c>
      <c r="AS1169" s="122" t="s">
        <v>106</v>
      </c>
      <c r="AT1169" s="122" t="s">
        <v>106</v>
      </c>
      <c r="AU1169" s="122" t="s">
        <v>106</v>
      </c>
      <c r="AV1169" s="122" t="s">
        <v>106</v>
      </c>
      <c r="AW1169" s="122" t="s">
        <v>106</v>
      </c>
      <c r="AX1169" s="122" t="s">
        <v>106</v>
      </c>
      <c r="AY1169" s="122" t="s">
        <v>106</v>
      </c>
      <c r="AZ1169" s="122" t="s">
        <v>106</v>
      </c>
      <c r="BA1169" s="122" t="s">
        <v>106</v>
      </c>
      <c r="BB1169" s="323" t="s">
        <v>106</v>
      </c>
      <c r="BC1169" s="100" t="s">
        <v>106</v>
      </c>
      <c r="BD1169" s="31" t="s">
        <v>106</v>
      </c>
      <c r="BE1169" s="100" t="s">
        <v>106</v>
      </c>
      <c r="BF1169" s="31" t="s">
        <v>106</v>
      </c>
      <c r="BG1169" s="100" t="s">
        <v>106</v>
      </c>
      <c r="BH1169" s="31" t="s">
        <v>106</v>
      </c>
      <c r="BI1169" s="27" t="s">
        <v>106</v>
      </c>
      <c r="BJ1169" s="27" t="s">
        <v>106</v>
      </c>
      <c r="BK1169" s="27" t="s">
        <v>106</v>
      </c>
      <c r="BL1169" s="57"/>
      <c r="BM1169" s="97" t="s">
        <v>106</v>
      </c>
      <c r="BN1169" s="253" t="s">
        <v>106</v>
      </c>
      <c r="BO1169" s="191" t="s">
        <v>106</v>
      </c>
      <c r="BP1169" s="191" t="s">
        <v>106</v>
      </c>
      <c r="BQ1169" s="191" t="s">
        <v>106</v>
      </c>
      <c r="BR1169" s="191" t="s">
        <v>106</v>
      </c>
      <c r="BS1169" s="191" t="s">
        <v>106</v>
      </c>
      <c r="BT1169" s="191" t="s">
        <v>106</v>
      </c>
      <c r="BU1169" s="191" t="s">
        <v>106</v>
      </c>
      <c r="BV1169" s="191" t="s">
        <v>106</v>
      </c>
      <c r="BW1169" s="191" t="s">
        <v>106</v>
      </c>
      <c r="BX1169" s="191" t="s">
        <v>106</v>
      </c>
      <c r="BY1169" s="191" t="s">
        <v>106</v>
      </c>
      <c r="BZ1169" s="191" t="s">
        <v>106</v>
      </c>
      <c r="CA1169" s="191" t="s">
        <v>106</v>
      </c>
      <c r="CB1169" s="191" t="s">
        <v>106</v>
      </c>
      <c r="CC1169" s="191" t="s">
        <v>106</v>
      </c>
      <c r="CD1169" s="191" t="s">
        <v>106</v>
      </c>
      <c r="CE1169" s="191" t="s">
        <v>106</v>
      </c>
      <c r="CF1169" s="191" t="s">
        <v>106</v>
      </c>
      <c r="CG1169" s="192" t="s">
        <v>106</v>
      </c>
      <c r="CH1169" s="100" t="s">
        <v>106</v>
      </c>
      <c r="CI1169" s="31" t="s">
        <v>106</v>
      </c>
      <c r="CJ1169" s="100" t="s">
        <v>106</v>
      </c>
      <c r="CK1169" s="31" t="s">
        <v>106</v>
      </c>
      <c r="CL1169" s="100" t="s">
        <v>106</v>
      </c>
      <c r="CM1169" s="31" t="s">
        <v>106</v>
      </c>
      <c r="CN1169" s="27" t="s">
        <v>106</v>
      </c>
      <c r="CO1169" s="27" t="s">
        <v>106</v>
      </c>
      <c r="CP1169" s="27" t="s">
        <v>106</v>
      </c>
      <c r="CQ1169" s="57"/>
    </row>
    <row r="1170" spans="1:95" x14ac:dyDescent="0.25">
      <c r="A1170" s="241">
        <v>4</v>
      </c>
      <c r="B1170" s="312">
        <v>0.45833299999999999</v>
      </c>
      <c r="C1170" s="97" t="s">
        <v>106</v>
      </c>
      <c r="D1170" s="264" t="s">
        <v>106</v>
      </c>
      <c r="E1170" s="122" t="s">
        <v>106</v>
      </c>
      <c r="F1170" s="122" t="s">
        <v>106</v>
      </c>
      <c r="G1170" s="122" t="s">
        <v>106</v>
      </c>
      <c r="H1170" s="122" t="s">
        <v>106</v>
      </c>
      <c r="I1170" s="122" t="s">
        <v>106</v>
      </c>
      <c r="J1170" s="122" t="s">
        <v>106</v>
      </c>
      <c r="K1170" s="122" t="s">
        <v>106</v>
      </c>
      <c r="L1170" s="122" t="s">
        <v>106</v>
      </c>
      <c r="M1170" s="122" t="s">
        <v>106</v>
      </c>
      <c r="N1170" s="122" t="s">
        <v>106</v>
      </c>
      <c r="O1170" s="122" t="s">
        <v>106</v>
      </c>
      <c r="P1170" s="122" t="s">
        <v>106</v>
      </c>
      <c r="Q1170" s="122" t="s">
        <v>106</v>
      </c>
      <c r="R1170" s="122" t="s">
        <v>106</v>
      </c>
      <c r="S1170" s="122" t="s">
        <v>106</v>
      </c>
      <c r="T1170" s="122" t="s">
        <v>106</v>
      </c>
      <c r="U1170" s="122" t="s">
        <v>106</v>
      </c>
      <c r="V1170" s="122" t="s">
        <v>106</v>
      </c>
      <c r="W1170" s="323" t="s">
        <v>106</v>
      </c>
      <c r="X1170" s="100" t="s">
        <v>106</v>
      </c>
      <c r="Y1170" s="31" t="s">
        <v>106</v>
      </c>
      <c r="Z1170" s="100" t="s">
        <v>106</v>
      </c>
      <c r="AA1170" s="31" t="s">
        <v>106</v>
      </c>
      <c r="AB1170" s="100" t="s">
        <v>106</v>
      </c>
      <c r="AC1170" s="31" t="s">
        <v>106</v>
      </c>
      <c r="AD1170" s="27" t="s">
        <v>106</v>
      </c>
      <c r="AE1170" s="27" t="s">
        <v>106</v>
      </c>
      <c r="AF1170" s="27" t="s">
        <v>106</v>
      </c>
      <c r="AG1170" s="57"/>
      <c r="AH1170" s="97" t="s">
        <v>106</v>
      </c>
      <c r="AI1170" s="264" t="s">
        <v>106</v>
      </c>
      <c r="AJ1170" s="122" t="s">
        <v>106</v>
      </c>
      <c r="AK1170" s="122" t="s">
        <v>106</v>
      </c>
      <c r="AL1170" s="122" t="s">
        <v>106</v>
      </c>
      <c r="AM1170" s="122" t="s">
        <v>106</v>
      </c>
      <c r="AN1170" s="122" t="s">
        <v>106</v>
      </c>
      <c r="AO1170" s="122" t="s">
        <v>106</v>
      </c>
      <c r="AP1170" s="122" t="s">
        <v>106</v>
      </c>
      <c r="AQ1170" s="122" t="s">
        <v>106</v>
      </c>
      <c r="AR1170" s="122" t="s">
        <v>106</v>
      </c>
      <c r="AS1170" s="122" t="s">
        <v>106</v>
      </c>
      <c r="AT1170" s="122" t="s">
        <v>106</v>
      </c>
      <c r="AU1170" s="122" t="s">
        <v>106</v>
      </c>
      <c r="AV1170" s="122" t="s">
        <v>106</v>
      </c>
      <c r="AW1170" s="122" t="s">
        <v>106</v>
      </c>
      <c r="AX1170" s="122" t="s">
        <v>106</v>
      </c>
      <c r="AY1170" s="122" t="s">
        <v>106</v>
      </c>
      <c r="AZ1170" s="122" t="s">
        <v>106</v>
      </c>
      <c r="BA1170" s="122" t="s">
        <v>106</v>
      </c>
      <c r="BB1170" s="323" t="s">
        <v>106</v>
      </c>
      <c r="BC1170" s="100" t="s">
        <v>106</v>
      </c>
      <c r="BD1170" s="31" t="s">
        <v>106</v>
      </c>
      <c r="BE1170" s="100" t="s">
        <v>106</v>
      </c>
      <c r="BF1170" s="31" t="s">
        <v>106</v>
      </c>
      <c r="BG1170" s="100" t="s">
        <v>106</v>
      </c>
      <c r="BH1170" s="31" t="s">
        <v>106</v>
      </c>
      <c r="BI1170" s="27" t="s">
        <v>106</v>
      </c>
      <c r="BJ1170" s="27" t="s">
        <v>106</v>
      </c>
      <c r="BK1170" s="27" t="s">
        <v>106</v>
      </c>
      <c r="BL1170" s="57"/>
      <c r="BM1170" s="97" t="s">
        <v>106</v>
      </c>
      <c r="BN1170" s="253" t="s">
        <v>106</v>
      </c>
      <c r="BO1170" s="191" t="s">
        <v>106</v>
      </c>
      <c r="BP1170" s="191" t="s">
        <v>106</v>
      </c>
      <c r="BQ1170" s="191" t="s">
        <v>106</v>
      </c>
      <c r="BR1170" s="191" t="s">
        <v>106</v>
      </c>
      <c r="BS1170" s="191" t="s">
        <v>106</v>
      </c>
      <c r="BT1170" s="191" t="s">
        <v>106</v>
      </c>
      <c r="BU1170" s="191" t="s">
        <v>106</v>
      </c>
      <c r="BV1170" s="191" t="s">
        <v>106</v>
      </c>
      <c r="BW1170" s="191" t="s">
        <v>106</v>
      </c>
      <c r="BX1170" s="191" t="s">
        <v>106</v>
      </c>
      <c r="BY1170" s="191" t="s">
        <v>106</v>
      </c>
      <c r="BZ1170" s="191" t="s">
        <v>106</v>
      </c>
      <c r="CA1170" s="191" t="s">
        <v>106</v>
      </c>
      <c r="CB1170" s="191" t="s">
        <v>106</v>
      </c>
      <c r="CC1170" s="191" t="s">
        <v>106</v>
      </c>
      <c r="CD1170" s="191" t="s">
        <v>106</v>
      </c>
      <c r="CE1170" s="191" t="s">
        <v>106</v>
      </c>
      <c r="CF1170" s="191" t="s">
        <v>106</v>
      </c>
      <c r="CG1170" s="192" t="s">
        <v>106</v>
      </c>
      <c r="CH1170" s="100" t="s">
        <v>106</v>
      </c>
      <c r="CI1170" s="31" t="s">
        <v>106</v>
      </c>
      <c r="CJ1170" s="100" t="s">
        <v>106</v>
      </c>
      <c r="CK1170" s="31" t="s">
        <v>106</v>
      </c>
      <c r="CL1170" s="100" t="s">
        <v>106</v>
      </c>
      <c r="CM1170" s="31" t="s">
        <v>106</v>
      </c>
      <c r="CN1170" s="27" t="s">
        <v>106</v>
      </c>
      <c r="CO1170" s="27" t="s">
        <v>106</v>
      </c>
      <c r="CP1170" s="27" t="s">
        <v>106</v>
      </c>
      <c r="CQ1170" s="57"/>
    </row>
    <row r="1171" spans="1:95" x14ac:dyDescent="0.25">
      <c r="A1171" s="241">
        <v>4</v>
      </c>
      <c r="B1171" s="312">
        <v>0.5</v>
      </c>
      <c r="C1171" s="97" t="s">
        <v>106</v>
      </c>
      <c r="D1171" s="264" t="s">
        <v>106</v>
      </c>
      <c r="E1171" s="122" t="s">
        <v>106</v>
      </c>
      <c r="F1171" s="122" t="s">
        <v>106</v>
      </c>
      <c r="G1171" s="122" t="s">
        <v>106</v>
      </c>
      <c r="H1171" s="122" t="s">
        <v>106</v>
      </c>
      <c r="I1171" s="122" t="s">
        <v>106</v>
      </c>
      <c r="J1171" s="122" t="s">
        <v>106</v>
      </c>
      <c r="K1171" s="122" t="s">
        <v>106</v>
      </c>
      <c r="L1171" s="122" t="s">
        <v>106</v>
      </c>
      <c r="M1171" s="122" t="s">
        <v>106</v>
      </c>
      <c r="N1171" s="122" t="s">
        <v>106</v>
      </c>
      <c r="O1171" s="122" t="s">
        <v>106</v>
      </c>
      <c r="P1171" s="122" t="s">
        <v>106</v>
      </c>
      <c r="Q1171" s="122" t="s">
        <v>106</v>
      </c>
      <c r="R1171" s="122" t="s">
        <v>106</v>
      </c>
      <c r="S1171" s="122" t="s">
        <v>106</v>
      </c>
      <c r="T1171" s="122" t="s">
        <v>106</v>
      </c>
      <c r="U1171" s="122" t="s">
        <v>106</v>
      </c>
      <c r="V1171" s="122" t="s">
        <v>106</v>
      </c>
      <c r="W1171" s="323" t="s">
        <v>106</v>
      </c>
      <c r="X1171" s="100" t="s">
        <v>106</v>
      </c>
      <c r="Y1171" s="31" t="s">
        <v>106</v>
      </c>
      <c r="Z1171" s="100" t="s">
        <v>106</v>
      </c>
      <c r="AA1171" s="31" t="s">
        <v>106</v>
      </c>
      <c r="AB1171" s="100" t="s">
        <v>106</v>
      </c>
      <c r="AC1171" s="31" t="s">
        <v>106</v>
      </c>
      <c r="AD1171" s="27" t="s">
        <v>106</v>
      </c>
      <c r="AE1171" s="27" t="s">
        <v>106</v>
      </c>
      <c r="AF1171" s="27" t="s">
        <v>106</v>
      </c>
      <c r="AG1171" s="57"/>
      <c r="AH1171" s="97" t="s">
        <v>106</v>
      </c>
      <c r="AI1171" s="264" t="s">
        <v>106</v>
      </c>
      <c r="AJ1171" s="122" t="s">
        <v>106</v>
      </c>
      <c r="AK1171" s="122" t="s">
        <v>106</v>
      </c>
      <c r="AL1171" s="122" t="s">
        <v>106</v>
      </c>
      <c r="AM1171" s="122" t="s">
        <v>106</v>
      </c>
      <c r="AN1171" s="122" t="s">
        <v>106</v>
      </c>
      <c r="AO1171" s="122" t="s">
        <v>106</v>
      </c>
      <c r="AP1171" s="122" t="s">
        <v>106</v>
      </c>
      <c r="AQ1171" s="122" t="s">
        <v>106</v>
      </c>
      <c r="AR1171" s="122" t="s">
        <v>106</v>
      </c>
      <c r="AS1171" s="122" t="s">
        <v>106</v>
      </c>
      <c r="AT1171" s="122" t="s">
        <v>106</v>
      </c>
      <c r="AU1171" s="122" t="s">
        <v>106</v>
      </c>
      <c r="AV1171" s="122" t="s">
        <v>106</v>
      </c>
      <c r="AW1171" s="122" t="s">
        <v>106</v>
      </c>
      <c r="AX1171" s="122" t="s">
        <v>106</v>
      </c>
      <c r="AY1171" s="122" t="s">
        <v>106</v>
      </c>
      <c r="AZ1171" s="122" t="s">
        <v>106</v>
      </c>
      <c r="BA1171" s="122" t="s">
        <v>106</v>
      </c>
      <c r="BB1171" s="323" t="s">
        <v>106</v>
      </c>
      <c r="BC1171" s="100" t="s">
        <v>106</v>
      </c>
      <c r="BD1171" s="31" t="s">
        <v>106</v>
      </c>
      <c r="BE1171" s="100" t="s">
        <v>106</v>
      </c>
      <c r="BF1171" s="31" t="s">
        <v>106</v>
      </c>
      <c r="BG1171" s="100" t="s">
        <v>106</v>
      </c>
      <c r="BH1171" s="31" t="s">
        <v>106</v>
      </c>
      <c r="BI1171" s="27" t="s">
        <v>106</v>
      </c>
      <c r="BJ1171" s="27" t="s">
        <v>106</v>
      </c>
      <c r="BK1171" s="27" t="s">
        <v>106</v>
      </c>
      <c r="BL1171" s="57"/>
      <c r="BM1171" s="97" t="s">
        <v>106</v>
      </c>
      <c r="BN1171" s="253" t="s">
        <v>106</v>
      </c>
      <c r="BO1171" s="191" t="s">
        <v>106</v>
      </c>
      <c r="BP1171" s="191" t="s">
        <v>106</v>
      </c>
      <c r="BQ1171" s="191" t="s">
        <v>106</v>
      </c>
      <c r="BR1171" s="191" t="s">
        <v>106</v>
      </c>
      <c r="BS1171" s="191" t="s">
        <v>106</v>
      </c>
      <c r="BT1171" s="191" t="s">
        <v>106</v>
      </c>
      <c r="BU1171" s="191" t="s">
        <v>106</v>
      </c>
      <c r="BV1171" s="191" t="s">
        <v>106</v>
      </c>
      <c r="BW1171" s="191" t="s">
        <v>106</v>
      </c>
      <c r="BX1171" s="191" t="s">
        <v>106</v>
      </c>
      <c r="BY1171" s="191" t="s">
        <v>106</v>
      </c>
      <c r="BZ1171" s="191" t="s">
        <v>106</v>
      </c>
      <c r="CA1171" s="191" t="s">
        <v>106</v>
      </c>
      <c r="CB1171" s="191" t="s">
        <v>106</v>
      </c>
      <c r="CC1171" s="191" t="s">
        <v>106</v>
      </c>
      <c r="CD1171" s="191" t="s">
        <v>106</v>
      </c>
      <c r="CE1171" s="191" t="s">
        <v>106</v>
      </c>
      <c r="CF1171" s="191" t="s">
        <v>106</v>
      </c>
      <c r="CG1171" s="192" t="s">
        <v>106</v>
      </c>
      <c r="CH1171" s="100" t="s">
        <v>106</v>
      </c>
      <c r="CI1171" s="31" t="s">
        <v>106</v>
      </c>
      <c r="CJ1171" s="100" t="s">
        <v>106</v>
      </c>
      <c r="CK1171" s="31" t="s">
        <v>106</v>
      </c>
      <c r="CL1171" s="100" t="s">
        <v>106</v>
      </c>
      <c r="CM1171" s="31" t="s">
        <v>106</v>
      </c>
      <c r="CN1171" s="27" t="s">
        <v>106</v>
      </c>
      <c r="CO1171" s="27" t="s">
        <v>106</v>
      </c>
      <c r="CP1171" s="27" t="s">
        <v>106</v>
      </c>
      <c r="CQ1171" s="57"/>
    </row>
    <row r="1172" spans="1:95" x14ac:dyDescent="0.25">
      <c r="A1172" s="241">
        <v>4</v>
      </c>
      <c r="B1172" s="312">
        <v>0.54166700000000001</v>
      </c>
      <c r="C1172" s="97" t="s">
        <v>106</v>
      </c>
      <c r="D1172" s="264" t="s">
        <v>106</v>
      </c>
      <c r="E1172" s="122" t="s">
        <v>106</v>
      </c>
      <c r="F1172" s="122" t="s">
        <v>106</v>
      </c>
      <c r="G1172" s="122" t="s">
        <v>106</v>
      </c>
      <c r="H1172" s="122" t="s">
        <v>106</v>
      </c>
      <c r="I1172" s="122" t="s">
        <v>106</v>
      </c>
      <c r="J1172" s="122" t="s">
        <v>106</v>
      </c>
      <c r="K1172" s="122" t="s">
        <v>106</v>
      </c>
      <c r="L1172" s="122" t="s">
        <v>106</v>
      </c>
      <c r="M1172" s="122" t="s">
        <v>106</v>
      </c>
      <c r="N1172" s="122" t="s">
        <v>106</v>
      </c>
      <c r="O1172" s="122" t="s">
        <v>106</v>
      </c>
      <c r="P1172" s="122" t="s">
        <v>106</v>
      </c>
      <c r="Q1172" s="122" t="s">
        <v>106</v>
      </c>
      <c r="R1172" s="122" t="s">
        <v>106</v>
      </c>
      <c r="S1172" s="122" t="s">
        <v>106</v>
      </c>
      <c r="T1172" s="122" t="s">
        <v>106</v>
      </c>
      <c r="U1172" s="122" t="s">
        <v>106</v>
      </c>
      <c r="V1172" s="122" t="s">
        <v>106</v>
      </c>
      <c r="W1172" s="323" t="s">
        <v>106</v>
      </c>
      <c r="X1172" s="100" t="s">
        <v>106</v>
      </c>
      <c r="Y1172" s="31" t="s">
        <v>106</v>
      </c>
      <c r="Z1172" s="100" t="s">
        <v>106</v>
      </c>
      <c r="AA1172" s="31" t="s">
        <v>106</v>
      </c>
      <c r="AB1172" s="100" t="s">
        <v>106</v>
      </c>
      <c r="AC1172" s="31" t="s">
        <v>106</v>
      </c>
      <c r="AD1172" s="27" t="s">
        <v>106</v>
      </c>
      <c r="AE1172" s="27" t="s">
        <v>106</v>
      </c>
      <c r="AF1172" s="27" t="s">
        <v>106</v>
      </c>
      <c r="AG1172" s="57"/>
      <c r="AH1172" s="97" t="s">
        <v>106</v>
      </c>
      <c r="AI1172" s="264" t="s">
        <v>106</v>
      </c>
      <c r="AJ1172" s="122" t="s">
        <v>106</v>
      </c>
      <c r="AK1172" s="122" t="s">
        <v>106</v>
      </c>
      <c r="AL1172" s="122" t="s">
        <v>106</v>
      </c>
      <c r="AM1172" s="122" t="s">
        <v>106</v>
      </c>
      <c r="AN1172" s="122" t="s">
        <v>106</v>
      </c>
      <c r="AO1172" s="122" t="s">
        <v>106</v>
      </c>
      <c r="AP1172" s="122" t="s">
        <v>106</v>
      </c>
      <c r="AQ1172" s="122" t="s">
        <v>106</v>
      </c>
      <c r="AR1172" s="122" t="s">
        <v>106</v>
      </c>
      <c r="AS1172" s="122" t="s">
        <v>106</v>
      </c>
      <c r="AT1172" s="122" t="s">
        <v>106</v>
      </c>
      <c r="AU1172" s="122" t="s">
        <v>106</v>
      </c>
      <c r="AV1172" s="122" t="s">
        <v>106</v>
      </c>
      <c r="AW1172" s="122" t="s">
        <v>106</v>
      </c>
      <c r="AX1172" s="122" t="s">
        <v>106</v>
      </c>
      <c r="AY1172" s="122" t="s">
        <v>106</v>
      </c>
      <c r="AZ1172" s="122" t="s">
        <v>106</v>
      </c>
      <c r="BA1172" s="122" t="s">
        <v>106</v>
      </c>
      <c r="BB1172" s="323" t="s">
        <v>106</v>
      </c>
      <c r="BC1172" s="100" t="s">
        <v>106</v>
      </c>
      <c r="BD1172" s="31" t="s">
        <v>106</v>
      </c>
      <c r="BE1172" s="100" t="s">
        <v>106</v>
      </c>
      <c r="BF1172" s="31" t="s">
        <v>106</v>
      </c>
      <c r="BG1172" s="100" t="s">
        <v>106</v>
      </c>
      <c r="BH1172" s="31" t="s">
        <v>106</v>
      </c>
      <c r="BI1172" s="27" t="s">
        <v>106</v>
      </c>
      <c r="BJ1172" s="27" t="s">
        <v>106</v>
      </c>
      <c r="BK1172" s="27" t="s">
        <v>106</v>
      </c>
      <c r="BL1172" s="57"/>
      <c r="BM1172" s="97" t="s">
        <v>106</v>
      </c>
      <c r="BN1172" s="253" t="s">
        <v>106</v>
      </c>
      <c r="BO1172" s="191" t="s">
        <v>106</v>
      </c>
      <c r="BP1172" s="191" t="s">
        <v>106</v>
      </c>
      <c r="BQ1172" s="191" t="s">
        <v>106</v>
      </c>
      <c r="BR1172" s="191" t="s">
        <v>106</v>
      </c>
      <c r="BS1172" s="191" t="s">
        <v>106</v>
      </c>
      <c r="BT1172" s="191" t="s">
        <v>106</v>
      </c>
      <c r="BU1172" s="191" t="s">
        <v>106</v>
      </c>
      <c r="BV1172" s="191" t="s">
        <v>106</v>
      </c>
      <c r="BW1172" s="191" t="s">
        <v>106</v>
      </c>
      <c r="BX1172" s="191" t="s">
        <v>106</v>
      </c>
      <c r="BY1172" s="191" t="s">
        <v>106</v>
      </c>
      <c r="BZ1172" s="191" t="s">
        <v>106</v>
      </c>
      <c r="CA1172" s="191" t="s">
        <v>106</v>
      </c>
      <c r="CB1172" s="191" t="s">
        <v>106</v>
      </c>
      <c r="CC1172" s="191" t="s">
        <v>106</v>
      </c>
      <c r="CD1172" s="191" t="s">
        <v>106</v>
      </c>
      <c r="CE1172" s="191" t="s">
        <v>106</v>
      </c>
      <c r="CF1172" s="191" t="s">
        <v>106</v>
      </c>
      <c r="CG1172" s="192" t="s">
        <v>106</v>
      </c>
      <c r="CH1172" s="100" t="s">
        <v>106</v>
      </c>
      <c r="CI1172" s="31" t="s">
        <v>106</v>
      </c>
      <c r="CJ1172" s="100" t="s">
        <v>106</v>
      </c>
      <c r="CK1172" s="31" t="s">
        <v>106</v>
      </c>
      <c r="CL1172" s="100" t="s">
        <v>106</v>
      </c>
      <c r="CM1172" s="31" t="s">
        <v>106</v>
      </c>
      <c r="CN1172" s="27" t="s">
        <v>106</v>
      </c>
      <c r="CO1172" s="27" t="s">
        <v>106</v>
      </c>
      <c r="CP1172" s="27" t="s">
        <v>106</v>
      </c>
      <c r="CQ1172" s="57"/>
    </row>
    <row r="1173" spans="1:95" x14ac:dyDescent="0.25">
      <c r="A1173" s="241">
        <v>4</v>
      </c>
      <c r="B1173" s="312">
        <v>0.58333299999999999</v>
      </c>
      <c r="C1173" s="97" t="s">
        <v>106</v>
      </c>
      <c r="D1173" s="264" t="s">
        <v>106</v>
      </c>
      <c r="E1173" s="122" t="s">
        <v>106</v>
      </c>
      <c r="F1173" s="122" t="s">
        <v>106</v>
      </c>
      <c r="G1173" s="122" t="s">
        <v>106</v>
      </c>
      <c r="H1173" s="122" t="s">
        <v>106</v>
      </c>
      <c r="I1173" s="122" t="s">
        <v>106</v>
      </c>
      <c r="J1173" s="122" t="s">
        <v>106</v>
      </c>
      <c r="K1173" s="122" t="s">
        <v>106</v>
      </c>
      <c r="L1173" s="122" t="s">
        <v>106</v>
      </c>
      <c r="M1173" s="122" t="s">
        <v>106</v>
      </c>
      <c r="N1173" s="122" t="s">
        <v>106</v>
      </c>
      <c r="O1173" s="122" t="s">
        <v>106</v>
      </c>
      <c r="P1173" s="122" t="s">
        <v>106</v>
      </c>
      <c r="Q1173" s="122" t="s">
        <v>106</v>
      </c>
      <c r="R1173" s="122" t="s">
        <v>106</v>
      </c>
      <c r="S1173" s="122" t="s">
        <v>106</v>
      </c>
      <c r="T1173" s="122" t="s">
        <v>106</v>
      </c>
      <c r="U1173" s="122" t="s">
        <v>106</v>
      </c>
      <c r="V1173" s="122" t="s">
        <v>106</v>
      </c>
      <c r="W1173" s="323" t="s">
        <v>106</v>
      </c>
      <c r="X1173" s="100" t="s">
        <v>106</v>
      </c>
      <c r="Y1173" s="31" t="s">
        <v>106</v>
      </c>
      <c r="Z1173" s="100" t="s">
        <v>106</v>
      </c>
      <c r="AA1173" s="31" t="s">
        <v>106</v>
      </c>
      <c r="AB1173" s="100" t="s">
        <v>106</v>
      </c>
      <c r="AC1173" s="31" t="s">
        <v>106</v>
      </c>
      <c r="AD1173" s="27" t="s">
        <v>106</v>
      </c>
      <c r="AE1173" s="27" t="s">
        <v>106</v>
      </c>
      <c r="AF1173" s="27" t="s">
        <v>106</v>
      </c>
      <c r="AG1173" s="57"/>
      <c r="AH1173" s="97" t="s">
        <v>106</v>
      </c>
      <c r="AI1173" s="264" t="s">
        <v>106</v>
      </c>
      <c r="AJ1173" s="122" t="s">
        <v>106</v>
      </c>
      <c r="AK1173" s="122" t="s">
        <v>106</v>
      </c>
      <c r="AL1173" s="122" t="s">
        <v>106</v>
      </c>
      <c r="AM1173" s="122" t="s">
        <v>106</v>
      </c>
      <c r="AN1173" s="122" t="s">
        <v>106</v>
      </c>
      <c r="AO1173" s="122" t="s">
        <v>106</v>
      </c>
      <c r="AP1173" s="122" t="s">
        <v>106</v>
      </c>
      <c r="AQ1173" s="122" t="s">
        <v>106</v>
      </c>
      <c r="AR1173" s="122" t="s">
        <v>106</v>
      </c>
      <c r="AS1173" s="122" t="s">
        <v>106</v>
      </c>
      <c r="AT1173" s="122" t="s">
        <v>106</v>
      </c>
      <c r="AU1173" s="122" t="s">
        <v>106</v>
      </c>
      <c r="AV1173" s="122" t="s">
        <v>106</v>
      </c>
      <c r="AW1173" s="122" t="s">
        <v>106</v>
      </c>
      <c r="AX1173" s="122" t="s">
        <v>106</v>
      </c>
      <c r="AY1173" s="122" t="s">
        <v>106</v>
      </c>
      <c r="AZ1173" s="122" t="s">
        <v>106</v>
      </c>
      <c r="BA1173" s="122" t="s">
        <v>106</v>
      </c>
      <c r="BB1173" s="323" t="s">
        <v>106</v>
      </c>
      <c r="BC1173" s="100" t="s">
        <v>106</v>
      </c>
      <c r="BD1173" s="31" t="s">
        <v>106</v>
      </c>
      <c r="BE1173" s="100" t="s">
        <v>106</v>
      </c>
      <c r="BF1173" s="31" t="s">
        <v>106</v>
      </c>
      <c r="BG1173" s="100" t="s">
        <v>106</v>
      </c>
      <c r="BH1173" s="31" t="s">
        <v>106</v>
      </c>
      <c r="BI1173" s="27" t="s">
        <v>106</v>
      </c>
      <c r="BJ1173" s="27" t="s">
        <v>106</v>
      </c>
      <c r="BK1173" s="27" t="s">
        <v>106</v>
      </c>
      <c r="BL1173" s="57"/>
      <c r="BM1173" s="97" t="s">
        <v>106</v>
      </c>
      <c r="BN1173" s="253" t="s">
        <v>106</v>
      </c>
      <c r="BO1173" s="191" t="s">
        <v>106</v>
      </c>
      <c r="BP1173" s="191" t="s">
        <v>106</v>
      </c>
      <c r="BQ1173" s="191" t="s">
        <v>106</v>
      </c>
      <c r="BR1173" s="191" t="s">
        <v>106</v>
      </c>
      <c r="BS1173" s="191" t="s">
        <v>106</v>
      </c>
      <c r="BT1173" s="191" t="s">
        <v>106</v>
      </c>
      <c r="BU1173" s="191" t="s">
        <v>106</v>
      </c>
      <c r="BV1173" s="191" t="s">
        <v>106</v>
      </c>
      <c r="BW1173" s="191" t="s">
        <v>106</v>
      </c>
      <c r="BX1173" s="191" t="s">
        <v>106</v>
      </c>
      <c r="BY1173" s="191" t="s">
        <v>106</v>
      </c>
      <c r="BZ1173" s="191" t="s">
        <v>106</v>
      </c>
      <c r="CA1173" s="191" t="s">
        <v>106</v>
      </c>
      <c r="CB1173" s="191" t="s">
        <v>106</v>
      </c>
      <c r="CC1173" s="191" t="s">
        <v>106</v>
      </c>
      <c r="CD1173" s="191" t="s">
        <v>106</v>
      </c>
      <c r="CE1173" s="191" t="s">
        <v>106</v>
      </c>
      <c r="CF1173" s="191" t="s">
        <v>106</v>
      </c>
      <c r="CG1173" s="192" t="s">
        <v>106</v>
      </c>
      <c r="CH1173" s="100" t="s">
        <v>106</v>
      </c>
      <c r="CI1173" s="31" t="s">
        <v>106</v>
      </c>
      <c r="CJ1173" s="100" t="s">
        <v>106</v>
      </c>
      <c r="CK1173" s="31" t="s">
        <v>106</v>
      </c>
      <c r="CL1173" s="100" t="s">
        <v>106</v>
      </c>
      <c r="CM1173" s="31" t="s">
        <v>106</v>
      </c>
      <c r="CN1173" s="27" t="s">
        <v>106</v>
      </c>
      <c r="CO1173" s="27" t="s">
        <v>106</v>
      </c>
      <c r="CP1173" s="27" t="s">
        <v>106</v>
      </c>
      <c r="CQ1173" s="57"/>
    </row>
    <row r="1174" spans="1:95" x14ac:dyDescent="0.25">
      <c r="A1174" s="241">
        <v>4</v>
      </c>
      <c r="B1174" s="312">
        <v>0.625</v>
      </c>
      <c r="C1174" s="97" t="s">
        <v>106</v>
      </c>
      <c r="D1174" s="264" t="s">
        <v>106</v>
      </c>
      <c r="E1174" s="122" t="s">
        <v>106</v>
      </c>
      <c r="F1174" s="122" t="s">
        <v>106</v>
      </c>
      <c r="G1174" s="122" t="s">
        <v>106</v>
      </c>
      <c r="H1174" s="122" t="s">
        <v>106</v>
      </c>
      <c r="I1174" s="122" t="s">
        <v>106</v>
      </c>
      <c r="J1174" s="122" t="s">
        <v>106</v>
      </c>
      <c r="K1174" s="122" t="s">
        <v>106</v>
      </c>
      <c r="L1174" s="122" t="s">
        <v>106</v>
      </c>
      <c r="M1174" s="122" t="s">
        <v>106</v>
      </c>
      <c r="N1174" s="122" t="s">
        <v>106</v>
      </c>
      <c r="O1174" s="122" t="s">
        <v>106</v>
      </c>
      <c r="P1174" s="122" t="s">
        <v>106</v>
      </c>
      <c r="Q1174" s="122" t="s">
        <v>106</v>
      </c>
      <c r="R1174" s="122" t="s">
        <v>106</v>
      </c>
      <c r="S1174" s="122" t="s">
        <v>106</v>
      </c>
      <c r="T1174" s="122" t="s">
        <v>106</v>
      </c>
      <c r="U1174" s="122" t="s">
        <v>106</v>
      </c>
      <c r="V1174" s="122" t="s">
        <v>106</v>
      </c>
      <c r="W1174" s="323" t="s">
        <v>106</v>
      </c>
      <c r="X1174" s="100" t="s">
        <v>106</v>
      </c>
      <c r="Y1174" s="31" t="s">
        <v>106</v>
      </c>
      <c r="Z1174" s="100" t="s">
        <v>106</v>
      </c>
      <c r="AA1174" s="31" t="s">
        <v>106</v>
      </c>
      <c r="AB1174" s="100" t="s">
        <v>106</v>
      </c>
      <c r="AC1174" s="31" t="s">
        <v>106</v>
      </c>
      <c r="AD1174" s="27" t="s">
        <v>106</v>
      </c>
      <c r="AE1174" s="27" t="s">
        <v>106</v>
      </c>
      <c r="AF1174" s="27" t="s">
        <v>106</v>
      </c>
      <c r="AG1174" s="57"/>
      <c r="AH1174" s="97" t="s">
        <v>106</v>
      </c>
      <c r="AI1174" s="264" t="s">
        <v>106</v>
      </c>
      <c r="AJ1174" s="122" t="s">
        <v>106</v>
      </c>
      <c r="AK1174" s="122" t="s">
        <v>106</v>
      </c>
      <c r="AL1174" s="122" t="s">
        <v>106</v>
      </c>
      <c r="AM1174" s="122" t="s">
        <v>106</v>
      </c>
      <c r="AN1174" s="122" t="s">
        <v>106</v>
      </c>
      <c r="AO1174" s="122" t="s">
        <v>106</v>
      </c>
      <c r="AP1174" s="122" t="s">
        <v>106</v>
      </c>
      <c r="AQ1174" s="122" t="s">
        <v>106</v>
      </c>
      <c r="AR1174" s="122" t="s">
        <v>106</v>
      </c>
      <c r="AS1174" s="122" t="s">
        <v>106</v>
      </c>
      <c r="AT1174" s="122" t="s">
        <v>106</v>
      </c>
      <c r="AU1174" s="122" t="s">
        <v>106</v>
      </c>
      <c r="AV1174" s="122" t="s">
        <v>106</v>
      </c>
      <c r="AW1174" s="122" t="s">
        <v>106</v>
      </c>
      <c r="AX1174" s="122" t="s">
        <v>106</v>
      </c>
      <c r="AY1174" s="122" t="s">
        <v>106</v>
      </c>
      <c r="AZ1174" s="122" t="s">
        <v>106</v>
      </c>
      <c r="BA1174" s="122" t="s">
        <v>106</v>
      </c>
      <c r="BB1174" s="323" t="s">
        <v>106</v>
      </c>
      <c r="BC1174" s="100" t="s">
        <v>106</v>
      </c>
      <c r="BD1174" s="31" t="s">
        <v>106</v>
      </c>
      <c r="BE1174" s="100" t="s">
        <v>106</v>
      </c>
      <c r="BF1174" s="31" t="s">
        <v>106</v>
      </c>
      <c r="BG1174" s="100" t="s">
        <v>106</v>
      </c>
      <c r="BH1174" s="31" t="s">
        <v>106</v>
      </c>
      <c r="BI1174" s="27" t="s">
        <v>106</v>
      </c>
      <c r="BJ1174" s="27" t="s">
        <v>106</v>
      </c>
      <c r="BK1174" s="27" t="s">
        <v>106</v>
      </c>
      <c r="BL1174" s="57"/>
      <c r="BM1174" s="97" t="s">
        <v>106</v>
      </c>
      <c r="BN1174" s="253" t="s">
        <v>106</v>
      </c>
      <c r="BO1174" s="191" t="s">
        <v>106</v>
      </c>
      <c r="BP1174" s="191" t="s">
        <v>106</v>
      </c>
      <c r="BQ1174" s="191" t="s">
        <v>106</v>
      </c>
      <c r="BR1174" s="191" t="s">
        <v>106</v>
      </c>
      <c r="BS1174" s="191" t="s">
        <v>106</v>
      </c>
      <c r="BT1174" s="191" t="s">
        <v>106</v>
      </c>
      <c r="BU1174" s="191" t="s">
        <v>106</v>
      </c>
      <c r="BV1174" s="191" t="s">
        <v>106</v>
      </c>
      <c r="BW1174" s="191" t="s">
        <v>106</v>
      </c>
      <c r="BX1174" s="191" t="s">
        <v>106</v>
      </c>
      <c r="BY1174" s="191" t="s">
        <v>106</v>
      </c>
      <c r="BZ1174" s="191" t="s">
        <v>106</v>
      </c>
      <c r="CA1174" s="191" t="s">
        <v>106</v>
      </c>
      <c r="CB1174" s="191" t="s">
        <v>106</v>
      </c>
      <c r="CC1174" s="191" t="s">
        <v>106</v>
      </c>
      <c r="CD1174" s="191" t="s">
        <v>106</v>
      </c>
      <c r="CE1174" s="191" t="s">
        <v>106</v>
      </c>
      <c r="CF1174" s="191" t="s">
        <v>106</v>
      </c>
      <c r="CG1174" s="192" t="s">
        <v>106</v>
      </c>
      <c r="CH1174" s="100" t="s">
        <v>106</v>
      </c>
      <c r="CI1174" s="31" t="s">
        <v>106</v>
      </c>
      <c r="CJ1174" s="100" t="s">
        <v>106</v>
      </c>
      <c r="CK1174" s="31" t="s">
        <v>106</v>
      </c>
      <c r="CL1174" s="100" t="s">
        <v>106</v>
      </c>
      <c r="CM1174" s="31" t="s">
        <v>106</v>
      </c>
      <c r="CN1174" s="27" t="s">
        <v>106</v>
      </c>
      <c r="CO1174" s="27" t="s">
        <v>106</v>
      </c>
      <c r="CP1174" s="27" t="s">
        <v>106</v>
      </c>
      <c r="CQ1174" s="57"/>
    </row>
    <row r="1175" spans="1:95" x14ac:dyDescent="0.25">
      <c r="A1175" s="241">
        <v>4</v>
      </c>
      <c r="B1175" s="312">
        <v>0.66666700000000001</v>
      </c>
      <c r="C1175" s="97" t="s">
        <v>106</v>
      </c>
      <c r="D1175" s="264" t="s">
        <v>106</v>
      </c>
      <c r="E1175" s="122" t="s">
        <v>106</v>
      </c>
      <c r="F1175" s="122" t="s">
        <v>106</v>
      </c>
      <c r="G1175" s="122" t="s">
        <v>106</v>
      </c>
      <c r="H1175" s="122" t="s">
        <v>106</v>
      </c>
      <c r="I1175" s="122" t="s">
        <v>106</v>
      </c>
      <c r="J1175" s="122" t="s">
        <v>106</v>
      </c>
      <c r="K1175" s="122" t="s">
        <v>106</v>
      </c>
      <c r="L1175" s="122" t="s">
        <v>106</v>
      </c>
      <c r="M1175" s="122" t="s">
        <v>106</v>
      </c>
      <c r="N1175" s="122" t="s">
        <v>106</v>
      </c>
      <c r="O1175" s="122" t="s">
        <v>106</v>
      </c>
      <c r="P1175" s="122" t="s">
        <v>106</v>
      </c>
      <c r="Q1175" s="122" t="s">
        <v>106</v>
      </c>
      <c r="R1175" s="122" t="s">
        <v>106</v>
      </c>
      <c r="S1175" s="122" t="s">
        <v>106</v>
      </c>
      <c r="T1175" s="122" t="s">
        <v>106</v>
      </c>
      <c r="U1175" s="122" t="s">
        <v>106</v>
      </c>
      <c r="V1175" s="122" t="s">
        <v>106</v>
      </c>
      <c r="W1175" s="323" t="s">
        <v>106</v>
      </c>
      <c r="X1175" s="100" t="s">
        <v>106</v>
      </c>
      <c r="Y1175" s="31" t="s">
        <v>106</v>
      </c>
      <c r="Z1175" s="100" t="s">
        <v>106</v>
      </c>
      <c r="AA1175" s="31" t="s">
        <v>106</v>
      </c>
      <c r="AB1175" s="100" t="s">
        <v>106</v>
      </c>
      <c r="AC1175" s="31" t="s">
        <v>106</v>
      </c>
      <c r="AD1175" s="27" t="s">
        <v>106</v>
      </c>
      <c r="AE1175" s="27" t="s">
        <v>106</v>
      </c>
      <c r="AF1175" s="27" t="s">
        <v>106</v>
      </c>
      <c r="AG1175" s="57"/>
      <c r="AH1175" s="97" t="s">
        <v>106</v>
      </c>
      <c r="AI1175" s="264" t="s">
        <v>106</v>
      </c>
      <c r="AJ1175" s="122" t="s">
        <v>106</v>
      </c>
      <c r="AK1175" s="122" t="s">
        <v>106</v>
      </c>
      <c r="AL1175" s="122" t="s">
        <v>106</v>
      </c>
      <c r="AM1175" s="122" t="s">
        <v>106</v>
      </c>
      <c r="AN1175" s="122" t="s">
        <v>106</v>
      </c>
      <c r="AO1175" s="122" t="s">
        <v>106</v>
      </c>
      <c r="AP1175" s="122" t="s">
        <v>106</v>
      </c>
      <c r="AQ1175" s="122" t="s">
        <v>106</v>
      </c>
      <c r="AR1175" s="122" t="s">
        <v>106</v>
      </c>
      <c r="AS1175" s="122" t="s">
        <v>106</v>
      </c>
      <c r="AT1175" s="122" t="s">
        <v>106</v>
      </c>
      <c r="AU1175" s="122" t="s">
        <v>106</v>
      </c>
      <c r="AV1175" s="122" t="s">
        <v>106</v>
      </c>
      <c r="AW1175" s="122" t="s">
        <v>106</v>
      </c>
      <c r="AX1175" s="122" t="s">
        <v>106</v>
      </c>
      <c r="AY1175" s="122" t="s">
        <v>106</v>
      </c>
      <c r="AZ1175" s="122" t="s">
        <v>106</v>
      </c>
      <c r="BA1175" s="122" t="s">
        <v>106</v>
      </c>
      <c r="BB1175" s="323" t="s">
        <v>106</v>
      </c>
      <c r="BC1175" s="100" t="s">
        <v>106</v>
      </c>
      <c r="BD1175" s="31" t="s">
        <v>106</v>
      </c>
      <c r="BE1175" s="100" t="s">
        <v>106</v>
      </c>
      <c r="BF1175" s="31" t="s">
        <v>106</v>
      </c>
      <c r="BG1175" s="100" t="s">
        <v>106</v>
      </c>
      <c r="BH1175" s="31" t="s">
        <v>106</v>
      </c>
      <c r="BI1175" s="27" t="s">
        <v>106</v>
      </c>
      <c r="BJ1175" s="27" t="s">
        <v>106</v>
      </c>
      <c r="BK1175" s="27" t="s">
        <v>106</v>
      </c>
      <c r="BL1175" s="57"/>
      <c r="BM1175" s="97" t="s">
        <v>106</v>
      </c>
      <c r="BN1175" s="253" t="s">
        <v>106</v>
      </c>
      <c r="BO1175" s="191" t="s">
        <v>106</v>
      </c>
      <c r="BP1175" s="191" t="s">
        <v>106</v>
      </c>
      <c r="BQ1175" s="191" t="s">
        <v>106</v>
      </c>
      <c r="BR1175" s="191" t="s">
        <v>106</v>
      </c>
      <c r="BS1175" s="191" t="s">
        <v>106</v>
      </c>
      <c r="BT1175" s="191" t="s">
        <v>106</v>
      </c>
      <c r="BU1175" s="191" t="s">
        <v>106</v>
      </c>
      <c r="BV1175" s="191" t="s">
        <v>106</v>
      </c>
      <c r="BW1175" s="191" t="s">
        <v>106</v>
      </c>
      <c r="BX1175" s="191" t="s">
        <v>106</v>
      </c>
      <c r="BY1175" s="191" t="s">
        <v>106</v>
      </c>
      <c r="BZ1175" s="191" t="s">
        <v>106</v>
      </c>
      <c r="CA1175" s="191" t="s">
        <v>106</v>
      </c>
      <c r="CB1175" s="191" t="s">
        <v>106</v>
      </c>
      <c r="CC1175" s="191" t="s">
        <v>106</v>
      </c>
      <c r="CD1175" s="191" t="s">
        <v>106</v>
      </c>
      <c r="CE1175" s="191" t="s">
        <v>106</v>
      </c>
      <c r="CF1175" s="191" t="s">
        <v>106</v>
      </c>
      <c r="CG1175" s="192" t="s">
        <v>106</v>
      </c>
      <c r="CH1175" s="100" t="s">
        <v>106</v>
      </c>
      <c r="CI1175" s="31" t="s">
        <v>106</v>
      </c>
      <c r="CJ1175" s="100" t="s">
        <v>106</v>
      </c>
      <c r="CK1175" s="31" t="s">
        <v>106</v>
      </c>
      <c r="CL1175" s="100" t="s">
        <v>106</v>
      </c>
      <c r="CM1175" s="31" t="s">
        <v>106</v>
      </c>
      <c r="CN1175" s="27" t="s">
        <v>106</v>
      </c>
      <c r="CO1175" s="27" t="s">
        <v>106</v>
      </c>
      <c r="CP1175" s="27" t="s">
        <v>106</v>
      </c>
      <c r="CQ1175" s="57"/>
    </row>
    <row r="1176" spans="1:95" x14ac:dyDescent="0.25">
      <c r="A1176" s="241">
        <v>4</v>
      </c>
      <c r="B1176" s="312">
        <v>0.70833299999999999</v>
      </c>
      <c r="C1176" s="97" t="s">
        <v>106</v>
      </c>
      <c r="D1176" s="264" t="s">
        <v>106</v>
      </c>
      <c r="E1176" s="122" t="s">
        <v>106</v>
      </c>
      <c r="F1176" s="122" t="s">
        <v>106</v>
      </c>
      <c r="G1176" s="122" t="s">
        <v>106</v>
      </c>
      <c r="H1176" s="122" t="s">
        <v>106</v>
      </c>
      <c r="I1176" s="122" t="s">
        <v>106</v>
      </c>
      <c r="J1176" s="122" t="s">
        <v>106</v>
      </c>
      <c r="K1176" s="122" t="s">
        <v>106</v>
      </c>
      <c r="L1176" s="122" t="s">
        <v>106</v>
      </c>
      <c r="M1176" s="122" t="s">
        <v>106</v>
      </c>
      <c r="N1176" s="122" t="s">
        <v>106</v>
      </c>
      <c r="O1176" s="122" t="s">
        <v>106</v>
      </c>
      <c r="P1176" s="122" t="s">
        <v>106</v>
      </c>
      <c r="Q1176" s="122" t="s">
        <v>106</v>
      </c>
      <c r="R1176" s="122" t="s">
        <v>106</v>
      </c>
      <c r="S1176" s="122" t="s">
        <v>106</v>
      </c>
      <c r="T1176" s="122" t="s">
        <v>106</v>
      </c>
      <c r="U1176" s="122" t="s">
        <v>106</v>
      </c>
      <c r="V1176" s="122" t="s">
        <v>106</v>
      </c>
      <c r="W1176" s="323" t="s">
        <v>106</v>
      </c>
      <c r="X1176" s="100" t="s">
        <v>106</v>
      </c>
      <c r="Y1176" s="31" t="s">
        <v>106</v>
      </c>
      <c r="Z1176" s="100" t="s">
        <v>106</v>
      </c>
      <c r="AA1176" s="31" t="s">
        <v>106</v>
      </c>
      <c r="AB1176" s="100" t="s">
        <v>106</v>
      </c>
      <c r="AC1176" s="31" t="s">
        <v>106</v>
      </c>
      <c r="AD1176" s="27" t="s">
        <v>106</v>
      </c>
      <c r="AE1176" s="27" t="s">
        <v>106</v>
      </c>
      <c r="AF1176" s="27" t="s">
        <v>106</v>
      </c>
      <c r="AG1176" s="57"/>
      <c r="AH1176" s="97" t="s">
        <v>106</v>
      </c>
      <c r="AI1176" s="264" t="s">
        <v>106</v>
      </c>
      <c r="AJ1176" s="122" t="s">
        <v>106</v>
      </c>
      <c r="AK1176" s="122" t="s">
        <v>106</v>
      </c>
      <c r="AL1176" s="122" t="s">
        <v>106</v>
      </c>
      <c r="AM1176" s="122" t="s">
        <v>106</v>
      </c>
      <c r="AN1176" s="122" t="s">
        <v>106</v>
      </c>
      <c r="AO1176" s="122" t="s">
        <v>106</v>
      </c>
      <c r="AP1176" s="122" t="s">
        <v>106</v>
      </c>
      <c r="AQ1176" s="122" t="s">
        <v>106</v>
      </c>
      <c r="AR1176" s="122" t="s">
        <v>106</v>
      </c>
      <c r="AS1176" s="122" t="s">
        <v>106</v>
      </c>
      <c r="AT1176" s="122" t="s">
        <v>106</v>
      </c>
      <c r="AU1176" s="122" t="s">
        <v>106</v>
      </c>
      <c r="AV1176" s="122" t="s">
        <v>106</v>
      </c>
      <c r="AW1176" s="122" t="s">
        <v>106</v>
      </c>
      <c r="AX1176" s="122" t="s">
        <v>106</v>
      </c>
      <c r="AY1176" s="122" t="s">
        <v>106</v>
      </c>
      <c r="AZ1176" s="122" t="s">
        <v>106</v>
      </c>
      <c r="BA1176" s="122" t="s">
        <v>106</v>
      </c>
      <c r="BB1176" s="323" t="s">
        <v>106</v>
      </c>
      <c r="BC1176" s="100" t="s">
        <v>106</v>
      </c>
      <c r="BD1176" s="31" t="s">
        <v>106</v>
      </c>
      <c r="BE1176" s="100" t="s">
        <v>106</v>
      </c>
      <c r="BF1176" s="31" t="s">
        <v>106</v>
      </c>
      <c r="BG1176" s="100" t="s">
        <v>106</v>
      </c>
      <c r="BH1176" s="31" t="s">
        <v>106</v>
      </c>
      <c r="BI1176" s="27" t="s">
        <v>106</v>
      </c>
      <c r="BJ1176" s="27" t="s">
        <v>106</v>
      </c>
      <c r="BK1176" s="27" t="s">
        <v>106</v>
      </c>
      <c r="BL1176" s="57"/>
      <c r="BM1176" s="97" t="s">
        <v>106</v>
      </c>
      <c r="BN1176" s="253" t="s">
        <v>106</v>
      </c>
      <c r="BO1176" s="191" t="s">
        <v>106</v>
      </c>
      <c r="BP1176" s="191" t="s">
        <v>106</v>
      </c>
      <c r="BQ1176" s="191" t="s">
        <v>106</v>
      </c>
      <c r="BR1176" s="191" t="s">
        <v>106</v>
      </c>
      <c r="BS1176" s="191" t="s">
        <v>106</v>
      </c>
      <c r="BT1176" s="191" t="s">
        <v>106</v>
      </c>
      <c r="BU1176" s="191" t="s">
        <v>106</v>
      </c>
      <c r="BV1176" s="191" t="s">
        <v>106</v>
      </c>
      <c r="BW1176" s="191" t="s">
        <v>106</v>
      </c>
      <c r="BX1176" s="191" t="s">
        <v>106</v>
      </c>
      <c r="BY1176" s="191" t="s">
        <v>106</v>
      </c>
      <c r="BZ1176" s="191" t="s">
        <v>106</v>
      </c>
      <c r="CA1176" s="191" t="s">
        <v>106</v>
      </c>
      <c r="CB1176" s="191" t="s">
        <v>106</v>
      </c>
      <c r="CC1176" s="191" t="s">
        <v>106</v>
      </c>
      <c r="CD1176" s="191" t="s">
        <v>106</v>
      </c>
      <c r="CE1176" s="191" t="s">
        <v>106</v>
      </c>
      <c r="CF1176" s="191" t="s">
        <v>106</v>
      </c>
      <c r="CG1176" s="192" t="s">
        <v>106</v>
      </c>
      <c r="CH1176" s="100" t="s">
        <v>106</v>
      </c>
      <c r="CI1176" s="31" t="s">
        <v>106</v>
      </c>
      <c r="CJ1176" s="100" t="s">
        <v>106</v>
      </c>
      <c r="CK1176" s="31" t="s">
        <v>106</v>
      </c>
      <c r="CL1176" s="100" t="s">
        <v>106</v>
      </c>
      <c r="CM1176" s="31" t="s">
        <v>106</v>
      </c>
      <c r="CN1176" s="27" t="s">
        <v>106</v>
      </c>
      <c r="CO1176" s="27" t="s">
        <v>106</v>
      </c>
      <c r="CP1176" s="27" t="s">
        <v>106</v>
      </c>
      <c r="CQ1176" s="57"/>
    </row>
    <row r="1177" spans="1:95" x14ac:dyDescent="0.25">
      <c r="A1177" s="241">
        <v>4</v>
      </c>
      <c r="B1177" s="312">
        <v>0.75</v>
      </c>
      <c r="C1177" s="97" t="s">
        <v>106</v>
      </c>
      <c r="D1177" s="264" t="s">
        <v>106</v>
      </c>
      <c r="E1177" s="122" t="s">
        <v>106</v>
      </c>
      <c r="F1177" s="122" t="s">
        <v>106</v>
      </c>
      <c r="G1177" s="122" t="s">
        <v>106</v>
      </c>
      <c r="H1177" s="122" t="s">
        <v>106</v>
      </c>
      <c r="I1177" s="122" t="s">
        <v>106</v>
      </c>
      <c r="J1177" s="122" t="s">
        <v>106</v>
      </c>
      <c r="K1177" s="122" t="s">
        <v>106</v>
      </c>
      <c r="L1177" s="122" t="s">
        <v>106</v>
      </c>
      <c r="M1177" s="122" t="s">
        <v>106</v>
      </c>
      <c r="N1177" s="122" t="s">
        <v>106</v>
      </c>
      <c r="O1177" s="122" t="s">
        <v>106</v>
      </c>
      <c r="P1177" s="122" t="s">
        <v>106</v>
      </c>
      <c r="Q1177" s="122" t="s">
        <v>106</v>
      </c>
      <c r="R1177" s="122" t="s">
        <v>106</v>
      </c>
      <c r="S1177" s="122" t="s">
        <v>106</v>
      </c>
      <c r="T1177" s="122" t="s">
        <v>106</v>
      </c>
      <c r="U1177" s="122" t="s">
        <v>106</v>
      </c>
      <c r="V1177" s="122" t="s">
        <v>106</v>
      </c>
      <c r="W1177" s="323" t="s">
        <v>106</v>
      </c>
      <c r="X1177" s="100" t="s">
        <v>106</v>
      </c>
      <c r="Y1177" s="31" t="s">
        <v>106</v>
      </c>
      <c r="Z1177" s="100" t="s">
        <v>106</v>
      </c>
      <c r="AA1177" s="31" t="s">
        <v>106</v>
      </c>
      <c r="AB1177" s="100" t="s">
        <v>106</v>
      </c>
      <c r="AC1177" s="31" t="s">
        <v>106</v>
      </c>
      <c r="AD1177" s="27" t="s">
        <v>106</v>
      </c>
      <c r="AE1177" s="27" t="s">
        <v>106</v>
      </c>
      <c r="AF1177" s="27" t="s">
        <v>106</v>
      </c>
      <c r="AG1177" s="57"/>
      <c r="AH1177" s="97" t="s">
        <v>106</v>
      </c>
      <c r="AI1177" s="264" t="s">
        <v>106</v>
      </c>
      <c r="AJ1177" s="122" t="s">
        <v>106</v>
      </c>
      <c r="AK1177" s="122" t="s">
        <v>106</v>
      </c>
      <c r="AL1177" s="122" t="s">
        <v>106</v>
      </c>
      <c r="AM1177" s="122" t="s">
        <v>106</v>
      </c>
      <c r="AN1177" s="122" t="s">
        <v>106</v>
      </c>
      <c r="AO1177" s="122" t="s">
        <v>106</v>
      </c>
      <c r="AP1177" s="122" t="s">
        <v>106</v>
      </c>
      <c r="AQ1177" s="122" t="s">
        <v>106</v>
      </c>
      <c r="AR1177" s="122" t="s">
        <v>106</v>
      </c>
      <c r="AS1177" s="122" t="s">
        <v>106</v>
      </c>
      <c r="AT1177" s="122" t="s">
        <v>106</v>
      </c>
      <c r="AU1177" s="122" t="s">
        <v>106</v>
      </c>
      <c r="AV1177" s="122" t="s">
        <v>106</v>
      </c>
      <c r="AW1177" s="122" t="s">
        <v>106</v>
      </c>
      <c r="AX1177" s="122" t="s">
        <v>106</v>
      </c>
      <c r="AY1177" s="122" t="s">
        <v>106</v>
      </c>
      <c r="AZ1177" s="122" t="s">
        <v>106</v>
      </c>
      <c r="BA1177" s="122" t="s">
        <v>106</v>
      </c>
      <c r="BB1177" s="323" t="s">
        <v>106</v>
      </c>
      <c r="BC1177" s="100" t="s">
        <v>106</v>
      </c>
      <c r="BD1177" s="31" t="s">
        <v>106</v>
      </c>
      <c r="BE1177" s="100" t="s">
        <v>106</v>
      </c>
      <c r="BF1177" s="31" t="s">
        <v>106</v>
      </c>
      <c r="BG1177" s="100" t="s">
        <v>106</v>
      </c>
      <c r="BH1177" s="31" t="s">
        <v>106</v>
      </c>
      <c r="BI1177" s="27" t="s">
        <v>106</v>
      </c>
      <c r="BJ1177" s="27" t="s">
        <v>106</v>
      </c>
      <c r="BK1177" s="27" t="s">
        <v>106</v>
      </c>
      <c r="BL1177" s="57"/>
      <c r="BM1177" s="97" t="s">
        <v>106</v>
      </c>
      <c r="BN1177" s="253" t="s">
        <v>106</v>
      </c>
      <c r="BO1177" s="191" t="s">
        <v>106</v>
      </c>
      <c r="BP1177" s="191" t="s">
        <v>106</v>
      </c>
      <c r="BQ1177" s="191" t="s">
        <v>106</v>
      </c>
      <c r="BR1177" s="191" t="s">
        <v>106</v>
      </c>
      <c r="BS1177" s="191" t="s">
        <v>106</v>
      </c>
      <c r="BT1177" s="191" t="s">
        <v>106</v>
      </c>
      <c r="BU1177" s="191" t="s">
        <v>106</v>
      </c>
      <c r="BV1177" s="191" t="s">
        <v>106</v>
      </c>
      <c r="BW1177" s="191" t="s">
        <v>106</v>
      </c>
      <c r="BX1177" s="191" t="s">
        <v>106</v>
      </c>
      <c r="BY1177" s="191" t="s">
        <v>106</v>
      </c>
      <c r="BZ1177" s="191" t="s">
        <v>106</v>
      </c>
      <c r="CA1177" s="191" t="s">
        <v>106</v>
      </c>
      <c r="CB1177" s="191" t="s">
        <v>106</v>
      </c>
      <c r="CC1177" s="191" t="s">
        <v>106</v>
      </c>
      <c r="CD1177" s="191" t="s">
        <v>106</v>
      </c>
      <c r="CE1177" s="191" t="s">
        <v>106</v>
      </c>
      <c r="CF1177" s="191" t="s">
        <v>106</v>
      </c>
      <c r="CG1177" s="192" t="s">
        <v>106</v>
      </c>
      <c r="CH1177" s="100" t="s">
        <v>106</v>
      </c>
      <c r="CI1177" s="31" t="s">
        <v>106</v>
      </c>
      <c r="CJ1177" s="100" t="s">
        <v>106</v>
      </c>
      <c r="CK1177" s="31" t="s">
        <v>106</v>
      </c>
      <c r="CL1177" s="100" t="s">
        <v>106</v>
      </c>
      <c r="CM1177" s="31" t="s">
        <v>106</v>
      </c>
      <c r="CN1177" s="27" t="s">
        <v>106</v>
      </c>
      <c r="CO1177" s="27" t="s">
        <v>106</v>
      </c>
      <c r="CP1177" s="27" t="s">
        <v>106</v>
      </c>
      <c r="CQ1177" s="57"/>
    </row>
    <row r="1178" spans="1:95" x14ac:dyDescent="0.25">
      <c r="A1178" s="241">
        <v>4</v>
      </c>
      <c r="B1178" s="312">
        <v>0.79166700000000001</v>
      </c>
      <c r="C1178" s="97" t="s">
        <v>106</v>
      </c>
      <c r="D1178" s="264" t="s">
        <v>106</v>
      </c>
      <c r="E1178" s="122" t="s">
        <v>106</v>
      </c>
      <c r="F1178" s="122" t="s">
        <v>106</v>
      </c>
      <c r="G1178" s="122" t="s">
        <v>106</v>
      </c>
      <c r="H1178" s="122" t="s">
        <v>106</v>
      </c>
      <c r="I1178" s="122" t="s">
        <v>106</v>
      </c>
      <c r="J1178" s="122" t="s">
        <v>106</v>
      </c>
      <c r="K1178" s="122" t="s">
        <v>106</v>
      </c>
      <c r="L1178" s="122" t="s">
        <v>106</v>
      </c>
      <c r="M1178" s="122" t="s">
        <v>106</v>
      </c>
      <c r="N1178" s="122" t="s">
        <v>106</v>
      </c>
      <c r="O1178" s="122" t="s">
        <v>106</v>
      </c>
      <c r="P1178" s="122" t="s">
        <v>106</v>
      </c>
      <c r="Q1178" s="122" t="s">
        <v>106</v>
      </c>
      <c r="R1178" s="122" t="s">
        <v>106</v>
      </c>
      <c r="S1178" s="122" t="s">
        <v>106</v>
      </c>
      <c r="T1178" s="122" t="s">
        <v>106</v>
      </c>
      <c r="U1178" s="122" t="s">
        <v>106</v>
      </c>
      <c r="V1178" s="122" t="s">
        <v>106</v>
      </c>
      <c r="W1178" s="323" t="s">
        <v>106</v>
      </c>
      <c r="X1178" s="100" t="s">
        <v>106</v>
      </c>
      <c r="Y1178" s="31" t="s">
        <v>106</v>
      </c>
      <c r="Z1178" s="100" t="s">
        <v>106</v>
      </c>
      <c r="AA1178" s="31" t="s">
        <v>106</v>
      </c>
      <c r="AB1178" s="100" t="s">
        <v>106</v>
      </c>
      <c r="AC1178" s="31" t="s">
        <v>106</v>
      </c>
      <c r="AD1178" s="27" t="s">
        <v>106</v>
      </c>
      <c r="AE1178" s="27" t="s">
        <v>106</v>
      </c>
      <c r="AF1178" s="27" t="s">
        <v>106</v>
      </c>
      <c r="AG1178" s="57"/>
      <c r="AH1178" s="97" t="s">
        <v>106</v>
      </c>
      <c r="AI1178" s="264" t="s">
        <v>106</v>
      </c>
      <c r="AJ1178" s="122" t="s">
        <v>106</v>
      </c>
      <c r="AK1178" s="122" t="s">
        <v>106</v>
      </c>
      <c r="AL1178" s="122" t="s">
        <v>106</v>
      </c>
      <c r="AM1178" s="122" t="s">
        <v>106</v>
      </c>
      <c r="AN1178" s="122" t="s">
        <v>106</v>
      </c>
      <c r="AO1178" s="122" t="s">
        <v>106</v>
      </c>
      <c r="AP1178" s="122" t="s">
        <v>106</v>
      </c>
      <c r="AQ1178" s="122" t="s">
        <v>106</v>
      </c>
      <c r="AR1178" s="122" t="s">
        <v>106</v>
      </c>
      <c r="AS1178" s="122" t="s">
        <v>106</v>
      </c>
      <c r="AT1178" s="122" t="s">
        <v>106</v>
      </c>
      <c r="AU1178" s="122" t="s">
        <v>106</v>
      </c>
      <c r="AV1178" s="122" t="s">
        <v>106</v>
      </c>
      <c r="AW1178" s="122" t="s">
        <v>106</v>
      </c>
      <c r="AX1178" s="122" t="s">
        <v>106</v>
      </c>
      <c r="AY1178" s="122" t="s">
        <v>106</v>
      </c>
      <c r="AZ1178" s="122" t="s">
        <v>106</v>
      </c>
      <c r="BA1178" s="122" t="s">
        <v>106</v>
      </c>
      <c r="BB1178" s="323" t="s">
        <v>106</v>
      </c>
      <c r="BC1178" s="100" t="s">
        <v>106</v>
      </c>
      <c r="BD1178" s="31" t="s">
        <v>106</v>
      </c>
      <c r="BE1178" s="100" t="s">
        <v>106</v>
      </c>
      <c r="BF1178" s="31" t="s">
        <v>106</v>
      </c>
      <c r="BG1178" s="100" t="s">
        <v>106</v>
      </c>
      <c r="BH1178" s="31" t="s">
        <v>106</v>
      </c>
      <c r="BI1178" s="27" t="s">
        <v>106</v>
      </c>
      <c r="BJ1178" s="27" t="s">
        <v>106</v>
      </c>
      <c r="BK1178" s="27" t="s">
        <v>106</v>
      </c>
      <c r="BL1178" s="57"/>
      <c r="BM1178" s="97" t="s">
        <v>106</v>
      </c>
      <c r="BN1178" s="253" t="s">
        <v>106</v>
      </c>
      <c r="BO1178" s="191" t="s">
        <v>106</v>
      </c>
      <c r="BP1178" s="191" t="s">
        <v>106</v>
      </c>
      <c r="BQ1178" s="191" t="s">
        <v>106</v>
      </c>
      <c r="BR1178" s="191" t="s">
        <v>106</v>
      </c>
      <c r="BS1178" s="191" t="s">
        <v>106</v>
      </c>
      <c r="BT1178" s="191" t="s">
        <v>106</v>
      </c>
      <c r="BU1178" s="191" t="s">
        <v>106</v>
      </c>
      <c r="BV1178" s="191" t="s">
        <v>106</v>
      </c>
      <c r="BW1178" s="191" t="s">
        <v>106</v>
      </c>
      <c r="BX1178" s="191" t="s">
        <v>106</v>
      </c>
      <c r="BY1178" s="191" t="s">
        <v>106</v>
      </c>
      <c r="BZ1178" s="191" t="s">
        <v>106</v>
      </c>
      <c r="CA1178" s="191" t="s">
        <v>106</v>
      </c>
      <c r="CB1178" s="191" t="s">
        <v>106</v>
      </c>
      <c r="CC1178" s="191" t="s">
        <v>106</v>
      </c>
      <c r="CD1178" s="191" t="s">
        <v>106</v>
      </c>
      <c r="CE1178" s="191" t="s">
        <v>106</v>
      </c>
      <c r="CF1178" s="191" t="s">
        <v>106</v>
      </c>
      <c r="CG1178" s="192" t="s">
        <v>106</v>
      </c>
      <c r="CH1178" s="100" t="s">
        <v>106</v>
      </c>
      <c r="CI1178" s="31" t="s">
        <v>106</v>
      </c>
      <c r="CJ1178" s="100" t="s">
        <v>106</v>
      </c>
      <c r="CK1178" s="31" t="s">
        <v>106</v>
      </c>
      <c r="CL1178" s="100" t="s">
        <v>106</v>
      </c>
      <c r="CM1178" s="31" t="s">
        <v>106</v>
      </c>
      <c r="CN1178" s="27" t="s">
        <v>106</v>
      </c>
      <c r="CO1178" s="27" t="s">
        <v>106</v>
      </c>
      <c r="CP1178" s="27" t="s">
        <v>106</v>
      </c>
      <c r="CQ1178" s="57"/>
    </row>
    <row r="1179" spans="1:95" x14ac:dyDescent="0.25">
      <c r="A1179" s="241">
        <v>4</v>
      </c>
      <c r="B1179" s="312">
        <v>0.83333299999999999</v>
      </c>
      <c r="C1179" s="97" t="s">
        <v>106</v>
      </c>
      <c r="D1179" s="264" t="s">
        <v>106</v>
      </c>
      <c r="E1179" s="122" t="s">
        <v>106</v>
      </c>
      <c r="F1179" s="122" t="s">
        <v>106</v>
      </c>
      <c r="G1179" s="122" t="s">
        <v>106</v>
      </c>
      <c r="H1179" s="122" t="s">
        <v>106</v>
      </c>
      <c r="I1179" s="122" t="s">
        <v>106</v>
      </c>
      <c r="J1179" s="122" t="s">
        <v>106</v>
      </c>
      <c r="K1179" s="122" t="s">
        <v>106</v>
      </c>
      <c r="L1179" s="122" t="s">
        <v>106</v>
      </c>
      <c r="M1179" s="122" t="s">
        <v>106</v>
      </c>
      <c r="N1179" s="122" t="s">
        <v>106</v>
      </c>
      <c r="O1179" s="122" t="s">
        <v>106</v>
      </c>
      <c r="P1179" s="122" t="s">
        <v>106</v>
      </c>
      <c r="Q1179" s="122" t="s">
        <v>106</v>
      </c>
      <c r="R1179" s="122" t="s">
        <v>106</v>
      </c>
      <c r="S1179" s="122" t="s">
        <v>106</v>
      </c>
      <c r="T1179" s="122" t="s">
        <v>106</v>
      </c>
      <c r="U1179" s="122" t="s">
        <v>106</v>
      </c>
      <c r="V1179" s="122" t="s">
        <v>106</v>
      </c>
      <c r="W1179" s="323" t="s">
        <v>106</v>
      </c>
      <c r="X1179" s="100" t="s">
        <v>106</v>
      </c>
      <c r="Y1179" s="31" t="s">
        <v>106</v>
      </c>
      <c r="Z1179" s="100" t="s">
        <v>106</v>
      </c>
      <c r="AA1179" s="31" t="s">
        <v>106</v>
      </c>
      <c r="AB1179" s="100" t="s">
        <v>106</v>
      </c>
      <c r="AC1179" s="31" t="s">
        <v>106</v>
      </c>
      <c r="AD1179" s="27" t="s">
        <v>106</v>
      </c>
      <c r="AE1179" s="27" t="s">
        <v>106</v>
      </c>
      <c r="AF1179" s="27" t="s">
        <v>106</v>
      </c>
      <c r="AG1179" s="57"/>
      <c r="AH1179" s="97" t="s">
        <v>106</v>
      </c>
      <c r="AI1179" s="264" t="s">
        <v>106</v>
      </c>
      <c r="AJ1179" s="122" t="s">
        <v>106</v>
      </c>
      <c r="AK1179" s="122" t="s">
        <v>106</v>
      </c>
      <c r="AL1179" s="122" t="s">
        <v>106</v>
      </c>
      <c r="AM1179" s="122" t="s">
        <v>106</v>
      </c>
      <c r="AN1179" s="122" t="s">
        <v>106</v>
      </c>
      <c r="AO1179" s="122" t="s">
        <v>106</v>
      </c>
      <c r="AP1179" s="122" t="s">
        <v>106</v>
      </c>
      <c r="AQ1179" s="122" t="s">
        <v>106</v>
      </c>
      <c r="AR1179" s="122" t="s">
        <v>106</v>
      </c>
      <c r="AS1179" s="122" t="s">
        <v>106</v>
      </c>
      <c r="AT1179" s="122" t="s">
        <v>106</v>
      </c>
      <c r="AU1179" s="122" t="s">
        <v>106</v>
      </c>
      <c r="AV1179" s="122" t="s">
        <v>106</v>
      </c>
      <c r="AW1179" s="122" t="s">
        <v>106</v>
      </c>
      <c r="AX1179" s="122" t="s">
        <v>106</v>
      </c>
      <c r="AY1179" s="122" t="s">
        <v>106</v>
      </c>
      <c r="AZ1179" s="122" t="s">
        <v>106</v>
      </c>
      <c r="BA1179" s="122" t="s">
        <v>106</v>
      </c>
      <c r="BB1179" s="323" t="s">
        <v>106</v>
      </c>
      <c r="BC1179" s="100" t="s">
        <v>106</v>
      </c>
      <c r="BD1179" s="31" t="s">
        <v>106</v>
      </c>
      <c r="BE1179" s="100" t="s">
        <v>106</v>
      </c>
      <c r="BF1179" s="31" t="s">
        <v>106</v>
      </c>
      <c r="BG1179" s="100" t="s">
        <v>106</v>
      </c>
      <c r="BH1179" s="31" t="s">
        <v>106</v>
      </c>
      <c r="BI1179" s="27" t="s">
        <v>106</v>
      </c>
      <c r="BJ1179" s="27" t="s">
        <v>106</v>
      </c>
      <c r="BK1179" s="27" t="s">
        <v>106</v>
      </c>
      <c r="BL1179" s="57"/>
      <c r="BM1179" s="97" t="s">
        <v>106</v>
      </c>
      <c r="BN1179" s="253" t="s">
        <v>106</v>
      </c>
      <c r="BO1179" s="191" t="s">
        <v>106</v>
      </c>
      <c r="BP1179" s="191" t="s">
        <v>106</v>
      </c>
      <c r="BQ1179" s="191" t="s">
        <v>106</v>
      </c>
      <c r="BR1179" s="191" t="s">
        <v>106</v>
      </c>
      <c r="BS1179" s="191" t="s">
        <v>106</v>
      </c>
      <c r="BT1179" s="191" t="s">
        <v>106</v>
      </c>
      <c r="BU1179" s="191" t="s">
        <v>106</v>
      </c>
      <c r="BV1179" s="191" t="s">
        <v>106</v>
      </c>
      <c r="BW1179" s="191" t="s">
        <v>106</v>
      </c>
      <c r="BX1179" s="191" t="s">
        <v>106</v>
      </c>
      <c r="BY1179" s="191" t="s">
        <v>106</v>
      </c>
      <c r="BZ1179" s="191" t="s">
        <v>106</v>
      </c>
      <c r="CA1179" s="191" t="s">
        <v>106</v>
      </c>
      <c r="CB1179" s="191" t="s">
        <v>106</v>
      </c>
      <c r="CC1179" s="191" t="s">
        <v>106</v>
      </c>
      <c r="CD1179" s="191" t="s">
        <v>106</v>
      </c>
      <c r="CE1179" s="191" t="s">
        <v>106</v>
      </c>
      <c r="CF1179" s="191" t="s">
        <v>106</v>
      </c>
      <c r="CG1179" s="192" t="s">
        <v>106</v>
      </c>
      <c r="CH1179" s="100" t="s">
        <v>106</v>
      </c>
      <c r="CI1179" s="31" t="s">
        <v>106</v>
      </c>
      <c r="CJ1179" s="100" t="s">
        <v>106</v>
      </c>
      <c r="CK1179" s="31" t="s">
        <v>106</v>
      </c>
      <c r="CL1179" s="100" t="s">
        <v>106</v>
      </c>
      <c r="CM1179" s="31" t="s">
        <v>106</v>
      </c>
      <c r="CN1179" s="27" t="s">
        <v>106</v>
      </c>
      <c r="CO1179" s="27" t="s">
        <v>106</v>
      </c>
      <c r="CP1179" s="27" t="s">
        <v>106</v>
      </c>
      <c r="CQ1179" s="57"/>
    </row>
    <row r="1180" spans="1:95" x14ac:dyDescent="0.25">
      <c r="A1180" s="241">
        <v>4</v>
      </c>
      <c r="B1180" s="312">
        <v>0.875</v>
      </c>
      <c r="C1180" s="97" t="s">
        <v>106</v>
      </c>
      <c r="D1180" s="264" t="s">
        <v>106</v>
      </c>
      <c r="E1180" s="122" t="s">
        <v>106</v>
      </c>
      <c r="F1180" s="122" t="s">
        <v>106</v>
      </c>
      <c r="G1180" s="122" t="s">
        <v>106</v>
      </c>
      <c r="H1180" s="122" t="s">
        <v>106</v>
      </c>
      <c r="I1180" s="122" t="s">
        <v>106</v>
      </c>
      <c r="J1180" s="122" t="s">
        <v>106</v>
      </c>
      <c r="K1180" s="122" t="s">
        <v>106</v>
      </c>
      <c r="L1180" s="122" t="s">
        <v>106</v>
      </c>
      <c r="M1180" s="122" t="s">
        <v>106</v>
      </c>
      <c r="N1180" s="122" t="s">
        <v>106</v>
      </c>
      <c r="O1180" s="122" t="s">
        <v>106</v>
      </c>
      <c r="P1180" s="122" t="s">
        <v>106</v>
      </c>
      <c r="Q1180" s="122" t="s">
        <v>106</v>
      </c>
      <c r="R1180" s="122" t="s">
        <v>106</v>
      </c>
      <c r="S1180" s="122" t="s">
        <v>106</v>
      </c>
      <c r="T1180" s="122" t="s">
        <v>106</v>
      </c>
      <c r="U1180" s="122" t="s">
        <v>106</v>
      </c>
      <c r="V1180" s="122" t="s">
        <v>106</v>
      </c>
      <c r="W1180" s="323" t="s">
        <v>106</v>
      </c>
      <c r="X1180" s="100" t="s">
        <v>106</v>
      </c>
      <c r="Y1180" s="31" t="s">
        <v>106</v>
      </c>
      <c r="Z1180" s="100" t="s">
        <v>106</v>
      </c>
      <c r="AA1180" s="31" t="s">
        <v>106</v>
      </c>
      <c r="AB1180" s="100" t="s">
        <v>106</v>
      </c>
      <c r="AC1180" s="31" t="s">
        <v>106</v>
      </c>
      <c r="AD1180" s="27" t="s">
        <v>106</v>
      </c>
      <c r="AE1180" s="27" t="s">
        <v>106</v>
      </c>
      <c r="AF1180" s="27" t="s">
        <v>106</v>
      </c>
      <c r="AG1180" s="57"/>
      <c r="AH1180" s="97" t="s">
        <v>106</v>
      </c>
      <c r="AI1180" s="264" t="s">
        <v>106</v>
      </c>
      <c r="AJ1180" s="122" t="s">
        <v>106</v>
      </c>
      <c r="AK1180" s="122" t="s">
        <v>106</v>
      </c>
      <c r="AL1180" s="122" t="s">
        <v>106</v>
      </c>
      <c r="AM1180" s="122" t="s">
        <v>106</v>
      </c>
      <c r="AN1180" s="122" t="s">
        <v>106</v>
      </c>
      <c r="AO1180" s="122" t="s">
        <v>106</v>
      </c>
      <c r="AP1180" s="122" t="s">
        <v>106</v>
      </c>
      <c r="AQ1180" s="122" t="s">
        <v>106</v>
      </c>
      <c r="AR1180" s="122" t="s">
        <v>106</v>
      </c>
      <c r="AS1180" s="122" t="s">
        <v>106</v>
      </c>
      <c r="AT1180" s="122" t="s">
        <v>106</v>
      </c>
      <c r="AU1180" s="122" t="s">
        <v>106</v>
      </c>
      <c r="AV1180" s="122" t="s">
        <v>106</v>
      </c>
      <c r="AW1180" s="122" t="s">
        <v>106</v>
      </c>
      <c r="AX1180" s="122" t="s">
        <v>106</v>
      </c>
      <c r="AY1180" s="122" t="s">
        <v>106</v>
      </c>
      <c r="AZ1180" s="122" t="s">
        <v>106</v>
      </c>
      <c r="BA1180" s="122" t="s">
        <v>106</v>
      </c>
      <c r="BB1180" s="323" t="s">
        <v>106</v>
      </c>
      <c r="BC1180" s="100" t="s">
        <v>106</v>
      </c>
      <c r="BD1180" s="31" t="s">
        <v>106</v>
      </c>
      <c r="BE1180" s="100" t="s">
        <v>106</v>
      </c>
      <c r="BF1180" s="31" t="s">
        <v>106</v>
      </c>
      <c r="BG1180" s="100" t="s">
        <v>106</v>
      </c>
      <c r="BH1180" s="31" t="s">
        <v>106</v>
      </c>
      <c r="BI1180" s="27" t="s">
        <v>106</v>
      </c>
      <c r="BJ1180" s="27" t="s">
        <v>106</v>
      </c>
      <c r="BK1180" s="27" t="s">
        <v>106</v>
      </c>
      <c r="BL1180" s="57"/>
      <c r="BM1180" s="97" t="s">
        <v>106</v>
      </c>
      <c r="BN1180" s="253" t="s">
        <v>106</v>
      </c>
      <c r="BO1180" s="191" t="s">
        <v>106</v>
      </c>
      <c r="BP1180" s="191" t="s">
        <v>106</v>
      </c>
      <c r="BQ1180" s="191" t="s">
        <v>106</v>
      </c>
      <c r="BR1180" s="191" t="s">
        <v>106</v>
      </c>
      <c r="BS1180" s="191" t="s">
        <v>106</v>
      </c>
      <c r="BT1180" s="191" t="s">
        <v>106</v>
      </c>
      <c r="BU1180" s="191" t="s">
        <v>106</v>
      </c>
      <c r="BV1180" s="191" t="s">
        <v>106</v>
      </c>
      <c r="BW1180" s="191" t="s">
        <v>106</v>
      </c>
      <c r="BX1180" s="191" t="s">
        <v>106</v>
      </c>
      <c r="BY1180" s="191" t="s">
        <v>106</v>
      </c>
      <c r="BZ1180" s="191" t="s">
        <v>106</v>
      </c>
      <c r="CA1180" s="191" t="s">
        <v>106</v>
      </c>
      <c r="CB1180" s="191" t="s">
        <v>106</v>
      </c>
      <c r="CC1180" s="191" t="s">
        <v>106</v>
      </c>
      <c r="CD1180" s="191" t="s">
        <v>106</v>
      </c>
      <c r="CE1180" s="191" t="s">
        <v>106</v>
      </c>
      <c r="CF1180" s="191" t="s">
        <v>106</v>
      </c>
      <c r="CG1180" s="192" t="s">
        <v>106</v>
      </c>
      <c r="CH1180" s="100" t="s">
        <v>106</v>
      </c>
      <c r="CI1180" s="31" t="s">
        <v>106</v>
      </c>
      <c r="CJ1180" s="100" t="s">
        <v>106</v>
      </c>
      <c r="CK1180" s="31" t="s">
        <v>106</v>
      </c>
      <c r="CL1180" s="100" t="s">
        <v>106</v>
      </c>
      <c r="CM1180" s="31" t="s">
        <v>106</v>
      </c>
      <c r="CN1180" s="27" t="s">
        <v>106</v>
      </c>
      <c r="CO1180" s="27" t="s">
        <v>106</v>
      </c>
      <c r="CP1180" s="27" t="s">
        <v>106</v>
      </c>
      <c r="CQ1180" s="57"/>
    </row>
    <row r="1181" spans="1:95" x14ac:dyDescent="0.25">
      <c r="A1181" s="241">
        <v>4</v>
      </c>
      <c r="B1181" s="312">
        <v>0.91666700000000001</v>
      </c>
      <c r="C1181" s="97" t="s">
        <v>106</v>
      </c>
      <c r="D1181" s="264" t="s">
        <v>106</v>
      </c>
      <c r="E1181" s="122" t="s">
        <v>106</v>
      </c>
      <c r="F1181" s="122" t="s">
        <v>106</v>
      </c>
      <c r="G1181" s="122" t="s">
        <v>106</v>
      </c>
      <c r="H1181" s="122" t="s">
        <v>106</v>
      </c>
      <c r="I1181" s="122" t="s">
        <v>106</v>
      </c>
      <c r="J1181" s="122" t="s">
        <v>106</v>
      </c>
      <c r="K1181" s="122" t="s">
        <v>106</v>
      </c>
      <c r="L1181" s="122" t="s">
        <v>106</v>
      </c>
      <c r="M1181" s="122" t="s">
        <v>106</v>
      </c>
      <c r="N1181" s="122" t="s">
        <v>106</v>
      </c>
      <c r="O1181" s="122" t="s">
        <v>106</v>
      </c>
      <c r="P1181" s="122" t="s">
        <v>106</v>
      </c>
      <c r="Q1181" s="122" t="s">
        <v>106</v>
      </c>
      <c r="R1181" s="122" t="s">
        <v>106</v>
      </c>
      <c r="S1181" s="122" t="s">
        <v>106</v>
      </c>
      <c r="T1181" s="122" t="s">
        <v>106</v>
      </c>
      <c r="U1181" s="122" t="s">
        <v>106</v>
      </c>
      <c r="V1181" s="122" t="s">
        <v>106</v>
      </c>
      <c r="W1181" s="323" t="s">
        <v>106</v>
      </c>
      <c r="X1181" s="100" t="s">
        <v>106</v>
      </c>
      <c r="Y1181" s="31" t="s">
        <v>106</v>
      </c>
      <c r="Z1181" s="100" t="s">
        <v>106</v>
      </c>
      <c r="AA1181" s="31" t="s">
        <v>106</v>
      </c>
      <c r="AB1181" s="100" t="s">
        <v>106</v>
      </c>
      <c r="AC1181" s="31" t="s">
        <v>106</v>
      </c>
      <c r="AD1181" s="27" t="s">
        <v>106</v>
      </c>
      <c r="AE1181" s="27" t="s">
        <v>106</v>
      </c>
      <c r="AF1181" s="27" t="s">
        <v>106</v>
      </c>
      <c r="AG1181" s="57"/>
      <c r="AH1181" s="97" t="s">
        <v>106</v>
      </c>
      <c r="AI1181" s="264" t="s">
        <v>106</v>
      </c>
      <c r="AJ1181" s="122" t="s">
        <v>106</v>
      </c>
      <c r="AK1181" s="122" t="s">
        <v>106</v>
      </c>
      <c r="AL1181" s="122" t="s">
        <v>106</v>
      </c>
      <c r="AM1181" s="122" t="s">
        <v>106</v>
      </c>
      <c r="AN1181" s="122" t="s">
        <v>106</v>
      </c>
      <c r="AO1181" s="122" t="s">
        <v>106</v>
      </c>
      <c r="AP1181" s="122" t="s">
        <v>106</v>
      </c>
      <c r="AQ1181" s="122" t="s">
        <v>106</v>
      </c>
      <c r="AR1181" s="122" t="s">
        <v>106</v>
      </c>
      <c r="AS1181" s="122" t="s">
        <v>106</v>
      </c>
      <c r="AT1181" s="122" t="s">
        <v>106</v>
      </c>
      <c r="AU1181" s="122" t="s">
        <v>106</v>
      </c>
      <c r="AV1181" s="122" t="s">
        <v>106</v>
      </c>
      <c r="AW1181" s="122" t="s">
        <v>106</v>
      </c>
      <c r="AX1181" s="122" t="s">
        <v>106</v>
      </c>
      <c r="AY1181" s="122" t="s">
        <v>106</v>
      </c>
      <c r="AZ1181" s="122" t="s">
        <v>106</v>
      </c>
      <c r="BA1181" s="122" t="s">
        <v>106</v>
      </c>
      <c r="BB1181" s="323" t="s">
        <v>106</v>
      </c>
      <c r="BC1181" s="100" t="s">
        <v>106</v>
      </c>
      <c r="BD1181" s="31" t="s">
        <v>106</v>
      </c>
      <c r="BE1181" s="100" t="s">
        <v>106</v>
      </c>
      <c r="BF1181" s="31" t="s">
        <v>106</v>
      </c>
      <c r="BG1181" s="100" t="s">
        <v>106</v>
      </c>
      <c r="BH1181" s="31" t="s">
        <v>106</v>
      </c>
      <c r="BI1181" s="27" t="s">
        <v>106</v>
      </c>
      <c r="BJ1181" s="27" t="s">
        <v>106</v>
      </c>
      <c r="BK1181" s="27" t="s">
        <v>106</v>
      </c>
      <c r="BL1181" s="57"/>
      <c r="BM1181" s="97" t="s">
        <v>106</v>
      </c>
      <c r="BN1181" s="253" t="s">
        <v>106</v>
      </c>
      <c r="BO1181" s="191" t="s">
        <v>106</v>
      </c>
      <c r="BP1181" s="191" t="s">
        <v>106</v>
      </c>
      <c r="BQ1181" s="191" t="s">
        <v>106</v>
      </c>
      <c r="BR1181" s="191" t="s">
        <v>106</v>
      </c>
      <c r="BS1181" s="191" t="s">
        <v>106</v>
      </c>
      <c r="BT1181" s="191" t="s">
        <v>106</v>
      </c>
      <c r="BU1181" s="191" t="s">
        <v>106</v>
      </c>
      <c r="BV1181" s="191" t="s">
        <v>106</v>
      </c>
      <c r="BW1181" s="191" t="s">
        <v>106</v>
      </c>
      <c r="BX1181" s="191" t="s">
        <v>106</v>
      </c>
      <c r="BY1181" s="191" t="s">
        <v>106</v>
      </c>
      <c r="BZ1181" s="191" t="s">
        <v>106</v>
      </c>
      <c r="CA1181" s="191" t="s">
        <v>106</v>
      </c>
      <c r="CB1181" s="191" t="s">
        <v>106</v>
      </c>
      <c r="CC1181" s="191" t="s">
        <v>106</v>
      </c>
      <c r="CD1181" s="191" t="s">
        <v>106</v>
      </c>
      <c r="CE1181" s="191" t="s">
        <v>106</v>
      </c>
      <c r="CF1181" s="191" t="s">
        <v>106</v>
      </c>
      <c r="CG1181" s="192" t="s">
        <v>106</v>
      </c>
      <c r="CH1181" s="100" t="s">
        <v>106</v>
      </c>
      <c r="CI1181" s="31" t="s">
        <v>106</v>
      </c>
      <c r="CJ1181" s="100" t="s">
        <v>106</v>
      </c>
      <c r="CK1181" s="31" t="s">
        <v>106</v>
      </c>
      <c r="CL1181" s="100" t="s">
        <v>106</v>
      </c>
      <c r="CM1181" s="31" t="s">
        <v>106</v>
      </c>
      <c r="CN1181" s="27" t="s">
        <v>106</v>
      </c>
      <c r="CO1181" s="27" t="s">
        <v>106</v>
      </c>
      <c r="CP1181" s="27" t="s">
        <v>106</v>
      </c>
      <c r="CQ1181" s="57"/>
    </row>
    <row r="1182" spans="1:95" x14ac:dyDescent="0.25">
      <c r="A1182" s="241">
        <v>4</v>
      </c>
      <c r="B1182" s="312">
        <v>0.95833299999999999</v>
      </c>
      <c r="C1182" s="98" t="s">
        <v>106</v>
      </c>
      <c r="D1182" s="324" t="s">
        <v>106</v>
      </c>
      <c r="E1182" s="325" t="s">
        <v>106</v>
      </c>
      <c r="F1182" s="325" t="s">
        <v>106</v>
      </c>
      <c r="G1182" s="325" t="s">
        <v>106</v>
      </c>
      <c r="H1182" s="325" t="s">
        <v>106</v>
      </c>
      <c r="I1182" s="325" t="s">
        <v>106</v>
      </c>
      <c r="J1182" s="325" t="s">
        <v>106</v>
      </c>
      <c r="K1182" s="325" t="s">
        <v>106</v>
      </c>
      <c r="L1182" s="325" t="s">
        <v>106</v>
      </c>
      <c r="M1182" s="325" t="s">
        <v>106</v>
      </c>
      <c r="N1182" s="325" t="s">
        <v>106</v>
      </c>
      <c r="O1182" s="325" t="s">
        <v>106</v>
      </c>
      <c r="P1182" s="325" t="s">
        <v>106</v>
      </c>
      <c r="Q1182" s="325" t="s">
        <v>106</v>
      </c>
      <c r="R1182" s="325" t="s">
        <v>106</v>
      </c>
      <c r="S1182" s="325" t="s">
        <v>106</v>
      </c>
      <c r="T1182" s="325" t="s">
        <v>106</v>
      </c>
      <c r="U1182" s="325" t="s">
        <v>106</v>
      </c>
      <c r="V1182" s="325" t="s">
        <v>106</v>
      </c>
      <c r="W1182" s="326" t="s">
        <v>106</v>
      </c>
      <c r="X1182" s="339" t="s">
        <v>106</v>
      </c>
      <c r="Y1182" s="338" t="s">
        <v>106</v>
      </c>
      <c r="Z1182" s="339" t="s">
        <v>106</v>
      </c>
      <c r="AA1182" s="338" t="s">
        <v>106</v>
      </c>
      <c r="AB1182" s="339" t="s">
        <v>106</v>
      </c>
      <c r="AC1182" s="338" t="s">
        <v>106</v>
      </c>
      <c r="AD1182" s="124" t="s">
        <v>106</v>
      </c>
      <c r="AE1182" s="124" t="s">
        <v>106</v>
      </c>
      <c r="AF1182" s="124" t="s">
        <v>106</v>
      </c>
      <c r="AG1182" s="57"/>
      <c r="AH1182" s="98" t="s">
        <v>106</v>
      </c>
      <c r="AI1182" s="324" t="s">
        <v>106</v>
      </c>
      <c r="AJ1182" s="325" t="s">
        <v>106</v>
      </c>
      <c r="AK1182" s="325" t="s">
        <v>106</v>
      </c>
      <c r="AL1182" s="325" t="s">
        <v>106</v>
      </c>
      <c r="AM1182" s="325" t="s">
        <v>106</v>
      </c>
      <c r="AN1182" s="325" t="s">
        <v>106</v>
      </c>
      <c r="AO1182" s="325" t="s">
        <v>106</v>
      </c>
      <c r="AP1182" s="325" t="s">
        <v>106</v>
      </c>
      <c r="AQ1182" s="325" t="s">
        <v>106</v>
      </c>
      <c r="AR1182" s="325" t="s">
        <v>106</v>
      </c>
      <c r="AS1182" s="325" t="s">
        <v>106</v>
      </c>
      <c r="AT1182" s="325" t="s">
        <v>106</v>
      </c>
      <c r="AU1182" s="325" t="s">
        <v>106</v>
      </c>
      <c r="AV1182" s="325" t="s">
        <v>106</v>
      </c>
      <c r="AW1182" s="325" t="s">
        <v>106</v>
      </c>
      <c r="AX1182" s="325" t="s">
        <v>106</v>
      </c>
      <c r="AY1182" s="325" t="s">
        <v>106</v>
      </c>
      <c r="AZ1182" s="325" t="s">
        <v>106</v>
      </c>
      <c r="BA1182" s="325" t="s">
        <v>106</v>
      </c>
      <c r="BB1182" s="326" t="s">
        <v>106</v>
      </c>
      <c r="BC1182" s="339" t="s">
        <v>106</v>
      </c>
      <c r="BD1182" s="338" t="s">
        <v>106</v>
      </c>
      <c r="BE1182" s="339" t="s">
        <v>106</v>
      </c>
      <c r="BF1182" s="338" t="s">
        <v>106</v>
      </c>
      <c r="BG1182" s="339" t="s">
        <v>106</v>
      </c>
      <c r="BH1182" s="338" t="s">
        <v>106</v>
      </c>
      <c r="BI1182" s="124" t="s">
        <v>106</v>
      </c>
      <c r="BJ1182" s="124" t="s">
        <v>106</v>
      </c>
      <c r="BK1182" s="124" t="s">
        <v>106</v>
      </c>
      <c r="BL1182" s="57"/>
      <c r="BM1182" s="98" t="s">
        <v>106</v>
      </c>
      <c r="BN1182" s="337" t="s">
        <v>106</v>
      </c>
      <c r="BO1182" s="195" t="s">
        <v>106</v>
      </c>
      <c r="BP1182" s="195" t="s">
        <v>106</v>
      </c>
      <c r="BQ1182" s="195" t="s">
        <v>106</v>
      </c>
      <c r="BR1182" s="195" t="s">
        <v>106</v>
      </c>
      <c r="BS1182" s="195" t="s">
        <v>106</v>
      </c>
      <c r="BT1182" s="195" t="s">
        <v>106</v>
      </c>
      <c r="BU1182" s="195" t="s">
        <v>106</v>
      </c>
      <c r="BV1182" s="195" t="s">
        <v>106</v>
      </c>
      <c r="BW1182" s="195" t="s">
        <v>106</v>
      </c>
      <c r="BX1182" s="195" t="s">
        <v>106</v>
      </c>
      <c r="BY1182" s="195" t="s">
        <v>106</v>
      </c>
      <c r="BZ1182" s="195" t="s">
        <v>106</v>
      </c>
      <c r="CA1182" s="195" t="s">
        <v>106</v>
      </c>
      <c r="CB1182" s="195" t="s">
        <v>106</v>
      </c>
      <c r="CC1182" s="195" t="s">
        <v>106</v>
      </c>
      <c r="CD1182" s="195" t="s">
        <v>106</v>
      </c>
      <c r="CE1182" s="195" t="s">
        <v>106</v>
      </c>
      <c r="CF1182" s="195" t="s">
        <v>106</v>
      </c>
      <c r="CG1182" s="196" t="s">
        <v>106</v>
      </c>
      <c r="CH1182" s="339" t="s">
        <v>106</v>
      </c>
      <c r="CI1182" s="338" t="s">
        <v>106</v>
      </c>
      <c r="CJ1182" s="339" t="s">
        <v>106</v>
      </c>
      <c r="CK1182" s="338" t="s">
        <v>106</v>
      </c>
      <c r="CL1182" s="339" t="s">
        <v>106</v>
      </c>
      <c r="CM1182" s="338" t="s">
        <v>106</v>
      </c>
      <c r="CN1182" s="124" t="s">
        <v>106</v>
      </c>
      <c r="CO1182" s="124" t="s">
        <v>106</v>
      </c>
      <c r="CP1182" s="124" t="s">
        <v>106</v>
      </c>
      <c r="CQ1182" s="57"/>
    </row>
    <row r="1183" spans="1:95" x14ac:dyDescent="0.25">
      <c r="A1183" s="241"/>
      <c r="B1183" s="422" t="s">
        <v>35</v>
      </c>
      <c r="C1183" s="423" t="s">
        <v>108</v>
      </c>
      <c r="D1183" s="424" t="s">
        <v>158</v>
      </c>
      <c r="E1183" s="424" t="s">
        <v>158</v>
      </c>
      <c r="F1183" s="424" t="s">
        <v>160</v>
      </c>
      <c r="G1183" s="424" t="s">
        <v>146</v>
      </c>
      <c r="H1183" s="424" t="s">
        <v>177</v>
      </c>
      <c r="I1183" s="424" t="s">
        <v>158</v>
      </c>
      <c r="J1183" s="424" t="s">
        <v>158</v>
      </c>
      <c r="K1183" s="424" t="s">
        <v>158</v>
      </c>
      <c r="L1183" s="424" t="s">
        <v>158</v>
      </c>
      <c r="M1183" s="424" t="s">
        <v>158</v>
      </c>
      <c r="N1183" s="424" t="s">
        <v>158</v>
      </c>
      <c r="O1183" s="424" t="s">
        <v>158</v>
      </c>
      <c r="P1183" s="424" t="s">
        <v>158</v>
      </c>
      <c r="Q1183" s="424" t="s">
        <v>158</v>
      </c>
      <c r="R1183" s="424" t="s">
        <v>158</v>
      </c>
      <c r="S1183" s="424" t="s">
        <v>158</v>
      </c>
      <c r="T1183" s="424" t="s">
        <v>158</v>
      </c>
      <c r="U1183" s="424" t="s">
        <v>158</v>
      </c>
      <c r="V1183" s="424" t="s">
        <v>158</v>
      </c>
      <c r="W1183" s="425" t="s">
        <v>158</v>
      </c>
      <c r="X1183" s="426" t="s">
        <v>156</v>
      </c>
      <c r="Y1183" s="442">
        <v>0.875</v>
      </c>
      <c r="Z1183" s="426" t="s">
        <v>146</v>
      </c>
      <c r="AA1183" s="442">
        <v>0.5</v>
      </c>
      <c r="AB1183" s="426" t="s">
        <v>158</v>
      </c>
      <c r="AC1183" s="442">
        <v>0</v>
      </c>
      <c r="AD1183" s="443">
        <v>23.036250000000003</v>
      </c>
      <c r="AE1183" s="443">
        <v>27.875999999999998</v>
      </c>
      <c r="AF1183" s="443" t="s">
        <v>106</v>
      </c>
      <c r="AG1183" s="16"/>
      <c r="AH1183" s="426" t="s">
        <v>112</v>
      </c>
      <c r="AI1183" s="424" t="s">
        <v>158</v>
      </c>
      <c r="AJ1183" s="424" t="s">
        <v>160</v>
      </c>
      <c r="AK1183" s="424" t="s">
        <v>159</v>
      </c>
      <c r="AL1183" s="424" t="s">
        <v>257</v>
      </c>
      <c r="AM1183" s="424" t="s">
        <v>147</v>
      </c>
      <c r="AN1183" s="424" t="s">
        <v>160</v>
      </c>
      <c r="AO1183" s="424" t="s">
        <v>158</v>
      </c>
      <c r="AP1183" s="424" t="s">
        <v>158</v>
      </c>
      <c r="AQ1183" s="424" t="s">
        <v>158</v>
      </c>
      <c r="AR1183" s="424" t="s">
        <v>158</v>
      </c>
      <c r="AS1183" s="424" t="s">
        <v>158</v>
      </c>
      <c r="AT1183" s="424" t="s">
        <v>158</v>
      </c>
      <c r="AU1183" s="424" t="s">
        <v>158</v>
      </c>
      <c r="AV1183" s="424" t="s">
        <v>158</v>
      </c>
      <c r="AW1183" s="424" t="s">
        <v>158</v>
      </c>
      <c r="AX1183" s="424" t="s">
        <v>158</v>
      </c>
      <c r="AY1183" s="424" t="s">
        <v>158</v>
      </c>
      <c r="AZ1183" s="424" t="s">
        <v>158</v>
      </c>
      <c r="BA1183" s="424" t="s">
        <v>158</v>
      </c>
      <c r="BB1183" s="425" t="s">
        <v>158</v>
      </c>
      <c r="BC1183" s="426" t="s">
        <v>188</v>
      </c>
      <c r="BD1183" s="442">
        <v>0.8</v>
      </c>
      <c r="BE1183" s="426" t="s">
        <v>153</v>
      </c>
      <c r="BF1183" s="442">
        <v>0.25</v>
      </c>
      <c r="BG1183" s="426" t="s">
        <v>158</v>
      </c>
      <c r="BH1183" s="442">
        <v>0</v>
      </c>
      <c r="BI1183" s="443">
        <v>22.351166666666668</v>
      </c>
      <c r="BJ1183" s="443">
        <v>25.765000000000001</v>
      </c>
      <c r="BK1183" s="443">
        <v>28.259999999999994</v>
      </c>
      <c r="BL1183" s="16"/>
      <c r="BM1183" s="426" t="s">
        <v>116</v>
      </c>
      <c r="BN1183" s="424" t="s">
        <v>158</v>
      </c>
      <c r="BO1183" s="424" t="s">
        <v>160</v>
      </c>
      <c r="BP1183" s="424" t="s">
        <v>167</v>
      </c>
      <c r="BQ1183" s="424" t="s">
        <v>152</v>
      </c>
      <c r="BR1183" s="424" t="s">
        <v>167</v>
      </c>
      <c r="BS1183" s="424" t="s">
        <v>160</v>
      </c>
      <c r="BT1183" s="424" t="s">
        <v>158</v>
      </c>
      <c r="BU1183" s="424" t="s">
        <v>158</v>
      </c>
      <c r="BV1183" s="424" t="s">
        <v>158</v>
      </c>
      <c r="BW1183" s="424" t="s">
        <v>158</v>
      </c>
      <c r="BX1183" s="424" t="s">
        <v>158</v>
      </c>
      <c r="BY1183" s="424" t="s">
        <v>158</v>
      </c>
      <c r="BZ1183" s="424" t="s">
        <v>158</v>
      </c>
      <c r="CA1183" s="424" t="s">
        <v>158</v>
      </c>
      <c r="CB1183" s="424" t="s">
        <v>158</v>
      </c>
      <c r="CC1183" s="424" t="s">
        <v>158</v>
      </c>
      <c r="CD1183" s="424" t="s">
        <v>158</v>
      </c>
      <c r="CE1183" s="424" t="s">
        <v>158</v>
      </c>
      <c r="CF1183" s="424" t="s">
        <v>158</v>
      </c>
      <c r="CG1183" s="425" t="s">
        <v>158</v>
      </c>
      <c r="CH1183" s="370" t="s">
        <v>163</v>
      </c>
      <c r="CI1183" s="396">
        <v>0.80882352941176472</v>
      </c>
      <c r="CJ1183" s="370" t="s">
        <v>154</v>
      </c>
      <c r="CK1183" s="396">
        <v>0.27941176470588236</v>
      </c>
      <c r="CL1183" s="370" t="s">
        <v>158</v>
      </c>
      <c r="CM1183" s="396">
        <v>0</v>
      </c>
      <c r="CN1183" s="397">
        <v>22.431764705882355</v>
      </c>
      <c r="CO1183" s="397">
        <v>25.932499999999997</v>
      </c>
      <c r="CP1183" s="397">
        <v>28.552</v>
      </c>
      <c r="CQ1183" s="57"/>
    </row>
    <row r="1184" spans="1:95" x14ac:dyDescent="0.25">
      <c r="A1184" s="241"/>
      <c r="B1184" s="427" t="s">
        <v>36</v>
      </c>
      <c r="C1184" s="428" t="s">
        <v>120</v>
      </c>
      <c r="D1184" s="429" t="s">
        <v>158</v>
      </c>
      <c r="E1184" s="429" t="s">
        <v>158</v>
      </c>
      <c r="F1184" s="429" t="s">
        <v>156</v>
      </c>
      <c r="G1184" s="429" t="s">
        <v>164</v>
      </c>
      <c r="H1184" s="429" t="s">
        <v>146</v>
      </c>
      <c r="I1184" s="429" t="s">
        <v>160</v>
      </c>
      <c r="J1184" s="429" t="s">
        <v>158</v>
      </c>
      <c r="K1184" s="429" t="s">
        <v>158</v>
      </c>
      <c r="L1184" s="429" t="s">
        <v>158</v>
      </c>
      <c r="M1184" s="429" t="s">
        <v>158</v>
      </c>
      <c r="N1184" s="429" t="s">
        <v>158</v>
      </c>
      <c r="O1184" s="429" t="s">
        <v>158</v>
      </c>
      <c r="P1184" s="429" t="s">
        <v>158</v>
      </c>
      <c r="Q1184" s="429" t="s">
        <v>158</v>
      </c>
      <c r="R1184" s="429" t="s">
        <v>158</v>
      </c>
      <c r="S1184" s="429" t="s">
        <v>158</v>
      </c>
      <c r="T1184" s="429" t="s">
        <v>158</v>
      </c>
      <c r="U1184" s="429" t="s">
        <v>158</v>
      </c>
      <c r="V1184" s="429" t="s">
        <v>158</v>
      </c>
      <c r="W1184" s="430" t="s">
        <v>158</v>
      </c>
      <c r="X1184" s="431" t="s">
        <v>216</v>
      </c>
      <c r="Y1184" s="444">
        <v>0.72</v>
      </c>
      <c r="Z1184" s="431" t="s">
        <v>167</v>
      </c>
      <c r="AA1184" s="444">
        <v>0.48</v>
      </c>
      <c r="AB1184" s="431" t="s">
        <v>158</v>
      </c>
      <c r="AC1184" s="444">
        <v>0</v>
      </c>
      <c r="AD1184" s="445">
        <v>22.646000000000004</v>
      </c>
      <c r="AE1184" s="445">
        <v>26.134</v>
      </c>
      <c r="AF1184" s="445">
        <v>30.318999999999999</v>
      </c>
      <c r="AG1184" s="16"/>
      <c r="AH1184" s="431" t="s">
        <v>124</v>
      </c>
      <c r="AI1184" s="429" t="s">
        <v>160</v>
      </c>
      <c r="AJ1184" s="429" t="s">
        <v>160</v>
      </c>
      <c r="AK1184" s="429" t="s">
        <v>164</v>
      </c>
      <c r="AL1184" s="429" t="s">
        <v>258</v>
      </c>
      <c r="AM1184" s="429" t="s">
        <v>159</v>
      </c>
      <c r="AN1184" s="429" t="s">
        <v>160</v>
      </c>
      <c r="AO1184" s="429" t="s">
        <v>158</v>
      </c>
      <c r="AP1184" s="429" t="s">
        <v>158</v>
      </c>
      <c r="AQ1184" s="429" t="s">
        <v>158</v>
      </c>
      <c r="AR1184" s="429" t="s">
        <v>158</v>
      </c>
      <c r="AS1184" s="429" t="s">
        <v>158</v>
      </c>
      <c r="AT1184" s="429" t="s">
        <v>158</v>
      </c>
      <c r="AU1184" s="429" t="s">
        <v>158</v>
      </c>
      <c r="AV1184" s="429" t="s">
        <v>158</v>
      </c>
      <c r="AW1184" s="429" t="s">
        <v>158</v>
      </c>
      <c r="AX1184" s="429" t="s">
        <v>158</v>
      </c>
      <c r="AY1184" s="429" t="s">
        <v>158</v>
      </c>
      <c r="AZ1184" s="429" t="s">
        <v>158</v>
      </c>
      <c r="BA1184" s="429" t="s">
        <v>158</v>
      </c>
      <c r="BB1184" s="430" t="s">
        <v>158</v>
      </c>
      <c r="BC1184" s="431" t="s">
        <v>163</v>
      </c>
      <c r="BD1184" s="444">
        <v>0.7857142857142857</v>
      </c>
      <c r="BE1184" s="431" t="s">
        <v>216</v>
      </c>
      <c r="BF1184" s="444">
        <v>0.25714285714285712</v>
      </c>
      <c r="BG1184" s="431" t="s">
        <v>158</v>
      </c>
      <c r="BH1184" s="444">
        <v>0</v>
      </c>
      <c r="BI1184" s="445">
        <v>22.050000000000008</v>
      </c>
      <c r="BJ1184" s="445">
        <v>25.464500000000001</v>
      </c>
      <c r="BK1184" s="445">
        <v>27.76</v>
      </c>
      <c r="BL1184" s="16"/>
      <c r="BM1184" s="431" t="s">
        <v>128</v>
      </c>
      <c r="BN1184" s="429" t="s">
        <v>160</v>
      </c>
      <c r="BO1184" s="429" t="s">
        <v>160</v>
      </c>
      <c r="BP1184" s="429" t="s">
        <v>259</v>
      </c>
      <c r="BQ1184" s="429" t="s">
        <v>174</v>
      </c>
      <c r="BR1184" s="429" t="s">
        <v>153</v>
      </c>
      <c r="BS1184" s="429" t="s">
        <v>179</v>
      </c>
      <c r="BT1184" s="429" t="s">
        <v>158</v>
      </c>
      <c r="BU1184" s="429" t="s">
        <v>158</v>
      </c>
      <c r="BV1184" s="429" t="s">
        <v>158</v>
      </c>
      <c r="BW1184" s="429" t="s">
        <v>158</v>
      </c>
      <c r="BX1184" s="429" t="s">
        <v>158</v>
      </c>
      <c r="BY1184" s="429" t="s">
        <v>158</v>
      </c>
      <c r="BZ1184" s="429" t="s">
        <v>158</v>
      </c>
      <c r="CA1184" s="429" t="s">
        <v>158</v>
      </c>
      <c r="CB1184" s="429" t="s">
        <v>158</v>
      </c>
      <c r="CC1184" s="429" t="s">
        <v>158</v>
      </c>
      <c r="CD1184" s="429" t="s">
        <v>158</v>
      </c>
      <c r="CE1184" s="429" t="s">
        <v>158</v>
      </c>
      <c r="CF1184" s="429" t="s">
        <v>158</v>
      </c>
      <c r="CG1184" s="430" t="s">
        <v>158</v>
      </c>
      <c r="CH1184" s="377" t="s">
        <v>260</v>
      </c>
      <c r="CI1184" s="398">
        <v>0.76842105263157889</v>
      </c>
      <c r="CJ1184" s="377" t="s">
        <v>261</v>
      </c>
      <c r="CK1184" s="398">
        <v>0.31578947368421051</v>
      </c>
      <c r="CL1184" s="377" t="s">
        <v>158</v>
      </c>
      <c r="CM1184" s="398">
        <v>0</v>
      </c>
      <c r="CN1184" s="399">
        <v>22.206842105263163</v>
      </c>
      <c r="CO1184" s="399">
        <v>25.631999999999994</v>
      </c>
      <c r="CP1184" s="399">
        <v>28.397999999999993</v>
      </c>
      <c r="CQ1184" s="57"/>
    </row>
    <row r="1185" spans="1:95" x14ac:dyDescent="0.25">
      <c r="A1185" s="241"/>
      <c r="B1185" s="432" t="s">
        <v>37</v>
      </c>
      <c r="C1185" s="433" t="s">
        <v>120</v>
      </c>
      <c r="D1185" s="434" t="s">
        <v>158</v>
      </c>
      <c r="E1185" s="434" t="s">
        <v>158</v>
      </c>
      <c r="F1185" s="434" t="s">
        <v>156</v>
      </c>
      <c r="G1185" s="434" t="s">
        <v>164</v>
      </c>
      <c r="H1185" s="434" t="s">
        <v>146</v>
      </c>
      <c r="I1185" s="434" t="s">
        <v>160</v>
      </c>
      <c r="J1185" s="434" t="s">
        <v>158</v>
      </c>
      <c r="K1185" s="434" t="s">
        <v>158</v>
      </c>
      <c r="L1185" s="434" t="s">
        <v>158</v>
      </c>
      <c r="M1185" s="434" t="s">
        <v>158</v>
      </c>
      <c r="N1185" s="434" t="s">
        <v>158</v>
      </c>
      <c r="O1185" s="434" t="s">
        <v>158</v>
      </c>
      <c r="P1185" s="434" t="s">
        <v>158</v>
      </c>
      <c r="Q1185" s="434" t="s">
        <v>158</v>
      </c>
      <c r="R1185" s="434" t="s">
        <v>158</v>
      </c>
      <c r="S1185" s="434" t="s">
        <v>158</v>
      </c>
      <c r="T1185" s="434" t="s">
        <v>158</v>
      </c>
      <c r="U1185" s="434" t="s">
        <v>158</v>
      </c>
      <c r="V1185" s="434" t="s">
        <v>158</v>
      </c>
      <c r="W1185" s="435" t="s">
        <v>158</v>
      </c>
      <c r="X1185" s="436" t="s">
        <v>216</v>
      </c>
      <c r="Y1185" s="446">
        <v>0.72</v>
      </c>
      <c r="Z1185" s="436" t="s">
        <v>167</v>
      </c>
      <c r="AA1185" s="446">
        <v>0.48</v>
      </c>
      <c r="AB1185" s="436" t="s">
        <v>158</v>
      </c>
      <c r="AC1185" s="446">
        <v>0</v>
      </c>
      <c r="AD1185" s="447">
        <v>22.646000000000004</v>
      </c>
      <c r="AE1185" s="447">
        <v>26.134</v>
      </c>
      <c r="AF1185" s="447">
        <v>30.318999999999999</v>
      </c>
      <c r="AG1185" s="16"/>
      <c r="AH1185" s="436" t="s">
        <v>124</v>
      </c>
      <c r="AI1185" s="434" t="s">
        <v>160</v>
      </c>
      <c r="AJ1185" s="434" t="s">
        <v>160</v>
      </c>
      <c r="AK1185" s="434" t="s">
        <v>164</v>
      </c>
      <c r="AL1185" s="434" t="s">
        <v>258</v>
      </c>
      <c r="AM1185" s="434" t="s">
        <v>159</v>
      </c>
      <c r="AN1185" s="434" t="s">
        <v>160</v>
      </c>
      <c r="AO1185" s="434" t="s">
        <v>158</v>
      </c>
      <c r="AP1185" s="434" t="s">
        <v>158</v>
      </c>
      <c r="AQ1185" s="434" t="s">
        <v>158</v>
      </c>
      <c r="AR1185" s="434" t="s">
        <v>158</v>
      </c>
      <c r="AS1185" s="434" t="s">
        <v>158</v>
      </c>
      <c r="AT1185" s="434" t="s">
        <v>158</v>
      </c>
      <c r="AU1185" s="434" t="s">
        <v>158</v>
      </c>
      <c r="AV1185" s="434" t="s">
        <v>158</v>
      </c>
      <c r="AW1185" s="434" t="s">
        <v>158</v>
      </c>
      <c r="AX1185" s="434" t="s">
        <v>158</v>
      </c>
      <c r="AY1185" s="434" t="s">
        <v>158</v>
      </c>
      <c r="AZ1185" s="434" t="s">
        <v>158</v>
      </c>
      <c r="BA1185" s="434" t="s">
        <v>158</v>
      </c>
      <c r="BB1185" s="435" t="s">
        <v>158</v>
      </c>
      <c r="BC1185" s="436" t="s">
        <v>163</v>
      </c>
      <c r="BD1185" s="446">
        <v>0.7857142857142857</v>
      </c>
      <c r="BE1185" s="436" t="s">
        <v>216</v>
      </c>
      <c r="BF1185" s="446">
        <v>0.25714285714285712</v>
      </c>
      <c r="BG1185" s="436" t="s">
        <v>158</v>
      </c>
      <c r="BH1185" s="446">
        <v>0</v>
      </c>
      <c r="BI1185" s="447">
        <v>22.050000000000008</v>
      </c>
      <c r="BJ1185" s="447">
        <v>25.464500000000001</v>
      </c>
      <c r="BK1185" s="447">
        <v>27.76</v>
      </c>
      <c r="BL1185" s="16"/>
      <c r="BM1185" s="436" t="s">
        <v>128</v>
      </c>
      <c r="BN1185" s="434" t="s">
        <v>160</v>
      </c>
      <c r="BO1185" s="434" t="s">
        <v>160</v>
      </c>
      <c r="BP1185" s="434" t="s">
        <v>259</v>
      </c>
      <c r="BQ1185" s="434" t="s">
        <v>174</v>
      </c>
      <c r="BR1185" s="434" t="s">
        <v>153</v>
      </c>
      <c r="BS1185" s="434" t="s">
        <v>179</v>
      </c>
      <c r="BT1185" s="434" t="s">
        <v>158</v>
      </c>
      <c r="BU1185" s="434" t="s">
        <v>158</v>
      </c>
      <c r="BV1185" s="434" t="s">
        <v>158</v>
      </c>
      <c r="BW1185" s="434" t="s">
        <v>158</v>
      </c>
      <c r="BX1185" s="434" t="s">
        <v>158</v>
      </c>
      <c r="BY1185" s="434" t="s">
        <v>158</v>
      </c>
      <c r="BZ1185" s="434" t="s">
        <v>158</v>
      </c>
      <c r="CA1185" s="434" t="s">
        <v>158</v>
      </c>
      <c r="CB1185" s="434" t="s">
        <v>158</v>
      </c>
      <c r="CC1185" s="434" t="s">
        <v>158</v>
      </c>
      <c r="CD1185" s="434" t="s">
        <v>158</v>
      </c>
      <c r="CE1185" s="434" t="s">
        <v>158</v>
      </c>
      <c r="CF1185" s="434" t="s">
        <v>158</v>
      </c>
      <c r="CG1185" s="435" t="s">
        <v>158</v>
      </c>
      <c r="CH1185" s="382" t="s">
        <v>260</v>
      </c>
      <c r="CI1185" s="400">
        <v>0.76842105263157889</v>
      </c>
      <c r="CJ1185" s="382" t="s">
        <v>261</v>
      </c>
      <c r="CK1185" s="400">
        <v>0.31578947368421051</v>
      </c>
      <c r="CL1185" s="382" t="s">
        <v>158</v>
      </c>
      <c r="CM1185" s="400">
        <v>0</v>
      </c>
      <c r="CN1185" s="401">
        <v>22.206842105263163</v>
      </c>
      <c r="CO1185" s="401">
        <v>25.631999999999994</v>
      </c>
      <c r="CP1185" s="401">
        <v>28.397999999999993</v>
      </c>
      <c r="CQ1185" s="57"/>
    </row>
    <row r="1186" spans="1:95" x14ac:dyDescent="0.25">
      <c r="A1186" s="241"/>
      <c r="B1186" s="437" t="s">
        <v>38</v>
      </c>
      <c r="C1186" s="438" t="s">
        <v>137</v>
      </c>
      <c r="D1186" s="439" t="s">
        <v>158</v>
      </c>
      <c r="E1186" s="439" t="s">
        <v>179</v>
      </c>
      <c r="F1186" s="439" t="s">
        <v>147</v>
      </c>
      <c r="G1186" s="439" t="s">
        <v>172</v>
      </c>
      <c r="H1186" s="439" t="s">
        <v>146</v>
      </c>
      <c r="I1186" s="439" t="s">
        <v>160</v>
      </c>
      <c r="J1186" s="439" t="s">
        <v>158</v>
      </c>
      <c r="K1186" s="439" t="s">
        <v>158</v>
      </c>
      <c r="L1186" s="439" t="s">
        <v>158</v>
      </c>
      <c r="M1186" s="439" t="s">
        <v>158</v>
      </c>
      <c r="N1186" s="439" t="s">
        <v>158</v>
      </c>
      <c r="O1186" s="439" t="s">
        <v>158</v>
      </c>
      <c r="P1186" s="439" t="s">
        <v>158</v>
      </c>
      <c r="Q1186" s="439" t="s">
        <v>158</v>
      </c>
      <c r="R1186" s="439" t="s">
        <v>158</v>
      </c>
      <c r="S1186" s="439" t="s">
        <v>158</v>
      </c>
      <c r="T1186" s="439" t="s">
        <v>158</v>
      </c>
      <c r="U1186" s="439" t="s">
        <v>158</v>
      </c>
      <c r="V1186" s="439" t="s">
        <v>158</v>
      </c>
      <c r="W1186" s="440" t="s">
        <v>158</v>
      </c>
      <c r="X1186" s="441" t="s">
        <v>259</v>
      </c>
      <c r="Y1186" s="448">
        <v>0.625</v>
      </c>
      <c r="Z1186" s="441" t="s">
        <v>164</v>
      </c>
      <c r="AA1186" s="448">
        <v>0.40625</v>
      </c>
      <c r="AB1186" s="441" t="s">
        <v>158</v>
      </c>
      <c r="AC1186" s="448">
        <v>0</v>
      </c>
      <c r="AD1186" s="449">
        <v>21.689375000000002</v>
      </c>
      <c r="AE1186" s="449">
        <v>25.118000000000002</v>
      </c>
      <c r="AF1186" s="449">
        <v>29.594499999999996</v>
      </c>
      <c r="AG1186" s="16"/>
      <c r="AH1186" s="441" t="s">
        <v>140</v>
      </c>
      <c r="AI1186" s="439" t="s">
        <v>179</v>
      </c>
      <c r="AJ1186" s="439" t="s">
        <v>179</v>
      </c>
      <c r="AK1186" s="439" t="s">
        <v>176</v>
      </c>
      <c r="AL1186" s="439" t="s">
        <v>262</v>
      </c>
      <c r="AM1186" s="439" t="s">
        <v>164</v>
      </c>
      <c r="AN1186" s="439" t="s">
        <v>160</v>
      </c>
      <c r="AO1186" s="439" t="s">
        <v>158</v>
      </c>
      <c r="AP1186" s="439" t="s">
        <v>158</v>
      </c>
      <c r="AQ1186" s="439" t="s">
        <v>158</v>
      </c>
      <c r="AR1186" s="439" t="s">
        <v>158</v>
      </c>
      <c r="AS1186" s="439" t="s">
        <v>158</v>
      </c>
      <c r="AT1186" s="439" t="s">
        <v>158</v>
      </c>
      <c r="AU1186" s="439" t="s">
        <v>158</v>
      </c>
      <c r="AV1186" s="439" t="s">
        <v>158</v>
      </c>
      <c r="AW1186" s="439" t="s">
        <v>158</v>
      </c>
      <c r="AX1186" s="439" t="s">
        <v>158</v>
      </c>
      <c r="AY1186" s="439" t="s">
        <v>158</v>
      </c>
      <c r="AZ1186" s="439" t="s">
        <v>158</v>
      </c>
      <c r="BA1186" s="439" t="s">
        <v>158</v>
      </c>
      <c r="BB1186" s="440" t="s">
        <v>158</v>
      </c>
      <c r="BC1186" s="441" t="s">
        <v>112</v>
      </c>
      <c r="BD1186" s="448">
        <v>0.70588235294117652</v>
      </c>
      <c r="BE1186" s="441" t="s">
        <v>259</v>
      </c>
      <c r="BF1186" s="448">
        <v>0.23529411764705882</v>
      </c>
      <c r="BG1186" s="441" t="s">
        <v>158</v>
      </c>
      <c r="BH1186" s="448">
        <v>0</v>
      </c>
      <c r="BI1186" s="449">
        <v>21.445647058823528</v>
      </c>
      <c r="BJ1186" s="449">
        <v>25.288999999999998</v>
      </c>
      <c r="BK1186" s="449">
        <v>28.01</v>
      </c>
      <c r="BL1186" s="16"/>
      <c r="BM1186" s="441" t="s">
        <v>143</v>
      </c>
      <c r="BN1186" s="439" t="s">
        <v>179</v>
      </c>
      <c r="BO1186" s="439" t="s">
        <v>146</v>
      </c>
      <c r="BP1186" s="439" t="s">
        <v>261</v>
      </c>
      <c r="BQ1186" s="439" t="s">
        <v>263</v>
      </c>
      <c r="BR1186" s="439" t="s">
        <v>251</v>
      </c>
      <c r="BS1186" s="439" t="s">
        <v>179</v>
      </c>
      <c r="BT1186" s="439" t="s">
        <v>158</v>
      </c>
      <c r="BU1186" s="439" t="s">
        <v>158</v>
      </c>
      <c r="BV1186" s="439" t="s">
        <v>158</v>
      </c>
      <c r="BW1186" s="439" t="s">
        <v>158</v>
      </c>
      <c r="BX1186" s="439" t="s">
        <v>158</v>
      </c>
      <c r="BY1186" s="439" t="s">
        <v>158</v>
      </c>
      <c r="BZ1186" s="439" t="s">
        <v>158</v>
      </c>
      <c r="CA1186" s="439" t="s">
        <v>158</v>
      </c>
      <c r="CB1186" s="439" t="s">
        <v>158</v>
      </c>
      <c r="CC1186" s="439" t="s">
        <v>158</v>
      </c>
      <c r="CD1186" s="439" t="s">
        <v>158</v>
      </c>
      <c r="CE1186" s="439" t="s">
        <v>158</v>
      </c>
      <c r="CF1186" s="439" t="s">
        <v>158</v>
      </c>
      <c r="CG1186" s="440" t="s">
        <v>158</v>
      </c>
      <c r="CH1186" s="387" t="s">
        <v>240</v>
      </c>
      <c r="CI1186" s="402">
        <v>0.68376068376068377</v>
      </c>
      <c r="CJ1186" s="387" t="s">
        <v>151</v>
      </c>
      <c r="CK1186" s="402">
        <v>0.28205128205128205</v>
      </c>
      <c r="CL1186" s="387" t="s">
        <v>158</v>
      </c>
      <c r="CM1186" s="402">
        <v>0</v>
      </c>
      <c r="CN1186" s="403">
        <v>21.512307692307697</v>
      </c>
      <c r="CO1186" s="403">
        <v>25.117999999999999</v>
      </c>
      <c r="CP1186" s="403">
        <v>28.353999999999996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0</v>
      </c>
      <c r="D1189" s="321">
        <v>0</v>
      </c>
      <c r="E1189" s="89">
        <v>0</v>
      </c>
      <c r="F1189" s="89">
        <v>0</v>
      </c>
      <c r="G1189" s="89">
        <v>0</v>
      </c>
      <c r="H1189" s="89">
        <v>0</v>
      </c>
      <c r="I1189" s="89">
        <v>0</v>
      </c>
      <c r="J1189" s="89">
        <v>0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0</v>
      </c>
      <c r="Y1189" s="30" t="s">
        <v>106</v>
      </c>
      <c r="Z1189" s="99">
        <v>0</v>
      </c>
      <c r="AA1189" s="30" t="s">
        <v>106</v>
      </c>
      <c r="AB1189" s="99">
        <v>0</v>
      </c>
      <c r="AC1189" s="30" t="s">
        <v>106</v>
      </c>
      <c r="AD1189" s="25" t="s">
        <v>106</v>
      </c>
      <c r="AE1189" s="25" t="s">
        <v>106</v>
      </c>
      <c r="AF1189" s="25" t="s">
        <v>106</v>
      </c>
      <c r="AG1189" s="57"/>
      <c r="AH1189" s="96">
        <v>3</v>
      </c>
      <c r="AI1189" s="321">
        <v>0</v>
      </c>
      <c r="AJ1189" s="89">
        <v>0</v>
      </c>
      <c r="AK1189" s="89">
        <v>1</v>
      </c>
      <c r="AL1189" s="89">
        <v>0</v>
      </c>
      <c r="AM1189" s="89">
        <v>2</v>
      </c>
      <c r="AN1189" s="89">
        <v>0</v>
      </c>
      <c r="AO1189" s="89">
        <v>0</v>
      </c>
      <c r="AP1189" s="89">
        <v>0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2</v>
      </c>
      <c r="BD1189" s="30">
        <v>0.66666666666666663</v>
      </c>
      <c r="BE1189" s="99">
        <v>2</v>
      </c>
      <c r="BF1189" s="30">
        <v>0.66666666666666663</v>
      </c>
      <c r="BG1189" s="99">
        <v>0</v>
      </c>
      <c r="BH1189" s="30">
        <v>0</v>
      </c>
      <c r="BI1189" s="25">
        <v>22.633333333333336</v>
      </c>
      <c r="BJ1189" s="25" t="s">
        <v>106</v>
      </c>
      <c r="BK1189" s="25" t="s">
        <v>106</v>
      </c>
      <c r="BL1189" s="57"/>
      <c r="BM1189" s="96">
        <v>3</v>
      </c>
      <c r="BN1189" s="336">
        <v>0</v>
      </c>
      <c r="BO1189" s="188">
        <v>0</v>
      </c>
      <c r="BP1189" s="188">
        <v>1</v>
      </c>
      <c r="BQ1189" s="188">
        <v>0</v>
      </c>
      <c r="BR1189" s="188">
        <v>2</v>
      </c>
      <c r="BS1189" s="188">
        <v>0</v>
      </c>
      <c r="BT1189" s="188">
        <v>0</v>
      </c>
      <c r="BU1189" s="188">
        <v>0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2</v>
      </c>
      <c r="CI1189" s="30">
        <v>0.66666666666666663</v>
      </c>
      <c r="CJ1189" s="99">
        <v>2</v>
      </c>
      <c r="CK1189" s="30">
        <v>0.66666666666666663</v>
      </c>
      <c r="CL1189" s="99">
        <v>0</v>
      </c>
      <c r="CM1189" s="30">
        <v>0</v>
      </c>
      <c r="CN1189" s="25">
        <v>22.633333333333336</v>
      </c>
      <c r="CO1189" s="25" t="s">
        <v>106</v>
      </c>
      <c r="CP1189" s="25" t="s">
        <v>106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0</v>
      </c>
      <c r="D1190" s="264">
        <v>0</v>
      </c>
      <c r="E1190" s="122">
        <v>0</v>
      </c>
      <c r="F1190" s="122">
        <v>0</v>
      </c>
      <c r="G1190" s="122">
        <v>0</v>
      </c>
      <c r="H1190" s="122">
        <v>0</v>
      </c>
      <c r="I1190" s="122">
        <v>0</v>
      </c>
      <c r="J1190" s="122">
        <v>0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0</v>
      </c>
      <c r="Y1190" s="31" t="s">
        <v>106</v>
      </c>
      <c r="Z1190" s="100">
        <v>0</v>
      </c>
      <c r="AA1190" s="31" t="s">
        <v>106</v>
      </c>
      <c r="AB1190" s="100">
        <v>0</v>
      </c>
      <c r="AC1190" s="31" t="s">
        <v>106</v>
      </c>
      <c r="AD1190" s="27" t="s">
        <v>106</v>
      </c>
      <c r="AE1190" s="27" t="s">
        <v>106</v>
      </c>
      <c r="AF1190" s="27" t="s">
        <v>106</v>
      </c>
      <c r="AG1190" s="57"/>
      <c r="AH1190" s="97">
        <v>2</v>
      </c>
      <c r="AI1190" s="264">
        <v>0</v>
      </c>
      <c r="AJ1190" s="122">
        <v>0</v>
      </c>
      <c r="AK1190" s="122">
        <v>0</v>
      </c>
      <c r="AL1190" s="122">
        <v>1</v>
      </c>
      <c r="AM1190" s="122">
        <v>1</v>
      </c>
      <c r="AN1190" s="122">
        <v>0</v>
      </c>
      <c r="AO1190" s="122">
        <v>0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2</v>
      </c>
      <c r="BD1190" s="31">
        <v>1</v>
      </c>
      <c r="BE1190" s="100">
        <v>1</v>
      </c>
      <c r="BF1190" s="31">
        <v>0.5</v>
      </c>
      <c r="BG1190" s="100">
        <v>0</v>
      </c>
      <c r="BH1190" s="31">
        <v>0</v>
      </c>
      <c r="BI1190" s="27">
        <v>23.990000000000002</v>
      </c>
      <c r="BJ1190" s="27" t="s">
        <v>106</v>
      </c>
      <c r="BK1190" s="27" t="s">
        <v>106</v>
      </c>
      <c r="BL1190" s="57"/>
      <c r="BM1190" s="97">
        <v>2</v>
      </c>
      <c r="BN1190" s="253">
        <v>0</v>
      </c>
      <c r="BO1190" s="191">
        <v>0</v>
      </c>
      <c r="BP1190" s="191">
        <v>0</v>
      </c>
      <c r="BQ1190" s="191">
        <v>1</v>
      </c>
      <c r="BR1190" s="191">
        <v>1</v>
      </c>
      <c r="BS1190" s="191">
        <v>0</v>
      </c>
      <c r="BT1190" s="191">
        <v>0</v>
      </c>
      <c r="BU1190" s="191">
        <v>0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2</v>
      </c>
      <c r="CI1190" s="31">
        <v>1</v>
      </c>
      <c r="CJ1190" s="100">
        <v>1</v>
      </c>
      <c r="CK1190" s="31">
        <v>0.5</v>
      </c>
      <c r="CL1190" s="100">
        <v>0</v>
      </c>
      <c r="CM1190" s="31">
        <v>0</v>
      </c>
      <c r="CN1190" s="27">
        <v>23.990000000000002</v>
      </c>
      <c r="CO1190" s="27" t="s">
        <v>106</v>
      </c>
      <c r="CP1190" s="27" t="s">
        <v>106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0</v>
      </c>
      <c r="D1191" s="264">
        <v>0</v>
      </c>
      <c r="E1191" s="122">
        <v>0</v>
      </c>
      <c r="F1191" s="122">
        <v>0</v>
      </c>
      <c r="G1191" s="122">
        <v>0</v>
      </c>
      <c r="H1191" s="122">
        <v>0</v>
      </c>
      <c r="I1191" s="122">
        <v>0</v>
      </c>
      <c r="J1191" s="122">
        <v>0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0</v>
      </c>
      <c r="Y1191" s="31" t="s">
        <v>106</v>
      </c>
      <c r="Z1191" s="100">
        <v>0</v>
      </c>
      <c r="AA1191" s="31" t="s">
        <v>106</v>
      </c>
      <c r="AB1191" s="100">
        <v>0</v>
      </c>
      <c r="AC1191" s="31" t="s">
        <v>106</v>
      </c>
      <c r="AD1191" s="27" t="s">
        <v>106</v>
      </c>
      <c r="AE1191" s="27" t="s">
        <v>106</v>
      </c>
      <c r="AF1191" s="27" t="s">
        <v>106</v>
      </c>
      <c r="AG1191" s="57"/>
      <c r="AH1191" s="97">
        <v>0</v>
      </c>
      <c r="AI1191" s="264">
        <v>0</v>
      </c>
      <c r="AJ1191" s="122">
        <v>0</v>
      </c>
      <c r="AK1191" s="122">
        <v>0</v>
      </c>
      <c r="AL1191" s="122">
        <v>0</v>
      </c>
      <c r="AM1191" s="122">
        <v>0</v>
      </c>
      <c r="AN1191" s="122">
        <v>0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0</v>
      </c>
      <c r="BD1191" s="31" t="s">
        <v>106</v>
      </c>
      <c r="BE1191" s="100">
        <v>0</v>
      </c>
      <c r="BF1191" s="31" t="s">
        <v>106</v>
      </c>
      <c r="BG1191" s="100">
        <v>0</v>
      </c>
      <c r="BH1191" s="31" t="s">
        <v>106</v>
      </c>
      <c r="BI1191" s="27" t="s">
        <v>106</v>
      </c>
      <c r="BJ1191" s="27" t="s">
        <v>106</v>
      </c>
      <c r="BK1191" s="27" t="s">
        <v>106</v>
      </c>
      <c r="BL1191" s="57"/>
      <c r="BM1191" s="97">
        <v>0</v>
      </c>
      <c r="BN1191" s="253">
        <v>0</v>
      </c>
      <c r="BO1191" s="191">
        <v>0</v>
      </c>
      <c r="BP1191" s="191">
        <v>0</v>
      </c>
      <c r="BQ1191" s="191">
        <v>0</v>
      </c>
      <c r="BR1191" s="191">
        <v>0</v>
      </c>
      <c r="BS1191" s="191">
        <v>0</v>
      </c>
      <c r="BT1191" s="191">
        <v>0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0</v>
      </c>
      <c r="CI1191" s="31" t="s">
        <v>106</v>
      </c>
      <c r="CJ1191" s="100">
        <v>0</v>
      </c>
      <c r="CK1191" s="31" t="s">
        <v>106</v>
      </c>
      <c r="CL1191" s="100">
        <v>0</v>
      </c>
      <c r="CM1191" s="31" t="s">
        <v>106</v>
      </c>
      <c r="CN1191" s="27" t="s">
        <v>106</v>
      </c>
      <c r="CO1191" s="27" t="s">
        <v>106</v>
      </c>
      <c r="CP1191" s="27" t="s">
        <v>106</v>
      </c>
      <c r="CQ1191" s="57"/>
    </row>
    <row r="1192" spans="1:95" x14ac:dyDescent="0.25">
      <c r="A1192" s="241">
        <v>5</v>
      </c>
      <c r="B1192" s="312">
        <v>0.125</v>
      </c>
      <c r="C1192" s="97">
        <v>1</v>
      </c>
      <c r="D1192" s="264">
        <v>0</v>
      </c>
      <c r="E1192" s="122">
        <v>0</v>
      </c>
      <c r="F1192" s="122">
        <v>1</v>
      </c>
      <c r="G1192" s="122">
        <v>0</v>
      </c>
      <c r="H1192" s="122">
        <v>0</v>
      </c>
      <c r="I1192" s="122">
        <v>0</v>
      </c>
      <c r="J1192" s="122">
        <v>0</v>
      </c>
      <c r="K1192" s="122">
        <v>0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0</v>
      </c>
      <c r="Y1192" s="31">
        <v>0</v>
      </c>
      <c r="Z1192" s="100">
        <v>0</v>
      </c>
      <c r="AA1192" s="31">
        <v>0</v>
      </c>
      <c r="AB1192" s="100">
        <v>0</v>
      </c>
      <c r="AC1192" s="31">
        <v>0</v>
      </c>
      <c r="AD1192" s="27">
        <v>19.61</v>
      </c>
      <c r="AE1192" s="27" t="s">
        <v>106</v>
      </c>
      <c r="AF1192" s="27" t="s">
        <v>106</v>
      </c>
      <c r="AG1192" s="57"/>
      <c r="AH1192" s="97">
        <v>1</v>
      </c>
      <c r="AI1192" s="264">
        <v>0</v>
      </c>
      <c r="AJ1192" s="122">
        <v>0</v>
      </c>
      <c r="AK1192" s="122">
        <v>0</v>
      </c>
      <c r="AL1192" s="122">
        <v>1</v>
      </c>
      <c r="AM1192" s="122">
        <v>0</v>
      </c>
      <c r="AN1192" s="122">
        <v>0</v>
      </c>
      <c r="AO1192" s="122">
        <v>0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1</v>
      </c>
      <c r="BD1192" s="31">
        <v>1</v>
      </c>
      <c r="BE1192" s="100">
        <v>0</v>
      </c>
      <c r="BF1192" s="31">
        <v>0</v>
      </c>
      <c r="BG1192" s="100">
        <v>0</v>
      </c>
      <c r="BH1192" s="31">
        <v>0</v>
      </c>
      <c r="BI1192" s="27">
        <v>21.52</v>
      </c>
      <c r="BJ1192" s="27" t="s">
        <v>106</v>
      </c>
      <c r="BK1192" s="27" t="s">
        <v>106</v>
      </c>
      <c r="BL1192" s="57"/>
      <c r="BM1192" s="97">
        <v>2</v>
      </c>
      <c r="BN1192" s="253">
        <v>0</v>
      </c>
      <c r="BO1192" s="191">
        <v>0</v>
      </c>
      <c r="BP1192" s="191">
        <v>1</v>
      </c>
      <c r="BQ1192" s="191">
        <v>1</v>
      </c>
      <c r="BR1192" s="191">
        <v>0</v>
      </c>
      <c r="BS1192" s="191">
        <v>0</v>
      </c>
      <c r="BT1192" s="191">
        <v>0</v>
      </c>
      <c r="BU1192" s="191">
        <v>0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1</v>
      </c>
      <c r="CI1192" s="31">
        <v>0.5</v>
      </c>
      <c r="CJ1192" s="100">
        <v>0</v>
      </c>
      <c r="CK1192" s="31">
        <v>0</v>
      </c>
      <c r="CL1192" s="100">
        <v>0</v>
      </c>
      <c r="CM1192" s="31">
        <v>0</v>
      </c>
      <c r="CN1192" s="27">
        <v>20.564999999999998</v>
      </c>
      <c r="CO1192" s="27" t="s">
        <v>106</v>
      </c>
      <c r="CP1192" s="27" t="s">
        <v>106</v>
      </c>
      <c r="CQ1192" s="57"/>
    </row>
    <row r="1193" spans="1:95" x14ac:dyDescent="0.25">
      <c r="A1193" s="241">
        <v>5</v>
      </c>
      <c r="B1193" s="312">
        <v>0.16666700000000001</v>
      </c>
      <c r="C1193" s="97">
        <v>1</v>
      </c>
      <c r="D1193" s="264">
        <v>0</v>
      </c>
      <c r="E1193" s="122">
        <v>0</v>
      </c>
      <c r="F1193" s="122">
        <v>1</v>
      </c>
      <c r="G1193" s="122">
        <v>0</v>
      </c>
      <c r="H1193" s="122">
        <v>0</v>
      </c>
      <c r="I1193" s="122">
        <v>0</v>
      </c>
      <c r="J1193" s="122">
        <v>0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0</v>
      </c>
      <c r="Y1193" s="31">
        <v>0</v>
      </c>
      <c r="Z1193" s="100">
        <v>0</v>
      </c>
      <c r="AA1193" s="31">
        <v>0</v>
      </c>
      <c r="AB1193" s="100">
        <v>0</v>
      </c>
      <c r="AC1193" s="31">
        <v>0</v>
      </c>
      <c r="AD1193" s="27">
        <v>18.3</v>
      </c>
      <c r="AE1193" s="27" t="s">
        <v>106</v>
      </c>
      <c r="AF1193" s="27" t="s">
        <v>106</v>
      </c>
      <c r="AG1193" s="57"/>
      <c r="AH1193" s="97">
        <v>3</v>
      </c>
      <c r="AI1193" s="264">
        <v>0</v>
      </c>
      <c r="AJ1193" s="122">
        <v>1</v>
      </c>
      <c r="AK1193" s="122">
        <v>1</v>
      </c>
      <c r="AL1193" s="122">
        <v>1</v>
      </c>
      <c r="AM1193" s="122">
        <v>0</v>
      </c>
      <c r="AN1193" s="122">
        <v>0</v>
      </c>
      <c r="AO1193" s="122">
        <v>0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1</v>
      </c>
      <c r="BD1193" s="31">
        <v>0.33333333333333331</v>
      </c>
      <c r="BE1193" s="100">
        <v>0</v>
      </c>
      <c r="BF1193" s="31">
        <v>0</v>
      </c>
      <c r="BG1193" s="100">
        <v>0</v>
      </c>
      <c r="BH1193" s="31">
        <v>0</v>
      </c>
      <c r="BI1193" s="27">
        <v>17.09</v>
      </c>
      <c r="BJ1193" s="27" t="s">
        <v>106</v>
      </c>
      <c r="BK1193" s="27" t="s">
        <v>106</v>
      </c>
      <c r="BL1193" s="57"/>
      <c r="BM1193" s="97">
        <v>4</v>
      </c>
      <c r="BN1193" s="253">
        <v>0</v>
      </c>
      <c r="BO1193" s="191">
        <v>1</v>
      </c>
      <c r="BP1193" s="191">
        <v>2</v>
      </c>
      <c r="BQ1193" s="191">
        <v>1</v>
      </c>
      <c r="BR1193" s="191">
        <v>0</v>
      </c>
      <c r="BS1193" s="191">
        <v>0</v>
      </c>
      <c r="BT1193" s="191">
        <v>0</v>
      </c>
      <c r="BU1193" s="191">
        <v>0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1</v>
      </c>
      <c r="CI1193" s="31">
        <v>0.25</v>
      </c>
      <c r="CJ1193" s="100">
        <v>0</v>
      </c>
      <c r="CK1193" s="31">
        <v>0</v>
      </c>
      <c r="CL1193" s="100">
        <v>0</v>
      </c>
      <c r="CM1193" s="31">
        <v>0</v>
      </c>
      <c r="CN1193" s="27">
        <v>17.392499999999998</v>
      </c>
      <c r="CO1193" s="27" t="s">
        <v>106</v>
      </c>
      <c r="CP1193" s="27" t="s">
        <v>106</v>
      </c>
      <c r="CQ1193" s="57"/>
    </row>
    <row r="1194" spans="1:95" x14ac:dyDescent="0.25">
      <c r="A1194" s="241">
        <v>5</v>
      </c>
      <c r="B1194" s="312">
        <v>0.20833299999999999</v>
      </c>
      <c r="C1194" s="97">
        <v>4</v>
      </c>
      <c r="D1194" s="264">
        <v>0</v>
      </c>
      <c r="E1194" s="122">
        <v>1</v>
      </c>
      <c r="F1194" s="122">
        <v>1</v>
      </c>
      <c r="G1194" s="122">
        <v>2</v>
      </c>
      <c r="H1194" s="122">
        <v>0</v>
      </c>
      <c r="I1194" s="122">
        <v>0</v>
      </c>
      <c r="J1194" s="122">
        <v>0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2</v>
      </c>
      <c r="Y1194" s="31">
        <v>0.5</v>
      </c>
      <c r="Z1194" s="100">
        <v>1</v>
      </c>
      <c r="AA1194" s="31">
        <v>0.25</v>
      </c>
      <c r="AB1194" s="100">
        <v>0</v>
      </c>
      <c r="AC1194" s="31">
        <v>0</v>
      </c>
      <c r="AD1194" s="27">
        <v>20.36</v>
      </c>
      <c r="AE1194" s="27" t="s">
        <v>106</v>
      </c>
      <c r="AF1194" s="27" t="s">
        <v>106</v>
      </c>
      <c r="AG1194" s="57"/>
      <c r="AH1194" s="97">
        <v>2</v>
      </c>
      <c r="AI1194" s="264">
        <v>0</v>
      </c>
      <c r="AJ1194" s="122">
        <v>1</v>
      </c>
      <c r="AK1194" s="122">
        <v>0</v>
      </c>
      <c r="AL1194" s="122">
        <v>1</v>
      </c>
      <c r="AM1194" s="122">
        <v>0</v>
      </c>
      <c r="AN1194" s="122">
        <v>0</v>
      </c>
      <c r="AO1194" s="122">
        <v>0</v>
      </c>
      <c r="AP1194" s="122">
        <v>0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1</v>
      </c>
      <c r="BD1194" s="31">
        <v>0.5</v>
      </c>
      <c r="BE1194" s="100">
        <v>0</v>
      </c>
      <c r="BF1194" s="31">
        <v>0</v>
      </c>
      <c r="BG1194" s="100">
        <v>0</v>
      </c>
      <c r="BH1194" s="31">
        <v>0</v>
      </c>
      <c r="BI1194" s="27">
        <v>16.704999999999998</v>
      </c>
      <c r="BJ1194" s="27" t="s">
        <v>106</v>
      </c>
      <c r="BK1194" s="27" t="s">
        <v>106</v>
      </c>
      <c r="BL1194" s="57"/>
      <c r="BM1194" s="97">
        <v>6</v>
      </c>
      <c r="BN1194" s="253">
        <v>0</v>
      </c>
      <c r="BO1194" s="191">
        <v>2</v>
      </c>
      <c r="BP1194" s="191">
        <v>1</v>
      </c>
      <c r="BQ1194" s="191">
        <v>3</v>
      </c>
      <c r="BR1194" s="191">
        <v>0</v>
      </c>
      <c r="BS1194" s="191">
        <v>0</v>
      </c>
      <c r="BT1194" s="191">
        <v>0</v>
      </c>
      <c r="BU1194" s="191">
        <v>0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3</v>
      </c>
      <c r="CI1194" s="31">
        <v>0.5</v>
      </c>
      <c r="CJ1194" s="100">
        <v>1</v>
      </c>
      <c r="CK1194" s="31">
        <v>0.16666666666666666</v>
      </c>
      <c r="CL1194" s="100">
        <v>0</v>
      </c>
      <c r="CM1194" s="31">
        <v>0</v>
      </c>
      <c r="CN1194" s="27">
        <v>19.141666666666669</v>
      </c>
      <c r="CO1194" s="27">
        <v>24.781000000000002</v>
      </c>
      <c r="CP1194" s="27" t="s">
        <v>106</v>
      </c>
      <c r="CQ1194" s="57"/>
    </row>
    <row r="1195" spans="1:95" x14ac:dyDescent="0.25">
      <c r="A1195" s="241">
        <v>5</v>
      </c>
      <c r="B1195" s="312">
        <v>0.25</v>
      </c>
      <c r="C1195" s="97">
        <v>8</v>
      </c>
      <c r="D1195" s="264">
        <v>0</v>
      </c>
      <c r="E1195" s="122">
        <v>1</v>
      </c>
      <c r="F1195" s="122">
        <v>3</v>
      </c>
      <c r="G1195" s="122">
        <v>4</v>
      </c>
      <c r="H1195" s="122">
        <v>0</v>
      </c>
      <c r="I1195" s="122">
        <v>0</v>
      </c>
      <c r="J1195" s="122">
        <v>0</v>
      </c>
      <c r="K1195" s="122">
        <v>0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4</v>
      </c>
      <c r="Y1195" s="31">
        <v>0.5</v>
      </c>
      <c r="Z1195" s="100">
        <v>1</v>
      </c>
      <c r="AA1195" s="31">
        <v>0.125</v>
      </c>
      <c r="AB1195" s="100">
        <v>0</v>
      </c>
      <c r="AC1195" s="31">
        <v>0</v>
      </c>
      <c r="AD1195" s="27">
        <v>19.526250000000001</v>
      </c>
      <c r="AE1195" s="27">
        <v>23.524999999999999</v>
      </c>
      <c r="AF1195" s="27" t="s">
        <v>106</v>
      </c>
      <c r="AG1195" s="57"/>
      <c r="AH1195" s="97">
        <v>7</v>
      </c>
      <c r="AI1195" s="264">
        <v>0</v>
      </c>
      <c r="AJ1195" s="122">
        <v>0</v>
      </c>
      <c r="AK1195" s="122">
        <v>3</v>
      </c>
      <c r="AL1195" s="122">
        <v>2</v>
      </c>
      <c r="AM1195" s="122">
        <v>1</v>
      </c>
      <c r="AN1195" s="122">
        <v>1</v>
      </c>
      <c r="AO1195" s="122">
        <v>0</v>
      </c>
      <c r="AP1195" s="122">
        <v>0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4</v>
      </c>
      <c r="BD1195" s="31">
        <v>0.5714285714285714</v>
      </c>
      <c r="BE1195" s="100">
        <v>2</v>
      </c>
      <c r="BF1195" s="31">
        <v>0.2857142857142857</v>
      </c>
      <c r="BG1195" s="100">
        <v>0</v>
      </c>
      <c r="BH1195" s="31">
        <v>0</v>
      </c>
      <c r="BI1195" s="27">
        <v>22.227142857142862</v>
      </c>
      <c r="BJ1195" s="27">
        <v>29.96</v>
      </c>
      <c r="BK1195" s="27" t="s">
        <v>106</v>
      </c>
      <c r="BL1195" s="57"/>
      <c r="BM1195" s="97">
        <v>15</v>
      </c>
      <c r="BN1195" s="253">
        <v>0</v>
      </c>
      <c r="BO1195" s="191">
        <v>1</v>
      </c>
      <c r="BP1195" s="191">
        <v>6</v>
      </c>
      <c r="BQ1195" s="191">
        <v>6</v>
      </c>
      <c r="BR1195" s="191">
        <v>1</v>
      </c>
      <c r="BS1195" s="191">
        <v>1</v>
      </c>
      <c r="BT1195" s="191">
        <v>0</v>
      </c>
      <c r="BU1195" s="191">
        <v>0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8</v>
      </c>
      <c r="CI1195" s="31">
        <v>0.53333333333333333</v>
      </c>
      <c r="CJ1195" s="100">
        <v>3</v>
      </c>
      <c r="CK1195" s="31">
        <v>0.2</v>
      </c>
      <c r="CL1195" s="100">
        <v>0</v>
      </c>
      <c r="CM1195" s="31">
        <v>0</v>
      </c>
      <c r="CN1195" s="27">
        <v>20.786666666666669</v>
      </c>
      <c r="CO1195" s="27">
        <v>24.98</v>
      </c>
      <c r="CP1195" s="27" t="s">
        <v>106</v>
      </c>
      <c r="CQ1195" s="57"/>
    </row>
    <row r="1196" spans="1:95" x14ac:dyDescent="0.25">
      <c r="A1196" s="241">
        <v>5</v>
      </c>
      <c r="B1196" s="312">
        <v>0.29166700000000001</v>
      </c>
      <c r="C1196" s="97">
        <v>14</v>
      </c>
      <c r="D1196" s="264">
        <v>0</v>
      </c>
      <c r="E1196" s="122">
        <v>0</v>
      </c>
      <c r="F1196" s="122">
        <v>6</v>
      </c>
      <c r="G1196" s="122">
        <v>5</v>
      </c>
      <c r="H1196" s="122">
        <v>3</v>
      </c>
      <c r="I1196" s="122">
        <v>0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8</v>
      </c>
      <c r="Y1196" s="31">
        <v>0.5714285714285714</v>
      </c>
      <c r="Z1196" s="100">
        <v>3</v>
      </c>
      <c r="AA1196" s="31">
        <v>0.21428571428571427</v>
      </c>
      <c r="AB1196" s="100">
        <v>0</v>
      </c>
      <c r="AC1196" s="31">
        <v>0</v>
      </c>
      <c r="AD1196" s="27">
        <v>21.260714285714283</v>
      </c>
      <c r="AE1196" s="27">
        <v>26.147500000000001</v>
      </c>
      <c r="AF1196" s="27" t="s">
        <v>106</v>
      </c>
      <c r="AG1196" s="57"/>
      <c r="AH1196" s="97">
        <v>186</v>
      </c>
      <c r="AI1196" s="264">
        <v>1</v>
      </c>
      <c r="AJ1196" s="122">
        <v>4</v>
      </c>
      <c r="AK1196" s="122">
        <v>62</v>
      </c>
      <c r="AL1196" s="122">
        <v>97</v>
      </c>
      <c r="AM1196" s="122">
        <v>20</v>
      </c>
      <c r="AN1196" s="122">
        <v>2</v>
      </c>
      <c r="AO1196" s="122">
        <v>0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119</v>
      </c>
      <c r="BD1196" s="31">
        <v>0.63978494623655913</v>
      </c>
      <c r="BE1196" s="100">
        <v>33</v>
      </c>
      <c r="BF1196" s="31">
        <v>0.17741935483870969</v>
      </c>
      <c r="BG1196" s="100">
        <v>0</v>
      </c>
      <c r="BH1196" s="31">
        <v>0</v>
      </c>
      <c r="BI1196" s="27">
        <v>21.23827956989248</v>
      </c>
      <c r="BJ1196" s="27">
        <v>24.628999999999998</v>
      </c>
      <c r="BK1196" s="27">
        <v>26.4145</v>
      </c>
      <c r="BL1196" s="57"/>
      <c r="BM1196" s="97">
        <v>200</v>
      </c>
      <c r="BN1196" s="253">
        <v>1</v>
      </c>
      <c r="BO1196" s="191">
        <v>4</v>
      </c>
      <c r="BP1196" s="191">
        <v>68</v>
      </c>
      <c r="BQ1196" s="191">
        <v>102</v>
      </c>
      <c r="BR1196" s="191">
        <v>23</v>
      </c>
      <c r="BS1196" s="191">
        <v>2</v>
      </c>
      <c r="BT1196" s="191">
        <v>0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127</v>
      </c>
      <c r="CI1196" s="31">
        <v>0.63500000000000001</v>
      </c>
      <c r="CJ1196" s="100">
        <v>36</v>
      </c>
      <c r="CK1196" s="31">
        <v>0.18</v>
      </c>
      <c r="CL1196" s="100">
        <v>0</v>
      </c>
      <c r="CM1196" s="31">
        <v>0</v>
      </c>
      <c r="CN1196" s="27">
        <v>21.239850000000015</v>
      </c>
      <c r="CO1196" s="27">
        <v>24.690999999999999</v>
      </c>
      <c r="CP1196" s="27">
        <v>26.453499999999998</v>
      </c>
      <c r="CQ1196" s="57"/>
    </row>
    <row r="1197" spans="1:95" x14ac:dyDescent="0.25">
      <c r="A1197" s="241">
        <v>5</v>
      </c>
      <c r="B1197" s="312">
        <v>0.33333299999999999</v>
      </c>
      <c r="C1197" s="97">
        <v>7</v>
      </c>
      <c r="D1197" s="264">
        <v>0</v>
      </c>
      <c r="E1197" s="122">
        <v>0</v>
      </c>
      <c r="F1197" s="122">
        <v>6</v>
      </c>
      <c r="G1197" s="122">
        <v>1</v>
      </c>
      <c r="H1197" s="122">
        <v>0</v>
      </c>
      <c r="I1197" s="122">
        <v>0</v>
      </c>
      <c r="J1197" s="122">
        <v>0</v>
      </c>
      <c r="K1197" s="122">
        <v>0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1</v>
      </c>
      <c r="Y1197" s="31">
        <v>0.14285714285714285</v>
      </c>
      <c r="Z1197" s="100">
        <v>0</v>
      </c>
      <c r="AA1197" s="31">
        <v>0</v>
      </c>
      <c r="AB1197" s="100">
        <v>0</v>
      </c>
      <c r="AC1197" s="31">
        <v>0</v>
      </c>
      <c r="AD1197" s="27">
        <v>18.682857142857141</v>
      </c>
      <c r="AE1197" s="27">
        <v>20.834</v>
      </c>
      <c r="AF1197" s="27" t="s">
        <v>106</v>
      </c>
      <c r="AG1197" s="57"/>
      <c r="AH1197" s="97">
        <v>311</v>
      </c>
      <c r="AI1197" s="264">
        <v>2</v>
      </c>
      <c r="AJ1197" s="122">
        <v>11</v>
      </c>
      <c r="AK1197" s="122">
        <v>141</v>
      </c>
      <c r="AL1197" s="122">
        <v>127</v>
      </c>
      <c r="AM1197" s="122">
        <v>26</v>
      </c>
      <c r="AN1197" s="122">
        <v>4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157</v>
      </c>
      <c r="BD1197" s="31">
        <v>0.50482315112540188</v>
      </c>
      <c r="BE1197" s="100">
        <v>39</v>
      </c>
      <c r="BF1197" s="31">
        <v>0.12540192926045016</v>
      </c>
      <c r="BG1197" s="100">
        <v>0</v>
      </c>
      <c r="BH1197" s="31">
        <v>0</v>
      </c>
      <c r="BI1197" s="27">
        <v>20.160868167202594</v>
      </c>
      <c r="BJ1197" s="27">
        <v>23.567999999999998</v>
      </c>
      <c r="BK1197" s="27">
        <v>26.13</v>
      </c>
      <c r="BL1197" s="57"/>
      <c r="BM1197" s="97">
        <v>318</v>
      </c>
      <c r="BN1197" s="253">
        <v>2</v>
      </c>
      <c r="BO1197" s="191">
        <v>11</v>
      </c>
      <c r="BP1197" s="191">
        <v>147</v>
      </c>
      <c r="BQ1197" s="191">
        <v>128</v>
      </c>
      <c r="BR1197" s="191">
        <v>26</v>
      </c>
      <c r="BS1197" s="191">
        <v>4</v>
      </c>
      <c r="BT1197" s="191">
        <v>0</v>
      </c>
      <c r="BU1197" s="191">
        <v>0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158</v>
      </c>
      <c r="CI1197" s="31">
        <v>0.49685534591194969</v>
      </c>
      <c r="CJ1197" s="100">
        <v>39</v>
      </c>
      <c r="CK1197" s="31">
        <v>0.12264150943396226</v>
      </c>
      <c r="CL1197" s="100">
        <v>0</v>
      </c>
      <c r="CM1197" s="31">
        <v>0</v>
      </c>
      <c r="CN1197" s="27">
        <v>20.128333333333355</v>
      </c>
      <c r="CO1197" s="27">
        <v>23.526</v>
      </c>
      <c r="CP1197" s="27">
        <v>26.13</v>
      </c>
      <c r="CQ1197" s="57"/>
    </row>
    <row r="1198" spans="1:95" x14ac:dyDescent="0.25">
      <c r="A1198" s="241">
        <v>5</v>
      </c>
      <c r="B1198" s="312">
        <v>0.375</v>
      </c>
      <c r="C1198" s="97">
        <v>16</v>
      </c>
      <c r="D1198" s="264">
        <v>0</v>
      </c>
      <c r="E1198" s="122">
        <v>1</v>
      </c>
      <c r="F1198" s="122">
        <v>6</v>
      </c>
      <c r="G1198" s="122">
        <v>7</v>
      </c>
      <c r="H1198" s="122">
        <v>2</v>
      </c>
      <c r="I1198" s="122">
        <v>0</v>
      </c>
      <c r="J1198" s="122">
        <v>0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9</v>
      </c>
      <c r="Y1198" s="31">
        <v>0.5625</v>
      </c>
      <c r="Z1198" s="100">
        <v>2</v>
      </c>
      <c r="AA1198" s="31">
        <v>0.125</v>
      </c>
      <c r="AB1198" s="100">
        <v>0</v>
      </c>
      <c r="AC1198" s="31">
        <v>0</v>
      </c>
      <c r="AD1198" s="27">
        <v>21.040624999999999</v>
      </c>
      <c r="AE1198" s="27">
        <v>25.749499999999998</v>
      </c>
      <c r="AF1198" s="27" t="s">
        <v>106</v>
      </c>
      <c r="AG1198" s="57"/>
      <c r="AH1198" s="97">
        <v>122</v>
      </c>
      <c r="AI1198" s="264">
        <v>0</v>
      </c>
      <c r="AJ1198" s="122">
        <v>7</v>
      </c>
      <c r="AK1198" s="122">
        <v>42</v>
      </c>
      <c r="AL1198" s="122">
        <v>58</v>
      </c>
      <c r="AM1198" s="122">
        <v>14</v>
      </c>
      <c r="AN1198" s="122">
        <v>1</v>
      </c>
      <c r="AO1198" s="122">
        <v>0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73</v>
      </c>
      <c r="BD1198" s="31">
        <v>0.59836065573770492</v>
      </c>
      <c r="BE1198" s="100">
        <v>22</v>
      </c>
      <c r="BF1198" s="31">
        <v>0.18032786885245902</v>
      </c>
      <c r="BG1198" s="100">
        <v>0</v>
      </c>
      <c r="BH1198" s="31">
        <v>0</v>
      </c>
      <c r="BI1198" s="27">
        <v>20.935245901639348</v>
      </c>
      <c r="BJ1198" s="27">
        <v>24.634999999999998</v>
      </c>
      <c r="BK1198" s="27">
        <v>26.927499999999998</v>
      </c>
      <c r="BL1198" s="57"/>
      <c r="BM1198" s="97">
        <v>138</v>
      </c>
      <c r="BN1198" s="253">
        <v>0</v>
      </c>
      <c r="BO1198" s="191">
        <v>8</v>
      </c>
      <c r="BP1198" s="191">
        <v>48</v>
      </c>
      <c r="BQ1198" s="191">
        <v>65</v>
      </c>
      <c r="BR1198" s="191">
        <v>16</v>
      </c>
      <c r="BS1198" s="191">
        <v>1</v>
      </c>
      <c r="BT1198" s="191">
        <v>0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82</v>
      </c>
      <c r="CI1198" s="31">
        <v>0.59420289855072461</v>
      </c>
      <c r="CJ1198" s="100">
        <v>24</v>
      </c>
      <c r="CK1198" s="31">
        <v>0.17391304347826086</v>
      </c>
      <c r="CL1198" s="100">
        <v>0</v>
      </c>
      <c r="CM1198" s="31">
        <v>0</v>
      </c>
      <c r="CN1198" s="27">
        <v>20.947463768115949</v>
      </c>
      <c r="CO1198" s="27">
        <v>24.594999999999999</v>
      </c>
      <c r="CP1198" s="27">
        <v>27.434999999999992</v>
      </c>
      <c r="CQ1198" s="57"/>
    </row>
    <row r="1199" spans="1:95" x14ac:dyDescent="0.25">
      <c r="A1199" s="241">
        <v>5</v>
      </c>
      <c r="B1199" s="312">
        <v>0.41666700000000001</v>
      </c>
      <c r="C1199" s="97">
        <v>19</v>
      </c>
      <c r="D1199" s="264">
        <v>0</v>
      </c>
      <c r="E1199" s="122">
        <v>2</v>
      </c>
      <c r="F1199" s="122">
        <v>10</v>
      </c>
      <c r="G1199" s="122">
        <v>6</v>
      </c>
      <c r="H1199" s="122">
        <v>1</v>
      </c>
      <c r="I1199" s="122">
        <v>0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7</v>
      </c>
      <c r="Y1199" s="31">
        <v>0.36842105263157893</v>
      </c>
      <c r="Z1199" s="100">
        <v>2</v>
      </c>
      <c r="AA1199" s="31">
        <v>0.10526315789473684</v>
      </c>
      <c r="AB1199" s="100">
        <v>0</v>
      </c>
      <c r="AC1199" s="31">
        <v>0</v>
      </c>
      <c r="AD1199" s="27">
        <v>18.648421052631576</v>
      </c>
      <c r="AE1199" s="27">
        <v>22.16</v>
      </c>
      <c r="AF1199" s="27">
        <v>29.88</v>
      </c>
      <c r="AG1199" s="57"/>
      <c r="AH1199" s="97">
        <v>178</v>
      </c>
      <c r="AI1199" s="264">
        <v>3</v>
      </c>
      <c r="AJ1199" s="122">
        <v>13</v>
      </c>
      <c r="AK1199" s="122">
        <v>69</v>
      </c>
      <c r="AL1199" s="122">
        <v>80</v>
      </c>
      <c r="AM1199" s="122">
        <v>12</v>
      </c>
      <c r="AN1199" s="122">
        <v>1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93</v>
      </c>
      <c r="BD1199" s="31">
        <v>0.52247191011235961</v>
      </c>
      <c r="BE1199" s="100">
        <v>19</v>
      </c>
      <c r="BF1199" s="31">
        <v>0.10674157303370786</v>
      </c>
      <c r="BG1199" s="100">
        <v>0</v>
      </c>
      <c r="BH1199" s="31">
        <v>0</v>
      </c>
      <c r="BI1199" s="27">
        <v>19.937471910112365</v>
      </c>
      <c r="BJ1199" s="27">
        <v>23.468500000000002</v>
      </c>
      <c r="BK1199" s="27">
        <v>25.627999999999997</v>
      </c>
      <c r="BL1199" s="57"/>
      <c r="BM1199" s="97">
        <v>197</v>
      </c>
      <c r="BN1199" s="253">
        <v>3</v>
      </c>
      <c r="BO1199" s="191">
        <v>15</v>
      </c>
      <c r="BP1199" s="191">
        <v>79</v>
      </c>
      <c r="BQ1199" s="191">
        <v>86</v>
      </c>
      <c r="BR1199" s="191">
        <v>13</v>
      </c>
      <c r="BS1199" s="191">
        <v>1</v>
      </c>
      <c r="BT1199" s="191">
        <v>0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100</v>
      </c>
      <c r="CI1199" s="31">
        <v>0.50761421319796951</v>
      </c>
      <c r="CJ1199" s="100">
        <v>21</v>
      </c>
      <c r="CK1199" s="31">
        <v>0.1065989847715736</v>
      </c>
      <c r="CL1199" s="100">
        <v>0</v>
      </c>
      <c r="CM1199" s="31">
        <v>0</v>
      </c>
      <c r="CN1199" s="27">
        <v>19.813147208121833</v>
      </c>
      <c r="CO1199" s="27">
        <v>23.314</v>
      </c>
      <c r="CP1199" s="27">
        <v>25.635999999999999</v>
      </c>
      <c r="CQ1199" s="57"/>
    </row>
    <row r="1200" spans="1:95" x14ac:dyDescent="0.25">
      <c r="A1200" s="241">
        <v>5</v>
      </c>
      <c r="B1200" s="312">
        <v>0.45833299999999999</v>
      </c>
      <c r="C1200" s="97">
        <v>16</v>
      </c>
      <c r="D1200" s="264">
        <v>1</v>
      </c>
      <c r="E1200" s="122">
        <v>0</v>
      </c>
      <c r="F1200" s="122">
        <v>8</v>
      </c>
      <c r="G1200" s="122">
        <v>7</v>
      </c>
      <c r="H1200" s="122">
        <v>0</v>
      </c>
      <c r="I1200" s="122">
        <v>0</v>
      </c>
      <c r="J1200" s="122">
        <v>0</v>
      </c>
      <c r="K1200" s="122">
        <v>0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7</v>
      </c>
      <c r="Y1200" s="31">
        <v>0.4375</v>
      </c>
      <c r="Z1200" s="100">
        <v>1</v>
      </c>
      <c r="AA1200" s="31">
        <v>6.25E-2</v>
      </c>
      <c r="AB1200" s="100">
        <v>0</v>
      </c>
      <c r="AC1200" s="31">
        <v>0</v>
      </c>
      <c r="AD1200" s="27">
        <v>18.915624999999999</v>
      </c>
      <c r="AE1200" s="27">
        <v>23.717499999999998</v>
      </c>
      <c r="AF1200" s="27" t="s">
        <v>106</v>
      </c>
      <c r="AG1200" s="57"/>
      <c r="AH1200" s="97">
        <v>109</v>
      </c>
      <c r="AI1200" s="264">
        <v>5</v>
      </c>
      <c r="AJ1200" s="122">
        <v>12</v>
      </c>
      <c r="AK1200" s="122">
        <v>34</v>
      </c>
      <c r="AL1200" s="122">
        <v>52</v>
      </c>
      <c r="AM1200" s="122">
        <v>6</v>
      </c>
      <c r="AN1200" s="122">
        <v>0</v>
      </c>
      <c r="AO1200" s="122">
        <v>0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58</v>
      </c>
      <c r="BD1200" s="31">
        <v>0.5321100917431193</v>
      </c>
      <c r="BE1200" s="100">
        <v>12</v>
      </c>
      <c r="BF1200" s="31">
        <v>0.11009174311926606</v>
      </c>
      <c r="BG1200" s="100">
        <v>0</v>
      </c>
      <c r="BH1200" s="31">
        <v>0</v>
      </c>
      <c r="BI1200" s="27">
        <v>19.260825688073393</v>
      </c>
      <c r="BJ1200" s="27">
        <v>23.615000000000002</v>
      </c>
      <c r="BK1200" s="27">
        <v>25.625</v>
      </c>
      <c r="BL1200" s="57"/>
      <c r="BM1200" s="97">
        <v>125</v>
      </c>
      <c r="BN1200" s="253">
        <v>6</v>
      </c>
      <c r="BO1200" s="191">
        <v>12</v>
      </c>
      <c r="BP1200" s="191">
        <v>42</v>
      </c>
      <c r="BQ1200" s="191">
        <v>59</v>
      </c>
      <c r="BR1200" s="191">
        <v>6</v>
      </c>
      <c r="BS1200" s="191">
        <v>0</v>
      </c>
      <c r="BT1200" s="191">
        <v>0</v>
      </c>
      <c r="BU1200" s="191">
        <v>0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65</v>
      </c>
      <c r="CI1200" s="31">
        <v>0.52</v>
      </c>
      <c r="CJ1200" s="100">
        <v>13</v>
      </c>
      <c r="CK1200" s="31">
        <v>0.104</v>
      </c>
      <c r="CL1200" s="100">
        <v>0</v>
      </c>
      <c r="CM1200" s="31">
        <v>0</v>
      </c>
      <c r="CN1200" s="27">
        <v>19.216639999999991</v>
      </c>
      <c r="CO1200" s="27">
        <v>23.570999999999998</v>
      </c>
      <c r="CP1200" s="27">
        <v>25.139999999999997</v>
      </c>
      <c r="CQ1200" s="57"/>
    </row>
    <row r="1201" spans="1:95" x14ac:dyDescent="0.25">
      <c r="A1201" s="241">
        <v>5</v>
      </c>
      <c r="B1201" s="312">
        <v>0.5</v>
      </c>
      <c r="C1201" s="97">
        <v>14</v>
      </c>
      <c r="D1201" s="264">
        <v>0</v>
      </c>
      <c r="E1201" s="122">
        <v>0</v>
      </c>
      <c r="F1201" s="122">
        <v>9</v>
      </c>
      <c r="G1201" s="122">
        <v>5</v>
      </c>
      <c r="H1201" s="122">
        <v>0</v>
      </c>
      <c r="I1201" s="122">
        <v>0</v>
      </c>
      <c r="J1201" s="122">
        <v>0</v>
      </c>
      <c r="K1201" s="122">
        <v>0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5</v>
      </c>
      <c r="Y1201" s="31">
        <v>0.35714285714285715</v>
      </c>
      <c r="Z1201" s="100">
        <v>0</v>
      </c>
      <c r="AA1201" s="31">
        <v>0</v>
      </c>
      <c r="AB1201" s="100">
        <v>0</v>
      </c>
      <c r="AC1201" s="31">
        <v>0</v>
      </c>
      <c r="AD1201" s="27">
        <v>19.137142857142862</v>
      </c>
      <c r="AE1201" s="27">
        <v>21.307500000000001</v>
      </c>
      <c r="AF1201" s="27" t="s">
        <v>106</v>
      </c>
      <c r="AG1201" s="57"/>
      <c r="AH1201" s="97">
        <v>78</v>
      </c>
      <c r="AI1201" s="264">
        <v>1</v>
      </c>
      <c r="AJ1201" s="122">
        <v>0</v>
      </c>
      <c r="AK1201" s="122">
        <v>27</v>
      </c>
      <c r="AL1201" s="122">
        <v>42</v>
      </c>
      <c r="AM1201" s="122">
        <v>6</v>
      </c>
      <c r="AN1201" s="122">
        <v>1</v>
      </c>
      <c r="AO1201" s="122">
        <v>0</v>
      </c>
      <c r="AP1201" s="122">
        <v>1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50</v>
      </c>
      <c r="BD1201" s="31">
        <v>0.64102564102564108</v>
      </c>
      <c r="BE1201" s="100">
        <v>11</v>
      </c>
      <c r="BF1201" s="31">
        <v>0.14102564102564102</v>
      </c>
      <c r="BG1201" s="100">
        <v>1</v>
      </c>
      <c r="BH1201" s="31">
        <v>1.282051282051282E-2</v>
      </c>
      <c r="BI1201" s="27">
        <v>21.281282051282055</v>
      </c>
      <c r="BJ1201" s="27">
        <v>23.930999999999997</v>
      </c>
      <c r="BK1201" s="27">
        <v>26.909999999999989</v>
      </c>
      <c r="BL1201" s="57"/>
      <c r="BM1201" s="97">
        <v>92</v>
      </c>
      <c r="BN1201" s="253">
        <v>1</v>
      </c>
      <c r="BO1201" s="191">
        <v>0</v>
      </c>
      <c r="BP1201" s="191">
        <v>36</v>
      </c>
      <c r="BQ1201" s="191">
        <v>47</v>
      </c>
      <c r="BR1201" s="191">
        <v>6</v>
      </c>
      <c r="BS1201" s="191">
        <v>1</v>
      </c>
      <c r="BT1201" s="191">
        <v>0</v>
      </c>
      <c r="BU1201" s="191">
        <v>1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55</v>
      </c>
      <c r="CI1201" s="31">
        <v>0.59782608695652173</v>
      </c>
      <c r="CJ1201" s="100">
        <v>11</v>
      </c>
      <c r="CK1201" s="31">
        <v>0.11956521739130435</v>
      </c>
      <c r="CL1201" s="100">
        <v>1</v>
      </c>
      <c r="CM1201" s="31">
        <v>1.0869565217391304E-2</v>
      </c>
      <c r="CN1201" s="27">
        <v>20.955000000000002</v>
      </c>
      <c r="CO1201" s="27">
        <v>23.3325</v>
      </c>
      <c r="CP1201" s="27">
        <v>26.632999999999999</v>
      </c>
      <c r="CQ1201" s="57"/>
    </row>
    <row r="1202" spans="1:95" x14ac:dyDescent="0.25">
      <c r="A1202" s="241">
        <v>5</v>
      </c>
      <c r="B1202" s="312">
        <v>0.54166700000000001</v>
      </c>
      <c r="C1202" s="97">
        <v>23</v>
      </c>
      <c r="D1202" s="264">
        <v>1</v>
      </c>
      <c r="E1202" s="122">
        <v>4</v>
      </c>
      <c r="F1202" s="122">
        <v>8</v>
      </c>
      <c r="G1202" s="122">
        <v>7</v>
      </c>
      <c r="H1202" s="122">
        <v>3</v>
      </c>
      <c r="I1202" s="122">
        <v>0</v>
      </c>
      <c r="J1202" s="122">
        <v>0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10</v>
      </c>
      <c r="Y1202" s="31">
        <v>0.43478260869565216</v>
      </c>
      <c r="Z1202" s="100">
        <v>3</v>
      </c>
      <c r="AA1202" s="31">
        <v>0.13043478260869565</v>
      </c>
      <c r="AB1202" s="100">
        <v>0</v>
      </c>
      <c r="AC1202" s="31">
        <v>0</v>
      </c>
      <c r="AD1202" s="27">
        <v>18.827826086956517</v>
      </c>
      <c r="AE1202" s="27">
        <v>23.703999999999997</v>
      </c>
      <c r="AF1202" s="27">
        <v>29.02399999999999</v>
      </c>
      <c r="AG1202" s="57"/>
      <c r="AH1202" s="97">
        <v>72</v>
      </c>
      <c r="AI1202" s="264">
        <v>1</v>
      </c>
      <c r="AJ1202" s="122">
        <v>4</v>
      </c>
      <c r="AK1202" s="122">
        <v>28</v>
      </c>
      <c r="AL1202" s="122">
        <v>32</v>
      </c>
      <c r="AM1202" s="122">
        <v>6</v>
      </c>
      <c r="AN1202" s="122">
        <v>1</v>
      </c>
      <c r="AO1202" s="122">
        <v>0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39</v>
      </c>
      <c r="BD1202" s="31">
        <v>0.54166666666666663</v>
      </c>
      <c r="BE1202" s="100">
        <v>9</v>
      </c>
      <c r="BF1202" s="31">
        <v>0.125</v>
      </c>
      <c r="BG1202" s="100">
        <v>0</v>
      </c>
      <c r="BH1202" s="31">
        <v>0</v>
      </c>
      <c r="BI1202" s="27">
        <v>20.3263888888889</v>
      </c>
      <c r="BJ1202" s="27">
        <v>23.447500000000002</v>
      </c>
      <c r="BK1202" s="27">
        <v>26.505999999999993</v>
      </c>
      <c r="BL1202" s="57"/>
      <c r="BM1202" s="97">
        <v>95</v>
      </c>
      <c r="BN1202" s="253">
        <v>2</v>
      </c>
      <c r="BO1202" s="191">
        <v>8</v>
      </c>
      <c r="BP1202" s="191">
        <v>36</v>
      </c>
      <c r="BQ1202" s="191">
        <v>39</v>
      </c>
      <c r="BR1202" s="191">
        <v>9</v>
      </c>
      <c r="BS1202" s="191">
        <v>1</v>
      </c>
      <c r="BT1202" s="191">
        <v>0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49</v>
      </c>
      <c r="CI1202" s="31">
        <v>0.51578947368421058</v>
      </c>
      <c r="CJ1202" s="100">
        <v>12</v>
      </c>
      <c r="CK1202" s="31">
        <v>0.12631578947368421</v>
      </c>
      <c r="CL1202" s="100">
        <v>0</v>
      </c>
      <c r="CM1202" s="31">
        <v>0</v>
      </c>
      <c r="CN1202" s="27">
        <v>19.963578947368422</v>
      </c>
      <c r="CO1202" s="27">
        <v>23.44</v>
      </c>
      <c r="CP1202" s="27">
        <v>26.391999999999989</v>
      </c>
      <c r="CQ1202" s="57"/>
    </row>
    <row r="1203" spans="1:95" x14ac:dyDescent="0.25">
      <c r="A1203" s="241">
        <v>5</v>
      </c>
      <c r="B1203" s="312">
        <v>0.58333299999999999</v>
      </c>
      <c r="C1203" s="97">
        <v>13</v>
      </c>
      <c r="D1203" s="264">
        <v>0</v>
      </c>
      <c r="E1203" s="122">
        <v>0</v>
      </c>
      <c r="F1203" s="122">
        <v>5</v>
      </c>
      <c r="G1203" s="122">
        <v>7</v>
      </c>
      <c r="H1203" s="122">
        <v>1</v>
      </c>
      <c r="I1203" s="122">
        <v>0</v>
      </c>
      <c r="J1203" s="122">
        <v>0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8</v>
      </c>
      <c r="Y1203" s="31">
        <v>0.61538461538461542</v>
      </c>
      <c r="Z1203" s="100">
        <v>1</v>
      </c>
      <c r="AA1203" s="31">
        <v>7.6923076923076927E-2</v>
      </c>
      <c r="AB1203" s="100">
        <v>0</v>
      </c>
      <c r="AC1203" s="31">
        <v>0</v>
      </c>
      <c r="AD1203" s="27">
        <v>21.138461538461538</v>
      </c>
      <c r="AE1203" s="27">
        <v>23.706000000000003</v>
      </c>
      <c r="AF1203" s="27" t="s">
        <v>106</v>
      </c>
      <c r="AG1203" s="57"/>
      <c r="AH1203" s="97">
        <v>121</v>
      </c>
      <c r="AI1203" s="264">
        <v>2</v>
      </c>
      <c r="AJ1203" s="122">
        <v>4</v>
      </c>
      <c r="AK1203" s="122">
        <v>41</v>
      </c>
      <c r="AL1203" s="122">
        <v>64</v>
      </c>
      <c r="AM1203" s="122">
        <v>9</v>
      </c>
      <c r="AN1203" s="122">
        <v>1</v>
      </c>
      <c r="AO1203" s="122">
        <v>0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74</v>
      </c>
      <c r="BD1203" s="31">
        <v>0.61157024793388426</v>
      </c>
      <c r="BE1203" s="100">
        <v>18</v>
      </c>
      <c r="BF1203" s="31">
        <v>0.1487603305785124</v>
      </c>
      <c r="BG1203" s="100">
        <v>0</v>
      </c>
      <c r="BH1203" s="31">
        <v>0</v>
      </c>
      <c r="BI1203" s="27">
        <v>20.73272727272726</v>
      </c>
      <c r="BJ1203" s="27">
        <v>24.010999999999999</v>
      </c>
      <c r="BK1203" s="27">
        <v>26.337</v>
      </c>
      <c r="BL1203" s="57"/>
      <c r="BM1203" s="97">
        <v>134</v>
      </c>
      <c r="BN1203" s="253">
        <v>2</v>
      </c>
      <c r="BO1203" s="191">
        <v>4</v>
      </c>
      <c r="BP1203" s="191">
        <v>46</v>
      </c>
      <c r="BQ1203" s="191">
        <v>71</v>
      </c>
      <c r="BR1203" s="191">
        <v>10</v>
      </c>
      <c r="BS1203" s="191">
        <v>1</v>
      </c>
      <c r="BT1203" s="191">
        <v>0</v>
      </c>
      <c r="BU1203" s="191">
        <v>0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82</v>
      </c>
      <c r="CI1203" s="31">
        <v>0.61194029850746268</v>
      </c>
      <c r="CJ1203" s="100">
        <v>19</v>
      </c>
      <c r="CK1203" s="31">
        <v>0.1417910447761194</v>
      </c>
      <c r="CL1203" s="100">
        <v>0</v>
      </c>
      <c r="CM1203" s="31">
        <v>0</v>
      </c>
      <c r="CN1203" s="27">
        <v>20.772089552238803</v>
      </c>
      <c r="CO1203" s="27">
        <v>23.9725</v>
      </c>
      <c r="CP1203" s="27">
        <v>26.4725</v>
      </c>
      <c r="CQ1203" s="57"/>
    </row>
    <row r="1204" spans="1:95" x14ac:dyDescent="0.25">
      <c r="A1204" s="241">
        <v>5</v>
      </c>
      <c r="B1204" s="312">
        <v>0.625</v>
      </c>
      <c r="C1204" s="97">
        <v>22</v>
      </c>
      <c r="D1204" s="264">
        <v>0</v>
      </c>
      <c r="E1204" s="122">
        <v>3</v>
      </c>
      <c r="F1204" s="122">
        <v>9</v>
      </c>
      <c r="G1204" s="122">
        <v>8</v>
      </c>
      <c r="H1204" s="122">
        <v>2</v>
      </c>
      <c r="I1204" s="122">
        <v>0</v>
      </c>
      <c r="J1204" s="122">
        <v>0</v>
      </c>
      <c r="K1204" s="122">
        <v>0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10</v>
      </c>
      <c r="Y1204" s="31">
        <v>0.45454545454545453</v>
      </c>
      <c r="Z1204" s="100">
        <v>4</v>
      </c>
      <c r="AA1204" s="31">
        <v>0.18181818181818182</v>
      </c>
      <c r="AB1204" s="100">
        <v>0</v>
      </c>
      <c r="AC1204" s="31">
        <v>0</v>
      </c>
      <c r="AD1204" s="27">
        <v>19.51318181818182</v>
      </c>
      <c r="AE1204" s="27">
        <v>24.224</v>
      </c>
      <c r="AF1204" s="27">
        <v>26.318999999999996</v>
      </c>
      <c r="AG1204" s="57"/>
      <c r="AH1204" s="97">
        <v>187</v>
      </c>
      <c r="AI1204" s="264">
        <v>1</v>
      </c>
      <c r="AJ1204" s="122">
        <v>8</v>
      </c>
      <c r="AK1204" s="122">
        <v>77</v>
      </c>
      <c r="AL1204" s="122">
        <v>85</v>
      </c>
      <c r="AM1204" s="122">
        <v>16</v>
      </c>
      <c r="AN1204" s="122">
        <v>0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101</v>
      </c>
      <c r="BD1204" s="31">
        <v>0.5401069518716578</v>
      </c>
      <c r="BE1204" s="100">
        <v>22</v>
      </c>
      <c r="BF1204" s="31">
        <v>0.11764705882352941</v>
      </c>
      <c r="BG1204" s="100">
        <v>0</v>
      </c>
      <c r="BH1204" s="31">
        <v>0</v>
      </c>
      <c r="BI1204" s="27">
        <v>20.322887700534753</v>
      </c>
      <c r="BJ1204" s="27">
        <v>23.557999999999996</v>
      </c>
      <c r="BK1204" s="27">
        <v>26.447999999999997</v>
      </c>
      <c r="BL1204" s="57"/>
      <c r="BM1204" s="97">
        <v>209</v>
      </c>
      <c r="BN1204" s="253">
        <v>1</v>
      </c>
      <c r="BO1204" s="191">
        <v>11</v>
      </c>
      <c r="BP1204" s="191">
        <v>86</v>
      </c>
      <c r="BQ1204" s="191">
        <v>93</v>
      </c>
      <c r="BR1204" s="191">
        <v>18</v>
      </c>
      <c r="BS1204" s="191">
        <v>0</v>
      </c>
      <c r="BT1204" s="191">
        <v>0</v>
      </c>
      <c r="BU1204" s="191">
        <v>0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111</v>
      </c>
      <c r="CI1204" s="31">
        <v>0.53110047846889952</v>
      </c>
      <c r="CJ1204" s="100">
        <v>26</v>
      </c>
      <c r="CK1204" s="31">
        <v>0.12440191387559808</v>
      </c>
      <c r="CL1204" s="100">
        <v>0</v>
      </c>
      <c r="CM1204" s="31">
        <v>0</v>
      </c>
      <c r="CN1204" s="27">
        <v>20.237655502392339</v>
      </c>
      <c r="CO1204" s="27">
        <v>23.6</v>
      </c>
      <c r="CP1204" s="27">
        <v>26.384999999999998</v>
      </c>
      <c r="CQ1204" s="57"/>
    </row>
    <row r="1205" spans="1:95" x14ac:dyDescent="0.25">
      <c r="A1205" s="241">
        <v>5</v>
      </c>
      <c r="B1205" s="312">
        <v>0.66666700000000001</v>
      </c>
      <c r="C1205" s="97">
        <v>45</v>
      </c>
      <c r="D1205" s="264">
        <v>0</v>
      </c>
      <c r="E1205" s="122">
        <v>3</v>
      </c>
      <c r="F1205" s="122">
        <v>20</v>
      </c>
      <c r="G1205" s="122">
        <v>16</v>
      </c>
      <c r="H1205" s="122">
        <v>6</v>
      </c>
      <c r="I1205" s="122">
        <v>0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22</v>
      </c>
      <c r="Y1205" s="31">
        <v>0.48888888888888887</v>
      </c>
      <c r="Z1205" s="100">
        <v>10</v>
      </c>
      <c r="AA1205" s="31">
        <v>0.22222222222222221</v>
      </c>
      <c r="AB1205" s="100">
        <v>0</v>
      </c>
      <c r="AC1205" s="31">
        <v>0</v>
      </c>
      <c r="AD1205" s="27">
        <v>20.230444444444441</v>
      </c>
      <c r="AE1205" s="27">
        <v>25.009999999999998</v>
      </c>
      <c r="AF1205" s="27">
        <v>27.100999999999996</v>
      </c>
      <c r="AG1205" s="57"/>
      <c r="AH1205" s="97">
        <v>118</v>
      </c>
      <c r="AI1205" s="264">
        <v>1</v>
      </c>
      <c r="AJ1205" s="122">
        <v>11</v>
      </c>
      <c r="AK1205" s="122">
        <v>39</v>
      </c>
      <c r="AL1205" s="122">
        <v>52</v>
      </c>
      <c r="AM1205" s="122">
        <v>15</v>
      </c>
      <c r="AN1205" s="122">
        <v>0</v>
      </c>
      <c r="AO1205" s="122">
        <v>0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67</v>
      </c>
      <c r="BD1205" s="31">
        <v>0.56779661016949157</v>
      </c>
      <c r="BE1205" s="100">
        <v>18</v>
      </c>
      <c r="BF1205" s="31">
        <v>0.15254237288135594</v>
      </c>
      <c r="BG1205" s="100">
        <v>0</v>
      </c>
      <c r="BH1205" s="31">
        <v>0</v>
      </c>
      <c r="BI1205" s="27">
        <v>20.509576271186447</v>
      </c>
      <c r="BJ1205" s="27">
        <v>24.068999999999999</v>
      </c>
      <c r="BK1205" s="27">
        <v>26.666999999999998</v>
      </c>
      <c r="BL1205" s="57"/>
      <c r="BM1205" s="97">
        <v>163</v>
      </c>
      <c r="BN1205" s="253">
        <v>1</v>
      </c>
      <c r="BO1205" s="191">
        <v>14</v>
      </c>
      <c r="BP1205" s="191">
        <v>59</v>
      </c>
      <c r="BQ1205" s="191">
        <v>68</v>
      </c>
      <c r="BR1205" s="191">
        <v>21</v>
      </c>
      <c r="BS1205" s="191">
        <v>0</v>
      </c>
      <c r="BT1205" s="191">
        <v>0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89</v>
      </c>
      <c r="CI1205" s="31">
        <v>0.54601226993865026</v>
      </c>
      <c r="CJ1205" s="100">
        <v>28</v>
      </c>
      <c r="CK1205" s="31">
        <v>0.17177914110429449</v>
      </c>
      <c r="CL1205" s="100">
        <v>0</v>
      </c>
      <c r="CM1205" s="31">
        <v>0</v>
      </c>
      <c r="CN1205" s="27">
        <v>20.432515337423315</v>
      </c>
      <c r="CO1205" s="27">
        <v>24.442</v>
      </c>
      <c r="CP1205" s="27">
        <v>26.658000000000001</v>
      </c>
      <c r="CQ1205" s="57"/>
    </row>
    <row r="1206" spans="1:95" x14ac:dyDescent="0.25">
      <c r="A1206" s="241">
        <v>5</v>
      </c>
      <c r="B1206" s="312">
        <v>0.70833299999999999</v>
      </c>
      <c r="C1206" s="97">
        <v>67</v>
      </c>
      <c r="D1206" s="264">
        <v>0</v>
      </c>
      <c r="E1206" s="122">
        <v>9</v>
      </c>
      <c r="F1206" s="122">
        <v>27</v>
      </c>
      <c r="G1206" s="122">
        <v>24</v>
      </c>
      <c r="H1206" s="122">
        <v>6</v>
      </c>
      <c r="I1206" s="122">
        <v>1</v>
      </c>
      <c r="J1206" s="122">
        <v>0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31</v>
      </c>
      <c r="Y1206" s="31">
        <v>0.46268656716417911</v>
      </c>
      <c r="Z1206" s="100">
        <v>9</v>
      </c>
      <c r="AA1206" s="31">
        <v>0.13432835820895522</v>
      </c>
      <c r="AB1206" s="100">
        <v>0</v>
      </c>
      <c r="AC1206" s="31">
        <v>0</v>
      </c>
      <c r="AD1206" s="27">
        <v>19.87253731343284</v>
      </c>
      <c r="AE1206" s="27">
        <v>23.862000000000002</v>
      </c>
      <c r="AF1206" s="27">
        <v>27.419999999999998</v>
      </c>
      <c r="AG1206" s="57"/>
      <c r="AH1206" s="97">
        <v>114</v>
      </c>
      <c r="AI1206" s="264">
        <v>1</v>
      </c>
      <c r="AJ1206" s="122">
        <v>3</v>
      </c>
      <c r="AK1206" s="122">
        <v>45</v>
      </c>
      <c r="AL1206" s="122">
        <v>46</v>
      </c>
      <c r="AM1206" s="122">
        <v>16</v>
      </c>
      <c r="AN1206" s="122">
        <v>3</v>
      </c>
      <c r="AO1206" s="122">
        <v>0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65</v>
      </c>
      <c r="BD1206" s="31">
        <v>0.57017543859649122</v>
      </c>
      <c r="BE1206" s="100">
        <v>27</v>
      </c>
      <c r="BF1206" s="31">
        <v>0.23684210526315788</v>
      </c>
      <c r="BG1206" s="100">
        <v>0</v>
      </c>
      <c r="BH1206" s="31">
        <v>0</v>
      </c>
      <c r="BI1206" s="27">
        <v>21.159473684210539</v>
      </c>
      <c r="BJ1206" s="27">
        <v>25.662500000000001</v>
      </c>
      <c r="BK1206" s="27">
        <v>28.01</v>
      </c>
      <c r="BL1206" s="57"/>
      <c r="BM1206" s="97">
        <v>181</v>
      </c>
      <c r="BN1206" s="253">
        <v>1</v>
      </c>
      <c r="BO1206" s="191">
        <v>12</v>
      </c>
      <c r="BP1206" s="191">
        <v>72</v>
      </c>
      <c r="BQ1206" s="191">
        <v>70</v>
      </c>
      <c r="BR1206" s="191">
        <v>22</v>
      </c>
      <c r="BS1206" s="191">
        <v>4</v>
      </c>
      <c r="BT1206" s="191">
        <v>0</v>
      </c>
      <c r="BU1206" s="191">
        <v>0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96</v>
      </c>
      <c r="CI1206" s="31">
        <v>0.53038674033149169</v>
      </c>
      <c r="CJ1206" s="100">
        <v>36</v>
      </c>
      <c r="CK1206" s="31">
        <v>0.19889502762430938</v>
      </c>
      <c r="CL1206" s="100">
        <v>0</v>
      </c>
      <c r="CM1206" s="31">
        <v>0</v>
      </c>
      <c r="CN1206" s="27">
        <v>20.683093922651942</v>
      </c>
      <c r="CO1206" s="27">
        <v>24.824999999999999</v>
      </c>
      <c r="CP1206" s="27">
        <v>27.56</v>
      </c>
      <c r="CQ1206" s="57"/>
    </row>
    <row r="1207" spans="1:95" x14ac:dyDescent="0.25">
      <c r="A1207" s="241">
        <v>5</v>
      </c>
      <c r="B1207" s="312">
        <v>0.75</v>
      </c>
      <c r="C1207" s="97">
        <v>22</v>
      </c>
      <c r="D1207" s="264">
        <v>0</v>
      </c>
      <c r="E1207" s="122">
        <v>0</v>
      </c>
      <c r="F1207" s="122">
        <v>12</v>
      </c>
      <c r="G1207" s="122">
        <v>10</v>
      </c>
      <c r="H1207" s="122">
        <v>0</v>
      </c>
      <c r="I1207" s="122">
        <v>0</v>
      </c>
      <c r="J1207" s="122">
        <v>0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10</v>
      </c>
      <c r="Y1207" s="31">
        <v>0.45454545454545453</v>
      </c>
      <c r="Z1207" s="100">
        <v>1</v>
      </c>
      <c r="AA1207" s="31">
        <v>4.5454545454545456E-2</v>
      </c>
      <c r="AB1207" s="100">
        <v>0</v>
      </c>
      <c r="AC1207" s="31">
        <v>0</v>
      </c>
      <c r="AD1207" s="27">
        <v>19.454545454545453</v>
      </c>
      <c r="AE1207" s="27">
        <v>21.276499999999999</v>
      </c>
      <c r="AF1207" s="27">
        <v>24.302999999999997</v>
      </c>
      <c r="AG1207" s="57"/>
      <c r="AH1207" s="97">
        <v>71</v>
      </c>
      <c r="AI1207" s="264">
        <v>1</v>
      </c>
      <c r="AJ1207" s="122">
        <v>5</v>
      </c>
      <c r="AK1207" s="122">
        <v>28</v>
      </c>
      <c r="AL1207" s="122">
        <v>26</v>
      </c>
      <c r="AM1207" s="122">
        <v>11</v>
      </c>
      <c r="AN1207" s="122">
        <v>0</v>
      </c>
      <c r="AO1207" s="122">
        <v>0</v>
      </c>
      <c r="AP1207" s="122">
        <v>0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37</v>
      </c>
      <c r="BD1207" s="31">
        <v>0.52112676056338025</v>
      </c>
      <c r="BE1207" s="100">
        <v>13</v>
      </c>
      <c r="BF1207" s="31">
        <v>0.18309859154929578</v>
      </c>
      <c r="BG1207" s="100">
        <v>0</v>
      </c>
      <c r="BH1207" s="31">
        <v>0</v>
      </c>
      <c r="BI1207" s="27">
        <v>20.73239436619718</v>
      </c>
      <c r="BJ1207" s="27">
        <v>25.574000000000002</v>
      </c>
      <c r="BK1207" s="27">
        <v>28.387999999999998</v>
      </c>
      <c r="BL1207" s="57"/>
      <c r="BM1207" s="97">
        <v>93</v>
      </c>
      <c r="BN1207" s="253">
        <v>1</v>
      </c>
      <c r="BO1207" s="191">
        <v>5</v>
      </c>
      <c r="BP1207" s="191">
        <v>40</v>
      </c>
      <c r="BQ1207" s="191">
        <v>36</v>
      </c>
      <c r="BR1207" s="191">
        <v>11</v>
      </c>
      <c r="BS1207" s="191">
        <v>0</v>
      </c>
      <c r="BT1207" s="191">
        <v>0</v>
      </c>
      <c r="BU1207" s="191">
        <v>0</v>
      </c>
      <c r="BV1207" s="191">
        <v>0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47</v>
      </c>
      <c r="CI1207" s="31">
        <v>0.5053763440860215</v>
      </c>
      <c r="CJ1207" s="100">
        <v>14</v>
      </c>
      <c r="CK1207" s="31">
        <v>0.15053763440860216</v>
      </c>
      <c r="CL1207" s="100">
        <v>0</v>
      </c>
      <c r="CM1207" s="31">
        <v>0</v>
      </c>
      <c r="CN1207" s="27">
        <v>20.430107526881716</v>
      </c>
      <c r="CO1207" s="27">
        <v>24.406999999999993</v>
      </c>
      <c r="CP1207" s="27">
        <v>28.119999999999997</v>
      </c>
      <c r="CQ1207" s="57"/>
    </row>
    <row r="1208" spans="1:95" x14ac:dyDescent="0.25">
      <c r="A1208" s="241">
        <v>5</v>
      </c>
      <c r="B1208" s="312">
        <v>0.79166700000000001</v>
      </c>
      <c r="C1208" s="97">
        <v>11</v>
      </c>
      <c r="D1208" s="264">
        <v>0</v>
      </c>
      <c r="E1208" s="122">
        <v>0</v>
      </c>
      <c r="F1208" s="122">
        <v>4</v>
      </c>
      <c r="G1208" s="122">
        <v>4</v>
      </c>
      <c r="H1208" s="122">
        <v>3</v>
      </c>
      <c r="I1208" s="122">
        <v>0</v>
      </c>
      <c r="J1208" s="122">
        <v>0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7</v>
      </c>
      <c r="Y1208" s="31">
        <v>0.63636363636363635</v>
      </c>
      <c r="Z1208" s="100">
        <v>3</v>
      </c>
      <c r="AA1208" s="31">
        <v>0.27272727272727271</v>
      </c>
      <c r="AB1208" s="100">
        <v>0</v>
      </c>
      <c r="AC1208" s="31">
        <v>0</v>
      </c>
      <c r="AD1208" s="27">
        <v>22.463636363636361</v>
      </c>
      <c r="AE1208" s="27">
        <v>28.757999999999999</v>
      </c>
      <c r="AF1208" s="27" t="s">
        <v>106</v>
      </c>
      <c r="AG1208" s="57"/>
      <c r="AH1208" s="97">
        <v>58</v>
      </c>
      <c r="AI1208" s="264">
        <v>0</v>
      </c>
      <c r="AJ1208" s="122">
        <v>5</v>
      </c>
      <c r="AK1208" s="122">
        <v>20</v>
      </c>
      <c r="AL1208" s="122">
        <v>26</v>
      </c>
      <c r="AM1208" s="122">
        <v>6</v>
      </c>
      <c r="AN1208" s="122">
        <v>1</v>
      </c>
      <c r="AO1208" s="122">
        <v>0</v>
      </c>
      <c r="AP1208" s="122">
        <v>0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33</v>
      </c>
      <c r="BD1208" s="31">
        <v>0.56896551724137934</v>
      </c>
      <c r="BE1208" s="100">
        <v>10</v>
      </c>
      <c r="BF1208" s="31">
        <v>0.17241379310344829</v>
      </c>
      <c r="BG1208" s="100">
        <v>0</v>
      </c>
      <c r="BH1208" s="31">
        <v>0</v>
      </c>
      <c r="BI1208" s="27">
        <v>20.450344827586196</v>
      </c>
      <c r="BJ1208" s="27">
        <v>24.951499999999999</v>
      </c>
      <c r="BK1208" s="27">
        <v>26.218999999999998</v>
      </c>
      <c r="BL1208" s="57"/>
      <c r="BM1208" s="97">
        <v>69</v>
      </c>
      <c r="BN1208" s="253">
        <v>0</v>
      </c>
      <c r="BO1208" s="191">
        <v>5</v>
      </c>
      <c r="BP1208" s="191">
        <v>24</v>
      </c>
      <c r="BQ1208" s="191">
        <v>30</v>
      </c>
      <c r="BR1208" s="191">
        <v>9</v>
      </c>
      <c r="BS1208" s="191">
        <v>1</v>
      </c>
      <c r="BT1208" s="191">
        <v>0</v>
      </c>
      <c r="BU1208" s="191">
        <v>0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40</v>
      </c>
      <c r="CI1208" s="31">
        <v>0.57971014492753625</v>
      </c>
      <c r="CJ1208" s="100">
        <v>13</v>
      </c>
      <c r="CK1208" s="31">
        <v>0.18840579710144928</v>
      </c>
      <c r="CL1208" s="100">
        <v>0</v>
      </c>
      <c r="CM1208" s="31">
        <v>0</v>
      </c>
      <c r="CN1208" s="27">
        <v>20.771304347826078</v>
      </c>
      <c r="CO1208" s="27">
        <v>25.07</v>
      </c>
      <c r="CP1208" s="27">
        <v>27.545000000000002</v>
      </c>
      <c r="CQ1208" s="57"/>
    </row>
    <row r="1209" spans="1:95" x14ac:dyDescent="0.25">
      <c r="A1209" s="241">
        <v>5</v>
      </c>
      <c r="B1209" s="312">
        <v>0.83333299999999999</v>
      </c>
      <c r="C1209" s="97">
        <v>9</v>
      </c>
      <c r="D1209" s="264">
        <v>0</v>
      </c>
      <c r="E1209" s="122">
        <v>1</v>
      </c>
      <c r="F1209" s="122">
        <v>5</v>
      </c>
      <c r="G1209" s="122">
        <v>3</v>
      </c>
      <c r="H1209" s="122">
        <v>0</v>
      </c>
      <c r="I1209" s="122">
        <v>0</v>
      </c>
      <c r="J1209" s="122">
        <v>0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3</v>
      </c>
      <c r="Y1209" s="31">
        <v>0.33333333333333331</v>
      </c>
      <c r="Z1209" s="100">
        <v>0</v>
      </c>
      <c r="AA1209" s="31">
        <v>0</v>
      </c>
      <c r="AB1209" s="100">
        <v>0</v>
      </c>
      <c r="AC1209" s="31">
        <v>0</v>
      </c>
      <c r="AD1209" s="27">
        <v>18.393333333333334</v>
      </c>
      <c r="AE1209" s="27">
        <v>22.34</v>
      </c>
      <c r="AF1209" s="27" t="s">
        <v>106</v>
      </c>
      <c r="AG1209" s="57"/>
      <c r="AH1209" s="97">
        <v>38</v>
      </c>
      <c r="AI1209" s="264">
        <v>0</v>
      </c>
      <c r="AJ1209" s="122">
        <v>3</v>
      </c>
      <c r="AK1209" s="122">
        <v>11</v>
      </c>
      <c r="AL1209" s="122">
        <v>16</v>
      </c>
      <c r="AM1209" s="122">
        <v>8</v>
      </c>
      <c r="AN1209" s="122">
        <v>0</v>
      </c>
      <c r="AO1209" s="122">
        <v>0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24</v>
      </c>
      <c r="BD1209" s="31">
        <v>0.63157894736842102</v>
      </c>
      <c r="BE1209" s="100">
        <v>9</v>
      </c>
      <c r="BF1209" s="31">
        <v>0.23684210526315788</v>
      </c>
      <c r="BG1209" s="100">
        <v>0</v>
      </c>
      <c r="BH1209" s="31">
        <v>0</v>
      </c>
      <c r="BI1209" s="27">
        <v>21.467631578947373</v>
      </c>
      <c r="BJ1209" s="27">
        <v>26.795500000000001</v>
      </c>
      <c r="BK1209" s="27">
        <v>27.687999999999995</v>
      </c>
      <c r="BL1209" s="57"/>
      <c r="BM1209" s="97">
        <v>47</v>
      </c>
      <c r="BN1209" s="253">
        <v>0</v>
      </c>
      <c r="BO1209" s="191">
        <v>4</v>
      </c>
      <c r="BP1209" s="191">
        <v>16</v>
      </c>
      <c r="BQ1209" s="191">
        <v>19</v>
      </c>
      <c r="BR1209" s="191">
        <v>8</v>
      </c>
      <c r="BS1209" s="191">
        <v>0</v>
      </c>
      <c r="BT1209" s="191">
        <v>0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27</v>
      </c>
      <c r="CI1209" s="31">
        <v>0.57446808510638303</v>
      </c>
      <c r="CJ1209" s="100">
        <v>9</v>
      </c>
      <c r="CK1209" s="31">
        <v>0.19148936170212766</v>
      </c>
      <c r="CL1209" s="100">
        <v>0</v>
      </c>
      <c r="CM1209" s="31">
        <v>0</v>
      </c>
      <c r="CN1209" s="27">
        <v>20.878936170212771</v>
      </c>
      <c r="CO1209" s="27">
        <v>26.24</v>
      </c>
      <c r="CP1209" s="27">
        <v>27.558</v>
      </c>
      <c r="CQ1209" s="57"/>
    </row>
    <row r="1210" spans="1:95" x14ac:dyDescent="0.25">
      <c r="A1210" s="241">
        <v>5</v>
      </c>
      <c r="B1210" s="312">
        <v>0.875</v>
      </c>
      <c r="C1210" s="97">
        <v>7</v>
      </c>
      <c r="D1210" s="264">
        <v>0</v>
      </c>
      <c r="E1210" s="122">
        <v>1</v>
      </c>
      <c r="F1210" s="122">
        <v>5</v>
      </c>
      <c r="G1210" s="122">
        <v>0</v>
      </c>
      <c r="H1210" s="122">
        <v>1</v>
      </c>
      <c r="I1210" s="122">
        <v>0</v>
      </c>
      <c r="J1210" s="122">
        <v>0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1</v>
      </c>
      <c r="Y1210" s="31">
        <v>0.14285714285714285</v>
      </c>
      <c r="Z1210" s="100">
        <v>1</v>
      </c>
      <c r="AA1210" s="31">
        <v>0.14285714285714285</v>
      </c>
      <c r="AB1210" s="100">
        <v>0</v>
      </c>
      <c r="AC1210" s="31">
        <v>0</v>
      </c>
      <c r="AD1210" s="27">
        <v>18.251428571428569</v>
      </c>
      <c r="AE1210" s="27">
        <v>26.021999999999998</v>
      </c>
      <c r="AF1210" s="27" t="s">
        <v>106</v>
      </c>
      <c r="AG1210" s="57"/>
      <c r="AH1210" s="97">
        <v>18</v>
      </c>
      <c r="AI1210" s="264">
        <v>1</v>
      </c>
      <c r="AJ1210" s="122">
        <v>3</v>
      </c>
      <c r="AK1210" s="122">
        <v>5</v>
      </c>
      <c r="AL1210" s="122">
        <v>7</v>
      </c>
      <c r="AM1210" s="122">
        <v>1</v>
      </c>
      <c r="AN1210" s="122">
        <v>1</v>
      </c>
      <c r="AO1210" s="122">
        <v>0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9</v>
      </c>
      <c r="BD1210" s="31">
        <v>0.5</v>
      </c>
      <c r="BE1210" s="100">
        <v>2</v>
      </c>
      <c r="BF1210" s="31">
        <v>0.1111111111111111</v>
      </c>
      <c r="BG1210" s="100">
        <v>0</v>
      </c>
      <c r="BH1210" s="31">
        <v>0</v>
      </c>
      <c r="BI1210" s="27">
        <v>19.441111111111113</v>
      </c>
      <c r="BJ1210" s="27">
        <v>23.946999999999992</v>
      </c>
      <c r="BK1210" s="27" t="s">
        <v>106</v>
      </c>
      <c r="BL1210" s="57"/>
      <c r="BM1210" s="97">
        <v>25</v>
      </c>
      <c r="BN1210" s="253">
        <v>1</v>
      </c>
      <c r="BO1210" s="191">
        <v>4</v>
      </c>
      <c r="BP1210" s="191">
        <v>10</v>
      </c>
      <c r="BQ1210" s="191">
        <v>7</v>
      </c>
      <c r="BR1210" s="191">
        <v>2</v>
      </c>
      <c r="BS1210" s="191">
        <v>1</v>
      </c>
      <c r="BT1210" s="191">
        <v>0</v>
      </c>
      <c r="BU1210" s="191">
        <v>0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10</v>
      </c>
      <c r="CI1210" s="31">
        <v>0.4</v>
      </c>
      <c r="CJ1210" s="100">
        <v>3</v>
      </c>
      <c r="CK1210" s="31">
        <v>0.12</v>
      </c>
      <c r="CL1210" s="100">
        <v>0</v>
      </c>
      <c r="CM1210" s="31">
        <v>0</v>
      </c>
      <c r="CN1210" s="27">
        <v>19.108000000000004</v>
      </c>
      <c r="CO1210" s="27">
        <v>23.58199999999999</v>
      </c>
      <c r="CP1210" s="27">
        <v>32.133999999999993</v>
      </c>
      <c r="CQ1210" s="57"/>
    </row>
    <row r="1211" spans="1:95" x14ac:dyDescent="0.25">
      <c r="A1211" s="241">
        <v>5</v>
      </c>
      <c r="B1211" s="312">
        <v>0.91666700000000001</v>
      </c>
      <c r="C1211" s="97">
        <v>1</v>
      </c>
      <c r="D1211" s="264">
        <v>0</v>
      </c>
      <c r="E1211" s="122">
        <v>0</v>
      </c>
      <c r="F1211" s="122">
        <v>1</v>
      </c>
      <c r="G1211" s="122">
        <v>0</v>
      </c>
      <c r="H1211" s="122">
        <v>0</v>
      </c>
      <c r="I1211" s="122">
        <v>0</v>
      </c>
      <c r="J1211" s="122">
        <v>0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0</v>
      </c>
      <c r="Y1211" s="31">
        <v>0</v>
      </c>
      <c r="Z1211" s="100">
        <v>0</v>
      </c>
      <c r="AA1211" s="31">
        <v>0</v>
      </c>
      <c r="AB1211" s="100">
        <v>0</v>
      </c>
      <c r="AC1211" s="31">
        <v>0</v>
      </c>
      <c r="AD1211" s="27">
        <v>15.6</v>
      </c>
      <c r="AE1211" s="27" t="s">
        <v>106</v>
      </c>
      <c r="AF1211" s="27" t="s">
        <v>106</v>
      </c>
      <c r="AG1211" s="57"/>
      <c r="AH1211" s="97">
        <v>13</v>
      </c>
      <c r="AI1211" s="264">
        <v>1</v>
      </c>
      <c r="AJ1211" s="122">
        <v>1</v>
      </c>
      <c r="AK1211" s="122">
        <v>3</v>
      </c>
      <c r="AL1211" s="122">
        <v>4</v>
      </c>
      <c r="AM1211" s="122">
        <v>3</v>
      </c>
      <c r="AN1211" s="122">
        <v>1</v>
      </c>
      <c r="AO1211" s="122">
        <v>0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8</v>
      </c>
      <c r="BD1211" s="31">
        <v>0.61538461538461542</v>
      </c>
      <c r="BE1211" s="100">
        <v>4</v>
      </c>
      <c r="BF1211" s="31">
        <v>0.30769230769230771</v>
      </c>
      <c r="BG1211" s="100">
        <v>0</v>
      </c>
      <c r="BH1211" s="31">
        <v>0</v>
      </c>
      <c r="BI1211" s="27">
        <v>21.015384615384619</v>
      </c>
      <c r="BJ1211" s="27">
        <v>27.818000000000001</v>
      </c>
      <c r="BK1211" s="27" t="s">
        <v>106</v>
      </c>
      <c r="BL1211" s="57"/>
      <c r="BM1211" s="97">
        <v>14</v>
      </c>
      <c r="BN1211" s="253">
        <v>1</v>
      </c>
      <c r="BO1211" s="191">
        <v>1</v>
      </c>
      <c r="BP1211" s="191">
        <v>4</v>
      </c>
      <c r="BQ1211" s="191">
        <v>4</v>
      </c>
      <c r="BR1211" s="191">
        <v>3</v>
      </c>
      <c r="BS1211" s="191">
        <v>1</v>
      </c>
      <c r="BT1211" s="191">
        <v>0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8</v>
      </c>
      <c r="CI1211" s="31">
        <v>0.5714285714285714</v>
      </c>
      <c r="CJ1211" s="100">
        <v>4</v>
      </c>
      <c r="CK1211" s="31">
        <v>0.2857142857142857</v>
      </c>
      <c r="CL1211" s="100">
        <v>0</v>
      </c>
      <c r="CM1211" s="31">
        <v>0</v>
      </c>
      <c r="CN1211" s="27">
        <v>20.628571428571433</v>
      </c>
      <c r="CO1211" s="27">
        <v>27.71</v>
      </c>
      <c r="CP1211" s="27" t="s">
        <v>106</v>
      </c>
      <c r="CQ1211" s="57"/>
    </row>
    <row r="1212" spans="1:95" x14ac:dyDescent="0.25">
      <c r="A1212" s="241">
        <v>5</v>
      </c>
      <c r="B1212" s="312">
        <v>0.95833299999999999</v>
      </c>
      <c r="C1212" s="98">
        <v>2</v>
      </c>
      <c r="D1212" s="324">
        <v>0</v>
      </c>
      <c r="E1212" s="325">
        <v>0</v>
      </c>
      <c r="F1212" s="325">
        <v>1</v>
      </c>
      <c r="G1212" s="325">
        <v>1</v>
      </c>
      <c r="H1212" s="325">
        <v>0</v>
      </c>
      <c r="I1212" s="325">
        <v>0</v>
      </c>
      <c r="J1212" s="325">
        <v>0</v>
      </c>
      <c r="K1212" s="325">
        <v>0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1</v>
      </c>
      <c r="Y1212" s="338">
        <v>0.5</v>
      </c>
      <c r="Z1212" s="339">
        <v>0</v>
      </c>
      <c r="AA1212" s="338">
        <v>0</v>
      </c>
      <c r="AB1212" s="339">
        <v>0</v>
      </c>
      <c r="AC1212" s="338">
        <v>0</v>
      </c>
      <c r="AD1212" s="124">
        <v>19.77</v>
      </c>
      <c r="AE1212" s="124" t="s">
        <v>106</v>
      </c>
      <c r="AF1212" s="124" t="s">
        <v>106</v>
      </c>
      <c r="AG1212" s="57"/>
      <c r="AH1212" s="98">
        <v>13</v>
      </c>
      <c r="AI1212" s="324">
        <v>0</v>
      </c>
      <c r="AJ1212" s="325">
        <v>1</v>
      </c>
      <c r="AK1212" s="325">
        <v>7</v>
      </c>
      <c r="AL1212" s="325">
        <v>3</v>
      </c>
      <c r="AM1212" s="325">
        <v>2</v>
      </c>
      <c r="AN1212" s="325">
        <v>0</v>
      </c>
      <c r="AO1212" s="325">
        <v>0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5</v>
      </c>
      <c r="BD1212" s="338">
        <v>0.38461538461538464</v>
      </c>
      <c r="BE1212" s="339">
        <v>2</v>
      </c>
      <c r="BF1212" s="338">
        <v>0.15384615384615385</v>
      </c>
      <c r="BG1212" s="339">
        <v>0</v>
      </c>
      <c r="BH1212" s="338">
        <v>0</v>
      </c>
      <c r="BI1212" s="124">
        <v>19.547692307692305</v>
      </c>
      <c r="BJ1212" s="124">
        <v>25.015000000000001</v>
      </c>
      <c r="BK1212" s="124" t="s">
        <v>106</v>
      </c>
      <c r="BL1212" s="57"/>
      <c r="BM1212" s="98">
        <v>15</v>
      </c>
      <c r="BN1212" s="337">
        <v>0</v>
      </c>
      <c r="BO1212" s="195">
        <v>1</v>
      </c>
      <c r="BP1212" s="195">
        <v>8</v>
      </c>
      <c r="BQ1212" s="195">
        <v>4</v>
      </c>
      <c r="BR1212" s="195">
        <v>2</v>
      </c>
      <c r="BS1212" s="195">
        <v>0</v>
      </c>
      <c r="BT1212" s="195">
        <v>0</v>
      </c>
      <c r="BU1212" s="195">
        <v>0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6</v>
      </c>
      <c r="CI1212" s="338">
        <v>0.4</v>
      </c>
      <c r="CJ1212" s="339">
        <v>2</v>
      </c>
      <c r="CK1212" s="338">
        <v>0.13333333333333333</v>
      </c>
      <c r="CL1212" s="339">
        <v>0</v>
      </c>
      <c r="CM1212" s="338">
        <v>0</v>
      </c>
      <c r="CN1212" s="124">
        <v>19.577333333333335</v>
      </c>
      <c r="CO1212" s="124">
        <v>24.62</v>
      </c>
      <c r="CP1212" s="124" t="s">
        <v>106</v>
      </c>
      <c r="CQ1212" s="57"/>
    </row>
    <row r="1213" spans="1:95" x14ac:dyDescent="0.25">
      <c r="A1213" s="241"/>
      <c r="B1213" s="422" t="s">
        <v>35</v>
      </c>
      <c r="C1213" s="423">
        <v>278</v>
      </c>
      <c r="D1213" s="424">
        <v>2</v>
      </c>
      <c r="E1213" s="424">
        <v>22</v>
      </c>
      <c r="F1213" s="424">
        <v>126</v>
      </c>
      <c r="G1213" s="424">
        <v>103</v>
      </c>
      <c r="H1213" s="424">
        <v>24</v>
      </c>
      <c r="I1213" s="424">
        <v>1</v>
      </c>
      <c r="J1213" s="424">
        <v>0</v>
      </c>
      <c r="K1213" s="424">
        <v>0</v>
      </c>
      <c r="L1213" s="424">
        <v>0</v>
      </c>
      <c r="M1213" s="424">
        <v>0</v>
      </c>
      <c r="N1213" s="424">
        <v>0</v>
      </c>
      <c r="O1213" s="424">
        <v>0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128</v>
      </c>
      <c r="Y1213" s="442">
        <v>0.46043165467625902</v>
      </c>
      <c r="Z1213" s="426">
        <v>36</v>
      </c>
      <c r="AA1213" s="442">
        <v>0.12949640287769784</v>
      </c>
      <c r="AB1213" s="426">
        <v>0</v>
      </c>
      <c r="AC1213" s="442">
        <v>0</v>
      </c>
      <c r="AD1213" s="443">
        <v>19.773129496402888</v>
      </c>
      <c r="AE1213" s="443">
        <v>23.717500000000001</v>
      </c>
      <c r="AF1213" s="443">
        <v>26.4985</v>
      </c>
      <c r="AG1213" s="16"/>
      <c r="AH1213" s="426">
        <v>1667</v>
      </c>
      <c r="AI1213" s="424">
        <v>19</v>
      </c>
      <c r="AJ1213" s="424">
        <v>82</v>
      </c>
      <c r="AK1213" s="424">
        <v>633</v>
      </c>
      <c r="AL1213" s="424">
        <v>761</v>
      </c>
      <c r="AM1213" s="424">
        <v>157</v>
      </c>
      <c r="AN1213" s="424">
        <v>14</v>
      </c>
      <c r="AO1213" s="424">
        <v>0</v>
      </c>
      <c r="AP1213" s="424">
        <v>1</v>
      </c>
      <c r="AQ1213" s="424">
        <v>0</v>
      </c>
      <c r="AR1213" s="424">
        <v>0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933</v>
      </c>
      <c r="BD1213" s="442">
        <v>0.55968806238752244</v>
      </c>
      <c r="BE1213" s="426">
        <v>243</v>
      </c>
      <c r="BF1213" s="442">
        <v>0.14577084583083383</v>
      </c>
      <c r="BG1213" s="426">
        <v>1</v>
      </c>
      <c r="BH1213" s="442">
        <v>5.9988002399520091E-4</v>
      </c>
      <c r="BI1213" s="443">
        <v>20.491625674865038</v>
      </c>
      <c r="BJ1213" s="443">
        <v>23.94</v>
      </c>
      <c r="BK1213" s="443">
        <v>26.425999999999998</v>
      </c>
      <c r="BL1213" s="16"/>
      <c r="BM1213" s="426">
        <v>1945</v>
      </c>
      <c r="BN1213" s="424">
        <v>21</v>
      </c>
      <c r="BO1213" s="424">
        <v>104</v>
      </c>
      <c r="BP1213" s="424">
        <v>759</v>
      </c>
      <c r="BQ1213" s="424">
        <v>864</v>
      </c>
      <c r="BR1213" s="424">
        <v>181</v>
      </c>
      <c r="BS1213" s="424">
        <v>15</v>
      </c>
      <c r="BT1213" s="424">
        <v>0</v>
      </c>
      <c r="BU1213" s="424">
        <v>1</v>
      </c>
      <c r="BV1213" s="424">
        <v>0</v>
      </c>
      <c r="BW1213" s="424">
        <v>0</v>
      </c>
      <c r="BX1213" s="424">
        <v>0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1061</v>
      </c>
      <c r="CI1213" s="396">
        <v>0.54550128534704367</v>
      </c>
      <c r="CJ1213" s="370">
        <v>279</v>
      </c>
      <c r="CK1213" s="396">
        <v>0.14344473007712083</v>
      </c>
      <c r="CL1213" s="370">
        <v>1</v>
      </c>
      <c r="CM1213" s="396">
        <v>5.1413881748071976E-4</v>
      </c>
      <c r="CN1213" s="397">
        <v>20.388930591259644</v>
      </c>
      <c r="CO1213" s="397">
        <v>23.91</v>
      </c>
      <c r="CP1213" s="397">
        <v>26.427</v>
      </c>
      <c r="CQ1213" s="57"/>
    </row>
    <row r="1214" spans="1:95" x14ac:dyDescent="0.25">
      <c r="A1214" s="241"/>
      <c r="B1214" s="427" t="s">
        <v>36</v>
      </c>
      <c r="C1214" s="428">
        <v>313</v>
      </c>
      <c r="D1214" s="429">
        <v>2</v>
      </c>
      <c r="E1214" s="429">
        <v>25</v>
      </c>
      <c r="F1214" s="429">
        <v>143</v>
      </c>
      <c r="G1214" s="429">
        <v>114</v>
      </c>
      <c r="H1214" s="429">
        <v>28</v>
      </c>
      <c r="I1214" s="429">
        <v>1</v>
      </c>
      <c r="J1214" s="429">
        <v>0</v>
      </c>
      <c r="K1214" s="429">
        <v>0</v>
      </c>
      <c r="L1214" s="429">
        <v>0</v>
      </c>
      <c r="M1214" s="429">
        <v>0</v>
      </c>
      <c r="N1214" s="429">
        <v>0</v>
      </c>
      <c r="O1214" s="429">
        <v>0</v>
      </c>
      <c r="P1214" s="429">
        <v>0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143</v>
      </c>
      <c r="Y1214" s="444">
        <v>0.45686900958466453</v>
      </c>
      <c r="Z1214" s="431">
        <v>41</v>
      </c>
      <c r="AA1214" s="444">
        <v>0.13099041533546327</v>
      </c>
      <c r="AB1214" s="431">
        <v>0</v>
      </c>
      <c r="AC1214" s="444">
        <v>0</v>
      </c>
      <c r="AD1214" s="445">
        <v>19.787667731629394</v>
      </c>
      <c r="AE1214" s="445">
        <v>23.701999999999998</v>
      </c>
      <c r="AF1214" s="445">
        <v>26.825000000000006</v>
      </c>
      <c r="AG1214" s="16"/>
      <c r="AH1214" s="431">
        <v>1788</v>
      </c>
      <c r="AI1214" s="429">
        <v>20</v>
      </c>
      <c r="AJ1214" s="429">
        <v>93</v>
      </c>
      <c r="AK1214" s="429">
        <v>672</v>
      </c>
      <c r="AL1214" s="429">
        <v>812</v>
      </c>
      <c r="AM1214" s="429">
        <v>173</v>
      </c>
      <c r="AN1214" s="429">
        <v>17</v>
      </c>
      <c r="AO1214" s="429">
        <v>0</v>
      </c>
      <c r="AP1214" s="429">
        <v>1</v>
      </c>
      <c r="AQ1214" s="429">
        <v>0</v>
      </c>
      <c r="AR1214" s="429">
        <v>0</v>
      </c>
      <c r="AS1214" s="429">
        <v>0</v>
      </c>
      <c r="AT1214" s="429">
        <v>0</v>
      </c>
      <c r="AU1214" s="429">
        <v>0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1003</v>
      </c>
      <c r="BD1214" s="444">
        <v>0.56096196868008952</v>
      </c>
      <c r="BE1214" s="431">
        <v>266</v>
      </c>
      <c r="BF1214" s="444">
        <v>0.14876957494407159</v>
      </c>
      <c r="BG1214" s="431">
        <v>1</v>
      </c>
      <c r="BH1214" s="444">
        <v>5.5928411633109618E-4</v>
      </c>
      <c r="BI1214" s="445">
        <v>20.507248322147653</v>
      </c>
      <c r="BJ1214" s="445">
        <v>23.99</v>
      </c>
      <c r="BK1214" s="445">
        <v>26.5655</v>
      </c>
      <c r="BL1214" s="16"/>
      <c r="BM1214" s="431">
        <v>2101</v>
      </c>
      <c r="BN1214" s="429">
        <v>22</v>
      </c>
      <c r="BO1214" s="429">
        <v>118</v>
      </c>
      <c r="BP1214" s="429">
        <v>815</v>
      </c>
      <c r="BQ1214" s="429">
        <v>926</v>
      </c>
      <c r="BR1214" s="429">
        <v>201</v>
      </c>
      <c r="BS1214" s="429">
        <v>18</v>
      </c>
      <c r="BT1214" s="429">
        <v>0</v>
      </c>
      <c r="BU1214" s="429">
        <v>1</v>
      </c>
      <c r="BV1214" s="429">
        <v>0</v>
      </c>
      <c r="BW1214" s="429">
        <v>0</v>
      </c>
      <c r="BX1214" s="429">
        <v>0</v>
      </c>
      <c r="BY1214" s="429">
        <v>0</v>
      </c>
      <c r="BZ1214" s="429">
        <v>0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1146</v>
      </c>
      <c r="CI1214" s="398">
        <v>0.54545454545454541</v>
      </c>
      <c r="CJ1214" s="377">
        <v>307</v>
      </c>
      <c r="CK1214" s="398">
        <v>0.14612089481199428</v>
      </c>
      <c r="CL1214" s="377">
        <v>1</v>
      </c>
      <c r="CM1214" s="398">
        <v>4.7596382674916705E-4</v>
      </c>
      <c r="CN1214" s="399">
        <v>20.400047596382674</v>
      </c>
      <c r="CO1214" s="399">
        <v>23.937000000000001</v>
      </c>
      <c r="CP1214" s="399">
        <v>26.568999999999999</v>
      </c>
      <c r="CQ1214" s="57"/>
    </row>
    <row r="1215" spans="1:95" x14ac:dyDescent="0.25">
      <c r="A1215" s="241"/>
      <c r="B1215" s="432" t="s">
        <v>37</v>
      </c>
      <c r="C1215" s="433">
        <v>316</v>
      </c>
      <c r="D1215" s="434">
        <v>2</v>
      </c>
      <c r="E1215" s="434">
        <v>25</v>
      </c>
      <c r="F1215" s="434">
        <v>145</v>
      </c>
      <c r="G1215" s="434">
        <v>115</v>
      </c>
      <c r="H1215" s="434">
        <v>28</v>
      </c>
      <c r="I1215" s="434">
        <v>1</v>
      </c>
      <c r="J1215" s="434">
        <v>0</v>
      </c>
      <c r="K1215" s="434">
        <v>0</v>
      </c>
      <c r="L1215" s="434">
        <v>0</v>
      </c>
      <c r="M1215" s="434">
        <v>0</v>
      </c>
      <c r="N1215" s="434">
        <v>0</v>
      </c>
      <c r="O1215" s="434">
        <v>0</v>
      </c>
      <c r="P1215" s="434">
        <v>0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144</v>
      </c>
      <c r="Y1215" s="446">
        <v>0.45569620253164556</v>
      </c>
      <c r="Z1215" s="436">
        <v>41</v>
      </c>
      <c r="AA1215" s="446">
        <v>0.12974683544303797</v>
      </c>
      <c r="AB1215" s="436">
        <v>0</v>
      </c>
      <c r="AC1215" s="446">
        <v>0</v>
      </c>
      <c r="AD1215" s="447">
        <v>19.774331210191086</v>
      </c>
      <c r="AE1215" s="447">
        <v>23.69</v>
      </c>
      <c r="AF1215" s="447">
        <v>26.797499999999999</v>
      </c>
      <c r="AG1215" s="16"/>
      <c r="AH1215" s="436">
        <v>1814</v>
      </c>
      <c r="AI1215" s="434">
        <v>21</v>
      </c>
      <c r="AJ1215" s="434">
        <v>95</v>
      </c>
      <c r="AK1215" s="434">
        <v>682</v>
      </c>
      <c r="AL1215" s="434">
        <v>819</v>
      </c>
      <c r="AM1215" s="434">
        <v>178</v>
      </c>
      <c r="AN1215" s="434">
        <v>18</v>
      </c>
      <c r="AO1215" s="434">
        <v>0</v>
      </c>
      <c r="AP1215" s="434">
        <v>1</v>
      </c>
      <c r="AQ1215" s="434">
        <v>0</v>
      </c>
      <c r="AR1215" s="434">
        <v>0</v>
      </c>
      <c r="AS1215" s="434">
        <v>0</v>
      </c>
      <c r="AT1215" s="434">
        <v>0</v>
      </c>
      <c r="AU1215" s="434">
        <v>0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1016</v>
      </c>
      <c r="BD1215" s="446">
        <v>0.56008820286659311</v>
      </c>
      <c r="BE1215" s="436">
        <v>272</v>
      </c>
      <c r="BF1215" s="446">
        <v>0.14994487320837926</v>
      </c>
      <c r="BG1215" s="436">
        <v>1</v>
      </c>
      <c r="BH1215" s="446">
        <v>5.5126791620727675E-4</v>
      </c>
      <c r="BI1215" s="447">
        <v>20.510916157690168</v>
      </c>
      <c r="BJ1215" s="447">
        <v>24.013999999999999</v>
      </c>
      <c r="BK1215" s="447">
        <v>26.624999999999993</v>
      </c>
      <c r="BL1215" s="16"/>
      <c r="BM1215" s="436">
        <v>2130</v>
      </c>
      <c r="BN1215" s="434">
        <v>23</v>
      </c>
      <c r="BO1215" s="434">
        <v>120</v>
      </c>
      <c r="BP1215" s="434">
        <v>827</v>
      </c>
      <c r="BQ1215" s="434">
        <v>934</v>
      </c>
      <c r="BR1215" s="434">
        <v>206</v>
      </c>
      <c r="BS1215" s="434">
        <v>19</v>
      </c>
      <c r="BT1215" s="434">
        <v>0</v>
      </c>
      <c r="BU1215" s="434">
        <v>1</v>
      </c>
      <c r="BV1215" s="434">
        <v>0</v>
      </c>
      <c r="BW1215" s="434">
        <v>0</v>
      </c>
      <c r="BX1215" s="434">
        <v>0</v>
      </c>
      <c r="BY1215" s="434">
        <v>0</v>
      </c>
      <c r="BZ1215" s="434">
        <v>0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1160</v>
      </c>
      <c r="CI1215" s="400">
        <v>0.54460093896713613</v>
      </c>
      <c r="CJ1215" s="382">
        <v>313</v>
      </c>
      <c r="CK1215" s="400">
        <v>0.14694835680751173</v>
      </c>
      <c r="CL1215" s="382">
        <v>1</v>
      </c>
      <c r="CM1215" s="400">
        <v>4.6948356807511736E-4</v>
      </c>
      <c r="CN1215" s="401">
        <v>20.401560283687939</v>
      </c>
      <c r="CO1215" s="401">
        <v>23.951999999999998</v>
      </c>
      <c r="CP1215" s="401">
        <v>26.631999999999998</v>
      </c>
      <c r="CQ1215" s="57"/>
    </row>
    <row r="1216" spans="1:95" x14ac:dyDescent="0.25">
      <c r="A1216" s="241"/>
      <c r="B1216" s="437" t="s">
        <v>38</v>
      </c>
      <c r="C1216" s="438">
        <v>322</v>
      </c>
      <c r="D1216" s="439">
        <v>2</v>
      </c>
      <c r="E1216" s="439">
        <v>26</v>
      </c>
      <c r="F1216" s="439">
        <v>148</v>
      </c>
      <c r="G1216" s="439">
        <v>117</v>
      </c>
      <c r="H1216" s="439">
        <v>28</v>
      </c>
      <c r="I1216" s="439">
        <v>1</v>
      </c>
      <c r="J1216" s="439">
        <v>0</v>
      </c>
      <c r="K1216" s="439">
        <v>0</v>
      </c>
      <c r="L1216" s="439">
        <v>0</v>
      </c>
      <c r="M1216" s="439">
        <v>0</v>
      </c>
      <c r="N1216" s="439">
        <v>0</v>
      </c>
      <c r="O1216" s="439">
        <v>0</v>
      </c>
      <c r="P1216" s="439">
        <v>0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146</v>
      </c>
      <c r="Y1216" s="448">
        <v>0.453416149068323</v>
      </c>
      <c r="Z1216" s="441">
        <v>42</v>
      </c>
      <c r="AA1216" s="448">
        <v>0.13043478260869565</v>
      </c>
      <c r="AB1216" s="441">
        <v>0</v>
      </c>
      <c r="AC1216" s="448">
        <v>0</v>
      </c>
      <c r="AD1216" s="449">
        <v>19.77649068322982</v>
      </c>
      <c r="AE1216" s="449">
        <v>23.673999999999999</v>
      </c>
      <c r="AF1216" s="449">
        <v>26.634499999999996</v>
      </c>
      <c r="AG1216" s="16"/>
      <c r="AH1216" s="441">
        <v>1825</v>
      </c>
      <c r="AI1216" s="439">
        <v>21</v>
      </c>
      <c r="AJ1216" s="439">
        <v>97</v>
      </c>
      <c r="AK1216" s="439">
        <v>684</v>
      </c>
      <c r="AL1216" s="439">
        <v>823</v>
      </c>
      <c r="AM1216" s="439">
        <v>181</v>
      </c>
      <c r="AN1216" s="439">
        <v>18</v>
      </c>
      <c r="AO1216" s="439">
        <v>0</v>
      </c>
      <c r="AP1216" s="439">
        <v>1</v>
      </c>
      <c r="AQ1216" s="439">
        <v>0</v>
      </c>
      <c r="AR1216" s="439">
        <v>0</v>
      </c>
      <c r="AS1216" s="439">
        <v>0</v>
      </c>
      <c r="AT1216" s="439">
        <v>0</v>
      </c>
      <c r="AU1216" s="439">
        <v>0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1023</v>
      </c>
      <c r="BD1216" s="448">
        <v>0.56054794520547946</v>
      </c>
      <c r="BE1216" s="441">
        <v>275</v>
      </c>
      <c r="BF1216" s="448">
        <v>0.15068493150684931</v>
      </c>
      <c r="BG1216" s="441">
        <v>1</v>
      </c>
      <c r="BH1216" s="448">
        <v>5.4794520547945202E-4</v>
      </c>
      <c r="BI1216" s="449">
        <v>20.502115068493147</v>
      </c>
      <c r="BJ1216" s="449">
        <v>24.041999999999998</v>
      </c>
      <c r="BK1216" s="449">
        <v>26.614999999999991</v>
      </c>
      <c r="BL1216" s="16"/>
      <c r="BM1216" s="441">
        <v>2147</v>
      </c>
      <c r="BN1216" s="439">
        <v>23</v>
      </c>
      <c r="BO1216" s="439">
        <v>123</v>
      </c>
      <c r="BP1216" s="439">
        <v>832</v>
      </c>
      <c r="BQ1216" s="439">
        <v>940</v>
      </c>
      <c r="BR1216" s="439">
        <v>209</v>
      </c>
      <c r="BS1216" s="439">
        <v>19</v>
      </c>
      <c r="BT1216" s="439">
        <v>0</v>
      </c>
      <c r="BU1216" s="439">
        <v>1</v>
      </c>
      <c r="BV1216" s="439">
        <v>0</v>
      </c>
      <c r="BW1216" s="439">
        <v>0</v>
      </c>
      <c r="BX1216" s="439">
        <v>0</v>
      </c>
      <c r="BY1216" s="439">
        <v>0</v>
      </c>
      <c r="BZ1216" s="439">
        <v>0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1169</v>
      </c>
      <c r="CI1216" s="402">
        <v>0.54448067070330697</v>
      </c>
      <c r="CJ1216" s="387">
        <v>317</v>
      </c>
      <c r="CK1216" s="402">
        <v>0.14764788076385654</v>
      </c>
      <c r="CL1216" s="387">
        <v>1</v>
      </c>
      <c r="CM1216" s="402">
        <v>4.657661853749418E-4</v>
      </c>
      <c r="CN1216" s="403">
        <v>20.393288309268733</v>
      </c>
      <c r="CO1216" s="403">
        <v>23.96</v>
      </c>
      <c r="CP1216" s="403">
        <v>26.609999999999996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1</v>
      </c>
      <c r="D1219" s="321">
        <v>0</v>
      </c>
      <c r="E1219" s="89">
        <v>0</v>
      </c>
      <c r="F1219" s="89">
        <v>0</v>
      </c>
      <c r="G1219" s="89">
        <v>1</v>
      </c>
      <c r="H1219" s="89">
        <v>0</v>
      </c>
      <c r="I1219" s="89">
        <v>0</v>
      </c>
      <c r="J1219" s="89">
        <v>0</v>
      </c>
      <c r="K1219" s="89">
        <v>0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1</v>
      </c>
      <c r="Y1219" s="30">
        <v>1</v>
      </c>
      <c r="Z1219" s="99">
        <v>0</v>
      </c>
      <c r="AA1219" s="30">
        <v>0</v>
      </c>
      <c r="AB1219" s="99">
        <v>0</v>
      </c>
      <c r="AC1219" s="30">
        <v>0</v>
      </c>
      <c r="AD1219" s="25">
        <v>20.51</v>
      </c>
      <c r="AE1219" s="25" t="s">
        <v>106</v>
      </c>
      <c r="AF1219" s="25" t="s">
        <v>106</v>
      </c>
      <c r="AG1219" s="57"/>
      <c r="AH1219" s="96">
        <v>4</v>
      </c>
      <c r="AI1219" s="321">
        <v>0</v>
      </c>
      <c r="AJ1219" s="89">
        <v>0</v>
      </c>
      <c r="AK1219" s="89">
        <v>2</v>
      </c>
      <c r="AL1219" s="89">
        <v>1</v>
      </c>
      <c r="AM1219" s="89">
        <v>1</v>
      </c>
      <c r="AN1219" s="89">
        <v>0</v>
      </c>
      <c r="AO1219" s="89">
        <v>0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2</v>
      </c>
      <c r="BD1219" s="30">
        <v>0.5</v>
      </c>
      <c r="BE1219" s="99">
        <v>1</v>
      </c>
      <c r="BF1219" s="30">
        <v>0.25</v>
      </c>
      <c r="BG1219" s="99">
        <v>0</v>
      </c>
      <c r="BH1219" s="30">
        <v>0</v>
      </c>
      <c r="BI1219" s="25">
        <v>20.375</v>
      </c>
      <c r="BJ1219" s="25" t="s">
        <v>106</v>
      </c>
      <c r="BK1219" s="25" t="s">
        <v>106</v>
      </c>
      <c r="BL1219" s="57"/>
      <c r="BM1219" s="96">
        <v>5</v>
      </c>
      <c r="BN1219" s="336">
        <v>0</v>
      </c>
      <c r="BO1219" s="188">
        <v>0</v>
      </c>
      <c r="BP1219" s="188">
        <v>2</v>
      </c>
      <c r="BQ1219" s="188">
        <v>2</v>
      </c>
      <c r="BR1219" s="188">
        <v>1</v>
      </c>
      <c r="BS1219" s="188">
        <v>0</v>
      </c>
      <c r="BT1219" s="188">
        <v>0</v>
      </c>
      <c r="BU1219" s="188">
        <v>0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3</v>
      </c>
      <c r="CI1219" s="30">
        <v>0.6</v>
      </c>
      <c r="CJ1219" s="99">
        <v>1</v>
      </c>
      <c r="CK1219" s="30">
        <v>0.2</v>
      </c>
      <c r="CL1219" s="99">
        <v>0</v>
      </c>
      <c r="CM1219" s="30">
        <v>0</v>
      </c>
      <c r="CN1219" s="25">
        <v>20.402000000000005</v>
      </c>
      <c r="CO1219" s="25" t="s">
        <v>106</v>
      </c>
      <c r="CP1219" s="25" t="s">
        <v>106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1</v>
      </c>
      <c r="D1220" s="264">
        <v>0</v>
      </c>
      <c r="E1220" s="122">
        <v>0</v>
      </c>
      <c r="F1220" s="122">
        <v>0</v>
      </c>
      <c r="G1220" s="122">
        <v>1</v>
      </c>
      <c r="H1220" s="122">
        <v>0</v>
      </c>
      <c r="I1220" s="122">
        <v>0</v>
      </c>
      <c r="J1220" s="122">
        <v>0</v>
      </c>
      <c r="K1220" s="122">
        <v>0</v>
      </c>
      <c r="L1220" s="122">
        <v>0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1</v>
      </c>
      <c r="Y1220" s="31">
        <v>1</v>
      </c>
      <c r="Z1220" s="100">
        <v>0</v>
      </c>
      <c r="AA1220" s="31">
        <v>0</v>
      </c>
      <c r="AB1220" s="100">
        <v>0</v>
      </c>
      <c r="AC1220" s="31">
        <v>0</v>
      </c>
      <c r="AD1220" s="27">
        <v>20.51</v>
      </c>
      <c r="AE1220" s="27" t="s">
        <v>106</v>
      </c>
      <c r="AF1220" s="27" t="s">
        <v>106</v>
      </c>
      <c r="AG1220" s="57"/>
      <c r="AH1220" s="97">
        <v>2</v>
      </c>
      <c r="AI1220" s="264">
        <v>0</v>
      </c>
      <c r="AJ1220" s="122">
        <v>0</v>
      </c>
      <c r="AK1220" s="122">
        <v>1</v>
      </c>
      <c r="AL1220" s="122">
        <v>0</v>
      </c>
      <c r="AM1220" s="122">
        <v>1</v>
      </c>
      <c r="AN1220" s="122">
        <v>0</v>
      </c>
      <c r="AO1220" s="122">
        <v>0</v>
      </c>
      <c r="AP1220" s="122">
        <v>0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1</v>
      </c>
      <c r="BD1220" s="31">
        <v>0.5</v>
      </c>
      <c r="BE1220" s="100">
        <v>1</v>
      </c>
      <c r="BF1220" s="31">
        <v>0.5</v>
      </c>
      <c r="BG1220" s="100">
        <v>0</v>
      </c>
      <c r="BH1220" s="31">
        <v>0</v>
      </c>
      <c r="BI1220" s="27">
        <v>22.024999999999999</v>
      </c>
      <c r="BJ1220" s="27" t="s">
        <v>106</v>
      </c>
      <c r="BK1220" s="27" t="s">
        <v>106</v>
      </c>
      <c r="BL1220" s="57"/>
      <c r="BM1220" s="97">
        <v>3</v>
      </c>
      <c r="BN1220" s="253">
        <v>0</v>
      </c>
      <c r="BO1220" s="191">
        <v>0</v>
      </c>
      <c r="BP1220" s="191">
        <v>1</v>
      </c>
      <c r="BQ1220" s="191">
        <v>1</v>
      </c>
      <c r="BR1220" s="191">
        <v>1</v>
      </c>
      <c r="BS1220" s="191">
        <v>0</v>
      </c>
      <c r="BT1220" s="191">
        <v>0</v>
      </c>
      <c r="BU1220" s="191">
        <v>0</v>
      </c>
      <c r="BV1220" s="191">
        <v>0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2</v>
      </c>
      <c r="CI1220" s="31">
        <v>0.66666666666666663</v>
      </c>
      <c r="CJ1220" s="100">
        <v>1</v>
      </c>
      <c r="CK1220" s="31">
        <v>0.33333333333333331</v>
      </c>
      <c r="CL1220" s="100">
        <v>0</v>
      </c>
      <c r="CM1220" s="31">
        <v>0</v>
      </c>
      <c r="CN1220" s="27">
        <v>21.52</v>
      </c>
      <c r="CO1220" s="27" t="s">
        <v>106</v>
      </c>
      <c r="CP1220" s="27" t="s">
        <v>106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0</v>
      </c>
      <c r="D1221" s="264">
        <v>0</v>
      </c>
      <c r="E1221" s="122">
        <v>0</v>
      </c>
      <c r="F1221" s="122">
        <v>0</v>
      </c>
      <c r="G1221" s="122">
        <v>0</v>
      </c>
      <c r="H1221" s="122">
        <v>0</v>
      </c>
      <c r="I1221" s="122">
        <v>0</v>
      </c>
      <c r="J1221" s="122">
        <v>0</v>
      </c>
      <c r="K1221" s="122">
        <v>0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0</v>
      </c>
      <c r="Y1221" s="31" t="s">
        <v>106</v>
      </c>
      <c r="Z1221" s="100">
        <v>0</v>
      </c>
      <c r="AA1221" s="31" t="s">
        <v>106</v>
      </c>
      <c r="AB1221" s="100">
        <v>0</v>
      </c>
      <c r="AC1221" s="31" t="s">
        <v>106</v>
      </c>
      <c r="AD1221" s="27" t="s">
        <v>106</v>
      </c>
      <c r="AE1221" s="27" t="s">
        <v>106</v>
      </c>
      <c r="AF1221" s="27" t="s">
        <v>106</v>
      </c>
      <c r="AG1221" s="57"/>
      <c r="AH1221" s="97">
        <v>1</v>
      </c>
      <c r="AI1221" s="264">
        <v>0</v>
      </c>
      <c r="AJ1221" s="122">
        <v>0</v>
      </c>
      <c r="AK1221" s="122">
        <v>1</v>
      </c>
      <c r="AL1221" s="122">
        <v>0</v>
      </c>
      <c r="AM1221" s="122">
        <v>0</v>
      </c>
      <c r="AN1221" s="122">
        <v>0</v>
      </c>
      <c r="AO1221" s="122">
        <v>0</v>
      </c>
      <c r="AP1221" s="122">
        <v>0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0</v>
      </c>
      <c r="BD1221" s="31">
        <v>0</v>
      </c>
      <c r="BE1221" s="100">
        <v>0</v>
      </c>
      <c r="BF1221" s="31">
        <v>0</v>
      </c>
      <c r="BG1221" s="100">
        <v>0</v>
      </c>
      <c r="BH1221" s="31">
        <v>0</v>
      </c>
      <c r="BI1221" s="27">
        <v>15.08</v>
      </c>
      <c r="BJ1221" s="27" t="s">
        <v>106</v>
      </c>
      <c r="BK1221" s="27" t="s">
        <v>106</v>
      </c>
      <c r="BL1221" s="57"/>
      <c r="BM1221" s="97">
        <v>1</v>
      </c>
      <c r="BN1221" s="253">
        <v>0</v>
      </c>
      <c r="BO1221" s="191">
        <v>0</v>
      </c>
      <c r="BP1221" s="191">
        <v>1</v>
      </c>
      <c r="BQ1221" s="191">
        <v>0</v>
      </c>
      <c r="BR1221" s="191">
        <v>0</v>
      </c>
      <c r="BS1221" s="191">
        <v>0</v>
      </c>
      <c r="BT1221" s="191">
        <v>0</v>
      </c>
      <c r="BU1221" s="191">
        <v>0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0</v>
      </c>
      <c r="CI1221" s="31">
        <v>0</v>
      </c>
      <c r="CJ1221" s="100">
        <v>0</v>
      </c>
      <c r="CK1221" s="31">
        <v>0</v>
      </c>
      <c r="CL1221" s="100">
        <v>0</v>
      </c>
      <c r="CM1221" s="31">
        <v>0</v>
      </c>
      <c r="CN1221" s="27">
        <v>15.08</v>
      </c>
      <c r="CO1221" s="27" t="s">
        <v>106</v>
      </c>
      <c r="CP1221" s="27" t="s">
        <v>106</v>
      </c>
      <c r="CQ1221" s="57"/>
    </row>
    <row r="1222" spans="1:95" x14ac:dyDescent="0.25">
      <c r="A1222" s="241">
        <v>6</v>
      </c>
      <c r="B1222" s="312">
        <v>0.125</v>
      </c>
      <c r="C1222" s="97">
        <v>1</v>
      </c>
      <c r="D1222" s="264">
        <v>0</v>
      </c>
      <c r="E1222" s="122">
        <v>0</v>
      </c>
      <c r="F1222" s="122">
        <v>0</v>
      </c>
      <c r="G1222" s="122">
        <v>0</v>
      </c>
      <c r="H1222" s="122">
        <v>0</v>
      </c>
      <c r="I1222" s="122">
        <v>1</v>
      </c>
      <c r="J1222" s="122">
        <v>0</v>
      </c>
      <c r="K1222" s="122">
        <v>0</v>
      </c>
      <c r="L1222" s="122">
        <v>0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1</v>
      </c>
      <c r="Y1222" s="31">
        <v>1</v>
      </c>
      <c r="Z1222" s="100">
        <v>1</v>
      </c>
      <c r="AA1222" s="31">
        <v>1</v>
      </c>
      <c r="AB1222" s="100">
        <v>0</v>
      </c>
      <c r="AC1222" s="31">
        <v>0</v>
      </c>
      <c r="AD1222" s="27">
        <v>30.36</v>
      </c>
      <c r="AE1222" s="27" t="s">
        <v>106</v>
      </c>
      <c r="AF1222" s="27" t="s">
        <v>106</v>
      </c>
      <c r="AG1222" s="57"/>
      <c r="AH1222" s="97">
        <v>3</v>
      </c>
      <c r="AI1222" s="264">
        <v>0</v>
      </c>
      <c r="AJ1222" s="122">
        <v>0</v>
      </c>
      <c r="AK1222" s="122">
        <v>2</v>
      </c>
      <c r="AL1222" s="122">
        <v>0</v>
      </c>
      <c r="AM1222" s="122">
        <v>0</v>
      </c>
      <c r="AN1222" s="122">
        <v>1</v>
      </c>
      <c r="AO1222" s="122">
        <v>0</v>
      </c>
      <c r="AP1222" s="122">
        <v>0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1</v>
      </c>
      <c r="BD1222" s="31">
        <v>0.33333333333333331</v>
      </c>
      <c r="BE1222" s="100">
        <v>1</v>
      </c>
      <c r="BF1222" s="31">
        <v>0.33333333333333331</v>
      </c>
      <c r="BG1222" s="100">
        <v>0</v>
      </c>
      <c r="BH1222" s="31">
        <v>0</v>
      </c>
      <c r="BI1222" s="27">
        <v>21.473333333333333</v>
      </c>
      <c r="BJ1222" s="27" t="s">
        <v>106</v>
      </c>
      <c r="BK1222" s="27" t="s">
        <v>106</v>
      </c>
      <c r="BL1222" s="57"/>
      <c r="BM1222" s="97">
        <v>4</v>
      </c>
      <c r="BN1222" s="253">
        <v>0</v>
      </c>
      <c r="BO1222" s="191">
        <v>0</v>
      </c>
      <c r="BP1222" s="191">
        <v>2</v>
      </c>
      <c r="BQ1222" s="191">
        <v>0</v>
      </c>
      <c r="BR1222" s="191">
        <v>0</v>
      </c>
      <c r="BS1222" s="191">
        <v>2</v>
      </c>
      <c r="BT1222" s="191">
        <v>0</v>
      </c>
      <c r="BU1222" s="191">
        <v>0</v>
      </c>
      <c r="BV1222" s="191">
        <v>0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2</v>
      </c>
      <c r="CI1222" s="31">
        <v>0.5</v>
      </c>
      <c r="CJ1222" s="100">
        <v>2</v>
      </c>
      <c r="CK1222" s="31">
        <v>0.5</v>
      </c>
      <c r="CL1222" s="100">
        <v>0</v>
      </c>
      <c r="CM1222" s="31">
        <v>0</v>
      </c>
      <c r="CN1222" s="27">
        <v>23.695</v>
      </c>
      <c r="CO1222" s="27" t="s">
        <v>106</v>
      </c>
      <c r="CP1222" s="27" t="s">
        <v>106</v>
      </c>
      <c r="CQ1222" s="57"/>
    </row>
    <row r="1223" spans="1:95" x14ac:dyDescent="0.25">
      <c r="A1223" s="241">
        <v>6</v>
      </c>
      <c r="B1223" s="312">
        <v>0.16666700000000001</v>
      </c>
      <c r="C1223" s="97">
        <v>0</v>
      </c>
      <c r="D1223" s="264">
        <v>0</v>
      </c>
      <c r="E1223" s="122">
        <v>0</v>
      </c>
      <c r="F1223" s="122">
        <v>0</v>
      </c>
      <c r="G1223" s="122">
        <v>0</v>
      </c>
      <c r="H1223" s="122">
        <v>0</v>
      </c>
      <c r="I1223" s="122">
        <v>0</v>
      </c>
      <c r="J1223" s="122">
        <v>0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0</v>
      </c>
      <c r="Y1223" s="31" t="s">
        <v>106</v>
      </c>
      <c r="Z1223" s="100">
        <v>0</v>
      </c>
      <c r="AA1223" s="31" t="s">
        <v>106</v>
      </c>
      <c r="AB1223" s="100">
        <v>0</v>
      </c>
      <c r="AC1223" s="31" t="s">
        <v>106</v>
      </c>
      <c r="AD1223" s="27" t="s">
        <v>106</v>
      </c>
      <c r="AE1223" s="27" t="s">
        <v>106</v>
      </c>
      <c r="AF1223" s="27" t="s">
        <v>106</v>
      </c>
      <c r="AG1223" s="57"/>
      <c r="AH1223" s="97">
        <v>2</v>
      </c>
      <c r="AI1223" s="264">
        <v>0</v>
      </c>
      <c r="AJ1223" s="122">
        <v>1</v>
      </c>
      <c r="AK1223" s="122">
        <v>1</v>
      </c>
      <c r="AL1223" s="122">
        <v>0</v>
      </c>
      <c r="AM1223" s="122">
        <v>0</v>
      </c>
      <c r="AN1223" s="122">
        <v>0</v>
      </c>
      <c r="AO1223" s="122">
        <v>0</v>
      </c>
      <c r="AP1223" s="122">
        <v>0</v>
      </c>
      <c r="AQ1223" s="122">
        <v>0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0</v>
      </c>
      <c r="BD1223" s="31">
        <v>0</v>
      </c>
      <c r="BE1223" s="100">
        <v>0</v>
      </c>
      <c r="BF1223" s="31">
        <v>0</v>
      </c>
      <c r="BG1223" s="100">
        <v>0</v>
      </c>
      <c r="BH1223" s="31">
        <v>0</v>
      </c>
      <c r="BI1223" s="27">
        <v>16.504999999999999</v>
      </c>
      <c r="BJ1223" s="27" t="s">
        <v>106</v>
      </c>
      <c r="BK1223" s="27" t="s">
        <v>106</v>
      </c>
      <c r="BL1223" s="57"/>
      <c r="BM1223" s="97">
        <v>2</v>
      </c>
      <c r="BN1223" s="253">
        <v>0</v>
      </c>
      <c r="BO1223" s="191">
        <v>1</v>
      </c>
      <c r="BP1223" s="191">
        <v>1</v>
      </c>
      <c r="BQ1223" s="191">
        <v>0</v>
      </c>
      <c r="BR1223" s="191">
        <v>0</v>
      </c>
      <c r="BS1223" s="191">
        <v>0</v>
      </c>
      <c r="BT1223" s="191">
        <v>0</v>
      </c>
      <c r="BU1223" s="191">
        <v>0</v>
      </c>
      <c r="BV1223" s="191">
        <v>0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0</v>
      </c>
      <c r="CI1223" s="31">
        <v>0</v>
      </c>
      <c r="CJ1223" s="100">
        <v>0</v>
      </c>
      <c r="CK1223" s="31">
        <v>0</v>
      </c>
      <c r="CL1223" s="100">
        <v>0</v>
      </c>
      <c r="CM1223" s="31">
        <v>0</v>
      </c>
      <c r="CN1223" s="27">
        <v>16.504999999999999</v>
      </c>
      <c r="CO1223" s="27" t="s">
        <v>106</v>
      </c>
      <c r="CP1223" s="27" t="s">
        <v>106</v>
      </c>
      <c r="CQ1223" s="57"/>
    </row>
    <row r="1224" spans="1:95" x14ac:dyDescent="0.25">
      <c r="A1224" s="241">
        <v>6</v>
      </c>
      <c r="B1224" s="312">
        <v>0.20833299999999999</v>
      </c>
      <c r="C1224" s="97">
        <v>0</v>
      </c>
      <c r="D1224" s="264">
        <v>0</v>
      </c>
      <c r="E1224" s="122">
        <v>0</v>
      </c>
      <c r="F1224" s="122">
        <v>0</v>
      </c>
      <c r="G1224" s="122">
        <v>0</v>
      </c>
      <c r="H1224" s="122">
        <v>0</v>
      </c>
      <c r="I1224" s="122">
        <v>0</v>
      </c>
      <c r="J1224" s="122">
        <v>0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0</v>
      </c>
      <c r="Y1224" s="31" t="s">
        <v>106</v>
      </c>
      <c r="Z1224" s="100">
        <v>0</v>
      </c>
      <c r="AA1224" s="31" t="s">
        <v>106</v>
      </c>
      <c r="AB1224" s="100">
        <v>0</v>
      </c>
      <c r="AC1224" s="31" t="s">
        <v>106</v>
      </c>
      <c r="AD1224" s="27" t="s">
        <v>106</v>
      </c>
      <c r="AE1224" s="27" t="s">
        <v>106</v>
      </c>
      <c r="AF1224" s="27" t="s">
        <v>106</v>
      </c>
      <c r="AG1224" s="57"/>
      <c r="AH1224" s="97">
        <v>3</v>
      </c>
      <c r="AI1224" s="264">
        <v>0</v>
      </c>
      <c r="AJ1224" s="122">
        <v>1</v>
      </c>
      <c r="AK1224" s="122">
        <v>1</v>
      </c>
      <c r="AL1224" s="122">
        <v>1</v>
      </c>
      <c r="AM1224" s="122">
        <v>0</v>
      </c>
      <c r="AN1224" s="122">
        <v>0</v>
      </c>
      <c r="AO1224" s="122">
        <v>0</v>
      </c>
      <c r="AP1224" s="122">
        <v>0</v>
      </c>
      <c r="AQ1224" s="122">
        <v>0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1</v>
      </c>
      <c r="BD1224" s="31">
        <v>0.33333333333333331</v>
      </c>
      <c r="BE1224" s="100">
        <v>0</v>
      </c>
      <c r="BF1224" s="31">
        <v>0</v>
      </c>
      <c r="BG1224" s="100">
        <v>0</v>
      </c>
      <c r="BH1224" s="31">
        <v>0</v>
      </c>
      <c r="BI1224" s="27">
        <v>16.16333333333333</v>
      </c>
      <c r="BJ1224" s="27" t="s">
        <v>106</v>
      </c>
      <c r="BK1224" s="27" t="s">
        <v>106</v>
      </c>
      <c r="BL1224" s="57"/>
      <c r="BM1224" s="97">
        <v>3</v>
      </c>
      <c r="BN1224" s="253">
        <v>0</v>
      </c>
      <c r="BO1224" s="191">
        <v>1</v>
      </c>
      <c r="BP1224" s="191">
        <v>1</v>
      </c>
      <c r="BQ1224" s="191">
        <v>1</v>
      </c>
      <c r="BR1224" s="191">
        <v>0</v>
      </c>
      <c r="BS1224" s="191">
        <v>0</v>
      </c>
      <c r="BT1224" s="191">
        <v>0</v>
      </c>
      <c r="BU1224" s="191">
        <v>0</v>
      </c>
      <c r="BV1224" s="191">
        <v>0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1</v>
      </c>
      <c r="CI1224" s="31">
        <v>0.33333333333333331</v>
      </c>
      <c r="CJ1224" s="100">
        <v>0</v>
      </c>
      <c r="CK1224" s="31">
        <v>0</v>
      </c>
      <c r="CL1224" s="100">
        <v>0</v>
      </c>
      <c r="CM1224" s="31">
        <v>0</v>
      </c>
      <c r="CN1224" s="27">
        <v>16.16333333333333</v>
      </c>
      <c r="CO1224" s="27" t="s">
        <v>106</v>
      </c>
      <c r="CP1224" s="27" t="s">
        <v>106</v>
      </c>
      <c r="CQ1224" s="57"/>
    </row>
    <row r="1225" spans="1:95" x14ac:dyDescent="0.25">
      <c r="A1225" s="241">
        <v>6</v>
      </c>
      <c r="B1225" s="312">
        <v>0.25</v>
      </c>
      <c r="C1225" s="97">
        <v>2</v>
      </c>
      <c r="D1225" s="264">
        <v>0</v>
      </c>
      <c r="E1225" s="122">
        <v>0</v>
      </c>
      <c r="F1225" s="122">
        <v>1</v>
      </c>
      <c r="G1225" s="122">
        <v>1</v>
      </c>
      <c r="H1225" s="122">
        <v>0</v>
      </c>
      <c r="I1225" s="122">
        <v>0</v>
      </c>
      <c r="J1225" s="122">
        <v>0</v>
      </c>
      <c r="K1225" s="122">
        <v>0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1</v>
      </c>
      <c r="Y1225" s="31">
        <v>0.5</v>
      </c>
      <c r="Z1225" s="100">
        <v>0</v>
      </c>
      <c r="AA1225" s="31">
        <v>0</v>
      </c>
      <c r="AB1225" s="100">
        <v>0</v>
      </c>
      <c r="AC1225" s="31">
        <v>0</v>
      </c>
      <c r="AD1225" s="27">
        <v>19.715</v>
      </c>
      <c r="AE1225" s="27" t="s">
        <v>106</v>
      </c>
      <c r="AF1225" s="27" t="s">
        <v>106</v>
      </c>
      <c r="AG1225" s="57"/>
      <c r="AH1225" s="97">
        <v>3</v>
      </c>
      <c r="AI1225" s="264">
        <v>0</v>
      </c>
      <c r="AJ1225" s="122">
        <v>0</v>
      </c>
      <c r="AK1225" s="122">
        <v>1</v>
      </c>
      <c r="AL1225" s="122">
        <v>2</v>
      </c>
      <c r="AM1225" s="122">
        <v>0</v>
      </c>
      <c r="AN1225" s="122">
        <v>0</v>
      </c>
      <c r="AO1225" s="122">
        <v>0</v>
      </c>
      <c r="AP1225" s="122">
        <v>0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2</v>
      </c>
      <c r="BD1225" s="31">
        <v>0.66666666666666663</v>
      </c>
      <c r="BE1225" s="100">
        <v>0</v>
      </c>
      <c r="BF1225" s="31">
        <v>0</v>
      </c>
      <c r="BG1225" s="100">
        <v>0</v>
      </c>
      <c r="BH1225" s="31">
        <v>0</v>
      </c>
      <c r="BI1225" s="27">
        <v>19.970000000000002</v>
      </c>
      <c r="BJ1225" s="27" t="s">
        <v>106</v>
      </c>
      <c r="BK1225" s="27" t="s">
        <v>106</v>
      </c>
      <c r="BL1225" s="57"/>
      <c r="BM1225" s="97">
        <v>5</v>
      </c>
      <c r="BN1225" s="253">
        <v>0</v>
      </c>
      <c r="BO1225" s="191">
        <v>0</v>
      </c>
      <c r="BP1225" s="191">
        <v>2</v>
      </c>
      <c r="BQ1225" s="191">
        <v>3</v>
      </c>
      <c r="BR1225" s="191">
        <v>0</v>
      </c>
      <c r="BS1225" s="191">
        <v>0</v>
      </c>
      <c r="BT1225" s="191">
        <v>0</v>
      </c>
      <c r="BU1225" s="191">
        <v>0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3</v>
      </c>
      <c r="CI1225" s="31">
        <v>0.6</v>
      </c>
      <c r="CJ1225" s="100">
        <v>0</v>
      </c>
      <c r="CK1225" s="31">
        <v>0</v>
      </c>
      <c r="CL1225" s="100">
        <v>0</v>
      </c>
      <c r="CM1225" s="31">
        <v>0</v>
      </c>
      <c r="CN1225" s="27">
        <v>19.868000000000002</v>
      </c>
      <c r="CO1225" s="27" t="s">
        <v>106</v>
      </c>
      <c r="CP1225" s="27" t="s">
        <v>106</v>
      </c>
      <c r="CQ1225" s="57"/>
    </row>
    <row r="1226" spans="1:95" x14ac:dyDescent="0.25">
      <c r="A1226" s="241">
        <v>6</v>
      </c>
      <c r="B1226" s="312">
        <v>0.29166700000000001</v>
      </c>
      <c r="C1226" s="97">
        <v>3</v>
      </c>
      <c r="D1226" s="264">
        <v>0</v>
      </c>
      <c r="E1226" s="122">
        <v>0</v>
      </c>
      <c r="F1226" s="122">
        <v>0</v>
      </c>
      <c r="G1226" s="122">
        <v>2</v>
      </c>
      <c r="H1226" s="122">
        <v>1</v>
      </c>
      <c r="I1226" s="122">
        <v>0</v>
      </c>
      <c r="J1226" s="122">
        <v>0</v>
      </c>
      <c r="K1226" s="122">
        <v>0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3</v>
      </c>
      <c r="Y1226" s="31">
        <v>1</v>
      </c>
      <c r="Z1226" s="100">
        <v>2</v>
      </c>
      <c r="AA1226" s="31">
        <v>0.66666666666666663</v>
      </c>
      <c r="AB1226" s="100">
        <v>0</v>
      </c>
      <c r="AC1226" s="31">
        <v>0</v>
      </c>
      <c r="AD1226" s="27">
        <v>24.466666666666669</v>
      </c>
      <c r="AE1226" s="27" t="s">
        <v>106</v>
      </c>
      <c r="AF1226" s="27" t="s">
        <v>106</v>
      </c>
      <c r="AG1226" s="57"/>
      <c r="AH1226" s="97">
        <v>21</v>
      </c>
      <c r="AI1226" s="264">
        <v>0</v>
      </c>
      <c r="AJ1226" s="122">
        <v>0</v>
      </c>
      <c r="AK1226" s="122">
        <v>8</v>
      </c>
      <c r="AL1226" s="122">
        <v>8</v>
      </c>
      <c r="AM1226" s="122">
        <v>5</v>
      </c>
      <c r="AN1226" s="122">
        <v>0</v>
      </c>
      <c r="AO1226" s="122">
        <v>0</v>
      </c>
      <c r="AP1226" s="122">
        <v>0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13</v>
      </c>
      <c r="BD1226" s="31">
        <v>0.61904761904761907</v>
      </c>
      <c r="BE1226" s="100">
        <v>6</v>
      </c>
      <c r="BF1226" s="31">
        <v>0.2857142857142857</v>
      </c>
      <c r="BG1226" s="100">
        <v>0</v>
      </c>
      <c r="BH1226" s="31">
        <v>0</v>
      </c>
      <c r="BI1226" s="27">
        <v>21.258095238095237</v>
      </c>
      <c r="BJ1226" s="27">
        <v>25.47</v>
      </c>
      <c r="BK1226" s="27">
        <v>28.865999999999993</v>
      </c>
      <c r="BL1226" s="57"/>
      <c r="BM1226" s="97">
        <v>24</v>
      </c>
      <c r="BN1226" s="253">
        <v>0</v>
      </c>
      <c r="BO1226" s="191">
        <v>0</v>
      </c>
      <c r="BP1226" s="191">
        <v>8</v>
      </c>
      <c r="BQ1226" s="191">
        <v>10</v>
      </c>
      <c r="BR1226" s="191">
        <v>6</v>
      </c>
      <c r="BS1226" s="191">
        <v>0</v>
      </c>
      <c r="BT1226" s="191">
        <v>0</v>
      </c>
      <c r="BU1226" s="191">
        <v>0</v>
      </c>
      <c r="BV1226" s="191">
        <v>0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16</v>
      </c>
      <c r="CI1226" s="31">
        <v>0.66666666666666663</v>
      </c>
      <c r="CJ1226" s="100">
        <v>8</v>
      </c>
      <c r="CK1226" s="31">
        <v>0.33333333333333331</v>
      </c>
      <c r="CL1226" s="100">
        <v>0</v>
      </c>
      <c r="CM1226" s="31">
        <v>0</v>
      </c>
      <c r="CN1226" s="27">
        <v>21.659166666666664</v>
      </c>
      <c r="CO1226" s="27">
        <v>25.59</v>
      </c>
      <c r="CP1226" s="27">
        <v>28.512499999999999</v>
      </c>
      <c r="CQ1226" s="57"/>
    </row>
    <row r="1227" spans="1:95" x14ac:dyDescent="0.25">
      <c r="A1227" s="241">
        <v>6</v>
      </c>
      <c r="B1227" s="312">
        <v>0.33333299999999999</v>
      </c>
      <c r="C1227" s="97">
        <v>7</v>
      </c>
      <c r="D1227" s="264">
        <v>0</v>
      </c>
      <c r="E1227" s="122">
        <v>0</v>
      </c>
      <c r="F1227" s="122">
        <v>2</v>
      </c>
      <c r="G1227" s="122">
        <v>4</v>
      </c>
      <c r="H1227" s="122">
        <v>1</v>
      </c>
      <c r="I1227" s="122">
        <v>0</v>
      </c>
      <c r="J1227" s="122">
        <v>0</v>
      </c>
      <c r="K1227" s="122">
        <v>0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5</v>
      </c>
      <c r="Y1227" s="31">
        <v>0.7142857142857143</v>
      </c>
      <c r="Z1227" s="100">
        <v>1</v>
      </c>
      <c r="AA1227" s="31">
        <v>0.14285714285714285</v>
      </c>
      <c r="AB1227" s="100">
        <v>0</v>
      </c>
      <c r="AC1227" s="31">
        <v>0</v>
      </c>
      <c r="AD1227" s="27">
        <v>22.301428571428573</v>
      </c>
      <c r="AE1227" s="27">
        <v>27.66</v>
      </c>
      <c r="AF1227" s="27" t="s">
        <v>106</v>
      </c>
      <c r="AG1227" s="57"/>
      <c r="AH1227" s="97">
        <v>46</v>
      </c>
      <c r="AI1227" s="264">
        <v>0</v>
      </c>
      <c r="AJ1227" s="122">
        <v>2</v>
      </c>
      <c r="AK1227" s="122">
        <v>20</v>
      </c>
      <c r="AL1227" s="122">
        <v>19</v>
      </c>
      <c r="AM1227" s="122">
        <v>3</v>
      </c>
      <c r="AN1227" s="122">
        <v>2</v>
      </c>
      <c r="AO1227" s="122">
        <v>0</v>
      </c>
      <c r="AP1227" s="122">
        <v>0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24</v>
      </c>
      <c r="BD1227" s="31">
        <v>0.52173913043478259</v>
      </c>
      <c r="BE1227" s="100">
        <v>6</v>
      </c>
      <c r="BF1227" s="31">
        <v>0.13043478260869565</v>
      </c>
      <c r="BG1227" s="100">
        <v>0</v>
      </c>
      <c r="BH1227" s="31">
        <v>0</v>
      </c>
      <c r="BI1227" s="27">
        <v>20.716739130434789</v>
      </c>
      <c r="BJ1227" s="27">
        <v>23.723500000000001</v>
      </c>
      <c r="BK1227" s="27">
        <v>29.606499999999993</v>
      </c>
      <c r="BL1227" s="57"/>
      <c r="BM1227" s="97">
        <v>53</v>
      </c>
      <c r="BN1227" s="253">
        <v>0</v>
      </c>
      <c r="BO1227" s="191">
        <v>2</v>
      </c>
      <c r="BP1227" s="191">
        <v>22</v>
      </c>
      <c r="BQ1227" s="191">
        <v>23</v>
      </c>
      <c r="BR1227" s="191">
        <v>4</v>
      </c>
      <c r="BS1227" s="191">
        <v>2</v>
      </c>
      <c r="BT1227" s="191">
        <v>0</v>
      </c>
      <c r="BU1227" s="191">
        <v>0</v>
      </c>
      <c r="BV1227" s="191">
        <v>0</v>
      </c>
      <c r="BW1227" s="191">
        <v>0</v>
      </c>
      <c r="BX1227" s="191">
        <v>0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29</v>
      </c>
      <c r="CI1227" s="31">
        <v>0.54716981132075471</v>
      </c>
      <c r="CJ1227" s="100">
        <v>7</v>
      </c>
      <c r="CK1227" s="31">
        <v>0.13207547169811321</v>
      </c>
      <c r="CL1227" s="100">
        <v>0</v>
      </c>
      <c r="CM1227" s="31">
        <v>0</v>
      </c>
      <c r="CN1227" s="27">
        <v>20.926037735849061</v>
      </c>
      <c r="CO1227" s="27">
        <v>23.716999999999999</v>
      </c>
      <c r="CP1227" s="27">
        <v>29.553999999999991</v>
      </c>
      <c r="CQ1227" s="57"/>
    </row>
    <row r="1228" spans="1:95" x14ac:dyDescent="0.25">
      <c r="A1228" s="241">
        <v>6</v>
      </c>
      <c r="B1228" s="312">
        <v>0.375</v>
      </c>
      <c r="C1228" s="97">
        <v>12</v>
      </c>
      <c r="D1228" s="264">
        <v>0</v>
      </c>
      <c r="E1228" s="122">
        <v>1</v>
      </c>
      <c r="F1228" s="122">
        <v>4</v>
      </c>
      <c r="G1228" s="122">
        <v>6</v>
      </c>
      <c r="H1228" s="122">
        <v>1</v>
      </c>
      <c r="I1228" s="122">
        <v>0</v>
      </c>
      <c r="J1228" s="122">
        <v>0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7</v>
      </c>
      <c r="Y1228" s="31">
        <v>0.58333333333333337</v>
      </c>
      <c r="Z1228" s="100">
        <v>2</v>
      </c>
      <c r="AA1228" s="31">
        <v>0.16666666666666666</v>
      </c>
      <c r="AB1228" s="100">
        <v>0</v>
      </c>
      <c r="AC1228" s="31">
        <v>0</v>
      </c>
      <c r="AD1228" s="27">
        <v>20.641666666666666</v>
      </c>
      <c r="AE1228" s="27">
        <v>24.892499999999995</v>
      </c>
      <c r="AF1228" s="27" t="s">
        <v>106</v>
      </c>
      <c r="AG1228" s="57"/>
      <c r="AH1228" s="97">
        <v>56</v>
      </c>
      <c r="AI1228" s="264">
        <v>0</v>
      </c>
      <c r="AJ1228" s="122">
        <v>2</v>
      </c>
      <c r="AK1228" s="122">
        <v>20</v>
      </c>
      <c r="AL1228" s="122">
        <v>24</v>
      </c>
      <c r="AM1228" s="122">
        <v>9</v>
      </c>
      <c r="AN1228" s="122">
        <v>1</v>
      </c>
      <c r="AO1228" s="122">
        <v>0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34</v>
      </c>
      <c r="BD1228" s="31">
        <v>0.6071428571428571</v>
      </c>
      <c r="BE1228" s="100">
        <v>13</v>
      </c>
      <c r="BF1228" s="31">
        <v>0.23214285714285715</v>
      </c>
      <c r="BG1228" s="100">
        <v>0</v>
      </c>
      <c r="BH1228" s="31">
        <v>0</v>
      </c>
      <c r="BI1228" s="27">
        <v>21.375</v>
      </c>
      <c r="BJ1228" s="27">
        <v>25.513500000000001</v>
      </c>
      <c r="BK1228" s="27">
        <v>26.814999999999998</v>
      </c>
      <c r="BL1228" s="57"/>
      <c r="BM1228" s="97">
        <v>68</v>
      </c>
      <c r="BN1228" s="253">
        <v>0</v>
      </c>
      <c r="BO1228" s="191">
        <v>3</v>
      </c>
      <c r="BP1228" s="191">
        <v>24</v>
      </c>
      <c r="BQ1228" s="191">
        <v>30</v>
      </c>
      <c r="BR1228" s="191">
        <v>10</v>
      </c>
      <c r="BS1228" s="191">
        <v>1</v>
      </c>
      <c r="BT1228" s="191">
        <v>0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41</v>
      </c>
      <c r="CI1228" s="31">
        <v>0.6029411764705882</v>
      </c>
      <c r="CJ1228" s="100">
        <v>15</v>
      </c>
      <c r="CK1228" s="31">
        <v>0.22058823529411764</v>
      </c>
      <c r="CL1228" s="100">
        <v>0</v>
      </c>
      <c r="CM1228" s="31">
        <v>0</v>
      </c>
      <c r="CN1228" s="27">
        <v>21.245588235294111</v>
      </c>
      <c r="CO1228" s="27">
        <v>25.343499999999999</v>
      </c>
      <c r="CP1228" s="27">
        <v>26.934999999999999</v>
      </c>
      <c r="CQ1228" s="57"/>
    </row>
    <row r="1229" spans="1:95" x14ac:dyDescent="0.25">
      <c r="A1229" s="241">
        <v>6</v>
      </c>
      <c r="B1229" s="312">
        <v>0.41666700000000001</v>
      </c>
      <c r="C1229" s="97">
        <v>11</v>
      </c>
      <c r="D1229" s="264">
        <v>0</v>
      </c>
      <c r="E1229" s="122">
        <v>1</v>
      </c>
      <c r="F1229" s="122">
        <v>6</v>
      </c>
      <c r="G1229" s="122">
        <v>4</v>
      </c>
      <c r="H1229" s="122">
        <v>0</v>
      </c>
      <c r="I1229" s="122">
        <v>0</v>
      </c>
      <c r="J1229" s="122">
        <v>0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4</v>
      </c>
      <c r="Y1229" s="31">
        <v>0.36363636363636365</v>
      </c>
      <c r="Z1229" s="100">
        <v>0</v>
      </c>
      <c r="AA1229" s="31">
        <v>0</v>
      </c>
      <c r="AB1229" s="100">
        <v>0</v>
      </c>
      <c r="AC1229" s="31">
        <v>0</v>
      </c>
      <c r="AD1229" s="27">
        <v>19.116363636363637</v>
      </c>
      <c r="AE1229" s="27">
        <v>23.256</v>
      </c>
      <c r="AF1229" s="27" t="s">
        <v>106</v>
      </c>
      <c r="AG1229" s="57"/>
      <c r="AH1229" s="97">
        <v>66</v>
      </c>
      <c r="AI1229" s="264">
        <v>0</v>
      </c>
      <c r="AJ1229" s="122">
        <v>2</v>
      </c>
      <c r="AK1229" s="122">
        <v>24</v>
      </c>
      <c r="AL1229" s="122">
        <v>34</v>
      </c>
      <c r="AM1229" s="122">
        <v>6</v>
      </c>
      <c r="AN1229" s="122">
        <v>0</v>
      </c>
      <c r="AO1229" s="122">
        <v>0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40</v>
      </c>
      <c r="BD1229" s="31">
        <v>0.60606060606060608</v>
      </c>
      <c r="BE1229" s="100">
        <v>9</v>
      </c>
      <c r="BF1229" s="31">
        <v>0.13636363636363635</v>
      </c>
      <c r="BG1229" s="100">
        <v>0</v>
      </c>
      <c r="BH1229" s="31">
        <v>0</v>
      </c>
      <c r="BI1229" s="27">
        <v>20.722575757575754</v>
      </c>
      <c r="BJ1229" s="27">
        <v>23.627499999999998</v>
      </c>
      <c r="BK1229" s="27">
        <v>26.73</v>
      </c>
      <c r="BL1229" s="57"/>
      <c r="BM1229" s="97">
        <v>77</v>
      </c>
      <c r="BN1229" s="253">
        <v>0</v>
      </c>
      <c r="BO1229" s="191">
        <v>3</v>
      </c>
      <c r="BP1229" s="191">
        <v>30</v>
      </c>
      <c r="BQ1229" s="191">
        <v>38</v>
      </c>
      <c r="BR1229" s="191">
        <v>6</v>
      </c>
      <c r="BS1229" s="191">
        <v>0</v>
      </c>
      <c r="BT1229" s="191">
        <v>0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44</v>
      </c>
      <c r="CI1229" s="31">
        <v>0.5714285714285714</v>
      </c>
      <c r="CJ1229" s="100">
        <v>9</v>
      </c>
      <c r="CK1229" s="31">
        <v>0.11688311688311688</v>
      </c>
      <c r="CL1229" s="100">
        <v>0</v>
      </c>
      <c r="CM1229" s="31">
        <v>0</v>
      </c>
      <c r="CN1229" s="27">
        <v>20.49311688311688</v>
      </c>
      <c r="CO1229" s="27">
        <v>23.509999999999998</v>
      </c>
      <c r="CP1229" s="27">
        <v>26.509999999999998</v>
      </c>
      <c r="CQ1229" s="57"/>
    </row>
    <row r="1230" spans="1:95" x14ac:dyDescent="0.25">
      <c r="A1230" s="241">
        <v>6</v>
      </c>
      <c r="B1230" s="312">
        <v>0.45833299999999999</v>
      </c>
      <c r="C1230" s="97">
        <v>26</v>
      </c>
      <c r="D1230" s="264">
        <v>0</v>
      </c>
      <c r="E1230" s="122">
        <v>3</v>
      </c>
      <c r="F1230" s="122">
        <v>10</v>
      </c>
      <c r="G1230" s="122">
        <v>12</v>
      </c>
      <c r="H1230" s="122">
        <v>1</v>
      </c>
      <c r="I1230" s="122">
        <v>0</v>
      </c>
      <c r="J1230" s="122">
        <v>0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13</v>
      </c>
      <c r="Y1230" s="31">
        <v>0.5</v>
      </c>
      <c r="Z1230" s="100">
        <v>1</v>
      </c>
      <c r="AA1230" s="31">
        <v>3.8461538461538464E-2</v>
      </c>
      <c r="AB1230" s="100">
        <v>0</v>
      </c>
      <c r="AC1230" s="31">
        <v>0</v>
      </c>
      <c r="AD1230" s="27">
        <v>19.356538461538463</v>
      </c>
      <c r="AE1230" s="27">
        <v>22.507999999999999</v>
      </c>
      <c r="AF1230" s="27">
        <v>25.812999999999992</v>
      </c>
      <c r="AG1230" s="57"/>
      <c r="AH1230" s="97">
        <v>129</v>
      </c>
      <c r="AI1230" s="264">
        <v>1</v>
      </c>
      <c r="AJ1230" s="122">
        <v>9</v>
      </c>
      <c r="AK1230" s="122">
        <v>51</v>
      </c>
      <c r="AL1230" s="122">
        <v>56</v>
      </c>
      <c r="AM1230" s="122">
        <v>12</v>
      </c>
      <c r="AN1230" s="122">
        <v>0</v>
      </c>
      <c r="AO1230" s="122">
        <v>0</v>
      </c>
      <c r="AP1230" s="122">
        <v>0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68</v>
      </c>
      <c r="BD1230" s="31">
        <v>0.52713178294573648</v>
      </c>
      <c r="BE1230" s="100">
        <v>15</v>
      </c>
      <c r="BF1230" s="31">
        <v>0.11627906976744186</v>
      </c>
      <c r="BG1230" s="100">
        <v>0</v>
      </c>
      <c r="BH1230" s="31">
        <v>0</v>
      </c>
      <c r="BI1230" s="27">
        <v>20.165813953488374</v>
      </c>
      <c r="BJ1230" s="27">
        <v>23.23</v>
      </c>
      <c r="BK1230" s="27">
        <v>26.494999999999997</v>
      </c>
      <c r="BL1230" s="57"/>
      <c r="BM1230" s="97">
        <v>155</v>
      </c>
      <c r="BN1230" s="253">
        <v>1</v>
      </c>
      <c r="BO1230" s="191">
        <v>12</v>
      </c>
      <c r="BP1230" s="191">
        <v>61</v>
      </c>
      <c r="BQ1230" s="191">
        <v>68</v>
      </c>
      <c r="BR1230" s="191">
        <v>13</v>
      </c>
      <c r="BS1230" s="191">
        <v>0</v>
      </c>
      <c r="BT1230" s="191">
        <v>0</v>
      </c>
      <c r="BU1230" s="191">
        <v>0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81</v>
      </c>
      <c r="CI1230" s="31">
        <v>0.52258064516129032</v>
      </c>
      <c r="CJ1230" s="100">
        <v>16</v>
      </c>
      <c r="CK1230" s="31">
        <v>0.1032258064516129</v>
      </c>
      <c r="CL1230" s="100">
        <v>0</v>
      </c>
      <c r="CM1230" s="31">
        <v>0</v>
      </c>
      <c r="CN1230" s="27">
        <v>20.030064516129041</v>
      </c>
      <c r="CO1230" s="27">
        <v>23.178000000000001</v>
      </c>
      <c r="CP1230" s="27">
        <v>26.275999999999989</v>
      </c>
      <c r="CQ1230" s="57"/>
    </row>
    <row r="1231" spans="1:95" x14ac:dyDescent="0.25">
      <c r="A1231" s="241">
        <v>6</v>
      </c>
      <c r="B1231" s="312">
        <v>0.5</v>
      </c>
      <c r="C1231" s="97">
        <v>16</v>
      </c>
      <c r="D1231" s="264">
        <v>0</v>
      </c>
      <c r="E1231" s="122">
        <v>1</v>
      </c>
      <c r="F1231" s="122">
        <v>8</v>
      </c>
      <c r="G1231" s="122">
        <v>7</v>
      </c>
      <c r="H1231" s="122">
        <v>0</v>
      </c>
      <c r="I1231" s="122">
        <v>0</v>
      </c>
      <c r="J1231" s="122">
        <v>0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323">
        <v>0</v>
      </c>
      <c r="X1231" s="100">
        <v>7</v>
      </c>
      <c r="Y1231" s="31">
        <v>0.4375</v>
      </c>
      <c r="Z1231" s="100">
        <v>2</v>
      </c>
      <c r="AA1231" s="31">
        <v>0.125</v>
      </c>
      <c r="AB1231" s="100">
        <v>0</v>
      </c>
      <c r="AC1231" s="31">
        <v>0</v>
      </c>
      <c r="AD1231" s="27">
        <v>19.073749999999997</v>
      </c>
      <c r="AE1231" s="27">
        <v>23.3155</v>
      </c>
      <c r="AF1231" s="27" t="s">
        <v>106</v>
      </c>
      <c r="AG1231" s="57"/>
      <c r="AH1231" s="97">
        <v>175</v>
      </c>
      <c r="AI1231" s="264">
        <v>1</v>
      </c>
      <c r="AJ1231" s="122">
        <v>2</v>
      </c>
      <c r="AK1231" s="122">
        <v>65</v>
      </c>
      <c r="AL1231" s="122">
        <v>84</v>
      </c>
      <c r="AM1231" s="122">
        <v>20</v>
      </c>
      <c r="AN1231" s="122">
        <v>3</v>
      </c>
      <c r="AO1231" s="122">
        <v>0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107</v>
      </c>
      <c r="BD1231" s="31">
        <v>0.61142857142857143</v>
      </c>
      <c r="BE1231" s="100">
        <v>34</v>
      </c>
      <c r="BF1231" s="31">
        <v>0.19428571428571428</v>
      </c>
      <c r="BG1231" s="100">
        <v>0</v>
      </c>
      <c r="BH1231" s="31">
        <v>0</v>
      </c>
      <c r="BI1231" s="27">
        <v>21.07245714285715</v>
      </c>
      <c r="BJ1231" s="27">
        <v>24.745999999999999</v>
      </c>
      <c r="BK1231" s="27">
        <v>27.037999999999997</v>
      </c>
      <c r="BL1231" s="57"/>
      <c r="BM1231" s="97">
        <v>191</v>
      </c>
      <c r="BN1231" s="253">
        <v>1</v>
      </c>
      <c r="BO1231" s="191">
        <v>3</v>
      </c>
      <c r="BP1231" s="191">
        <v>73</v>
      </c>
      <c r="BQ1231" s="191">
        <v>91</v>
      </c>
      <c r="BR1231" s="191">
        <v>20</v>
      </c>
      <c r="BS1231" s="191">
        <v>3</v>
      </c>
      <c r="BT1231" s="191">
        <v>0</v>
      </c>
      <c r="BU1231" s="191">
        <v>0</v>
      </c>
      <c r="BV1231" s="191">
        <v>0</v>
      </c>
      <c r="BW1231" s="191">
        <v>0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0</v>
      </c>
      <c r="CE1231" s="191">
        <v>0</v>
      </c>
      <c r="CF1231" s="191">
        <v>0</v>
      </c>
      <c r="CG1231" s="192">
        <v>0</v>
      </c>
      <c r="CH1231" s="100">
        <v>114</v>
      </c>
      <c r="CI1231" s="31">
        <v>0.59685863874345546</v>
      </c>
      <c r="CJ1231" s="100">
        <v>36</v>
      </c>
      <c r="CK1231" s="31">
        <v>0.18848167539267016</v>
      </c>
      <c r="CL1231" s="100">
        <v>0</v>
      </c>
      <c r="CM1231" s="31">
        <v>0</v>
      </c>
      <c r="CN1231" s="27">
        <v>20.90502617801048</v>
      </c>
      <c r="CO1231" s="27">
        <v>24.595999999999997</v>
      </c>
      <c r="CP1231" s="27">
        <v>26.847999999999995</v>
      </c>
      <c r="CQ1231" s="57"/>
    </row>
    <row r="1232" spans="1:95" x14ac:dyDescent="0.25">
      <c r="A1232" s="241">
        <v>6</v>
      </c>
      <c r="B1232" s="312">
        <v>0.54166700000000001</v>
      </c>
      <c r="C1232" s="97">
        <v>21</v>
      </c>
      <c r="D1232" s="264">
        <v>1</v>
      </c>
      <c r="E1232" s="122">
        <v>2</v>
      </c>
      <c r="F1232" s="122">
        <v>9</v>
      </c>
      <c r="G1232" s="122">
        <v>8</v>
      </c>
      <c r="H1232" s="122">
        <v>1</v>
      </c>
      <c r="I1232" s="122">
        <v>0</v>
      </c>
      <c r="J1232" s="122">
        <v>0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9</v>
      </c>
      <c r="Y1232" s="31">
        <v>0.42857142857142855</v>
      </c>
      <c r="Z1232" s="100">
        <v>1</v>
      </c>
      <c r="AA1232" s="31">
        <v>4.7619047619047616E-2</v>
      </c>
      <c r="AB1232" s="100">
        <v>0</v>
      </c>
      <c r="AC1232" s="31">
        <v>0</v>
      </c>
      <c r="AD1232" s="27">
        <v>19.14619047619048</v>
      </c>
      <c r="AE1232" s="27">
        <v>23.088999999999999</v>
      </c>
      <c r="AF1232" s="27">
        <v>24.927</v>
      </c>
      <c r="AG1232" s="57"/>
      <c r="AH1232" s="97">
        <v>185</v>
      </c>
      <c r="AI1232" s="264">
        <v>1</v>
      </c>
      <c r="AJ1232" s="122">
        <v>16</v>
      </c>
      <c r="AK1232" s="122">
        <v>57</v>
      </c>
      <c r="AL1232" s="122">
        <v>96</v>
      </c>
      <c r="AM1232" s="122">
        <v>15</v>
      </c>
      <c r="AN1232" s="122">
        <v>0</v>
      </c>
      <c r="AO1232" s="122">
        <v>0</v>
      </c>
      <c r="AP1232" s="122">
        <v>0</v>
      </c>
      <c r="AQ1232" s="122">
        <v>0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111</v>
      </c>
      <c r="BD1232" s="31">
        <v>0.6</v>
      </c>
      <c r="BE1232" s="100">
        <v>24</v>
      </c>
      <c r="BF1232" s="31">
        <v>0.12972972972972974</v>
      </c>
      <c r="BG1232" s="100">
        <v>0</v>
      </c>
      <c r="BH1232" s="31">
        <v>0</v>
      </c>
      <c r="BI1232" s="27">
        <v>20.331135135135135</v>
      </c>
      <c r="BJ1232" s="27">
        <v>23.731999999999999</v>
      </c>
      <c r="BK1232" s="27">
        <v>25.710999999999995</v>
      </c>
      <c r="BL1232" s="57"/>
      <c r="BM1232" s="97">
        <v>206</v>
      </c>
      <c r="BN1232" s="253">
        <v>2</v>
      </c>
      <c r="BO1232" s="191">
        <v>18</v>
      </c>
      <c r="BP1232" s="191">
        <v>66</v>
      </c>
      <c r="BQ1232" s="191">
        <v>104</v>
      </c>
      <c r="BR1232" s="191">
        <v>16</v>
      </c>
      <c r="BS1232" s="191">
        <v>0</v>
      </c>
      <c r="BT1232" s="191">
        <v>0</v>
      </c>
      <c r="BU1232" s="191">
        <v>0</v>
      </c>
      <c r="BV1232" s="191">
        <v>0</v>
      </c>
      <c r="BW1232" s="191">
        <v>0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120</v>
      </c>
      <c r="CI1232" s="31">
        <v>0.58252427184466016</v>
      </c>
      <c r="CJ1232" s="100">
        <v>25</v>
      </c>
      <c r="CK1232" s="31">
        <v>0.12135922330097088</v>
      </c>
      <c r="CL1232" s="100">
        <v>0</v>
      </c>
      <c r="CM1232" s="31">
        <v>0</v>
      </c>
      <c r="CN1232" s="27">
        <v>20.210339805825246</v>
      </c>
      <c r="CO1232" s="27">
        <v>23.639500000000002</v>
      </c>
      <c r="CP1232" s="27">
        <v>25.3995</v>
      </c>
      <c r="CQ1232" s="57"/>
    </row>
    <row r="1233" spans="1:95" x14ac:dyDescent="0.25">
      <c r="A1233" s="241">
        <v>6</v>
      </c>
      <c r="B1233" s="312">
        <v>0.58333299999999999</v>
      </c>
      <c r="C1233" s="97">
        <v>22</v>
      </c>
      <c r="D1233" s="264">
        <v>1</v>
      </c>
      <c r="E1233" s="122">
        <v>3</v>
      </c>
      <c r="F1233" s="122">
        <v>7</v>
      </c>
      <c r="G1233" s="122">
        <v>9</v>
      </c>
      <c r="H1233" s="122">
        <v>2</v>
      </c>
      <c r="I1233" s="122">
        <v>0</v>
      </c>
      <c r="J1233" s="122">
        <v>0</v>
      </c>
      <c r="K1233" s="122">
        <v>0</v>
      </c>
      <c r="L1233" s="122">
        <v>0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323">
        <v>0</v>
      </c>
      <c r="X1233" s="100">
        <v>11</v>
      </c>
      <c r="Y1233" s="31">
        <v>0.5</v>
      </c>
      <c r="Z1233" s="100">
        <v>3</v>
      </c>
      <c r="AA1233" s="31">
        <v>0.13636363636363635</v>
      </c>
      <c r="AB1233" s="100">
        <v>0</v>
      </c>
      <c r="AC1233" s="31">
        <v>0</v>
      </c>
      <c r="AD1233" s="27">
        <v>19.175454545454546</v>
      </c>
      <c r="AE1233" s="27">
        <v>23.608000000000001</v>
      </c>
      <c r="AF1233" s="27">
        <v>28.833499999999994</v>
      </c>
      <c r="AG1233" s="57"/>
      <c r="AH1233" s="97">
        <v>94</v>
      </c>
      <c r="AI1233" s="264">
        <v>2</v>
      </c>
      <c r="AJ1233" s="122">
        <v>6</v>
      </c>
      <c r="AK1233" s="122">
        <v>37</v>
      </c>
      <c r="AL1233" s="122">
        <v>45</v>
      </c>
      <c r="AM1233" s="122">
        <v>4</v>
      </c>
      <c r="AN1233" s="122">
        <v>0</v>
      </c>
      <c r="AO1233" s="122">
        <v>0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323">
        <v>0</v>
      </c>
      <c r="BC1233" s="100">
        <v>49</v>
      </c>
      <c r="BD1233" s="31">
        <v>0.52127659574468088</v>
      </c>
      <c r="BE1233" s="100">
        <v>10</v>
      </c>
      <c r="BF1233" s="31">
        <v>0.10638297872340426</v>
      </c>
      <c r="BG1233" s="100">
        <v>0</v>
      </c>
      <c r="BH1233" s="31">
        <v>0</v>
      </c>
      <c r="BI1233" s="27">
        <v>20.108617021276604</v>
      </c>
      <c r="BJ1233" s="27">
        <v>23.594999999999999</v>
      </c>
      <c r="BK1233" s="27">
        <v>25.262499999999999</v>
      </c>
      <c r="BL1233" s="57"/>
      <c r="BM1233" s="97">
        <v>116</v>
      </c>
      <c r="BN1233" s="253">
        <v>3</v>
      </c>
      <c r="BO1233" s="191">
        <v>9</v>
      </c>
      <c r="BP1233" s="191">
        <v>44</v>
      </c>
      <c r="BQ1233" s="191">
        <v>54</v>
      </c>
      <c r="BR1233" s="191">
        <v>6</v>
      </c>
      <c r="BS1233" s="191">
        <v>0</v>
      </c>
      <c r="BT1233" s="191">
        <v>0</v>
      </c>
      <c r="BU1233" s="191">
        <v>0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0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0</v>
      </c>
      <c r="CG1233" s="192">
        <v>0</v>
      </c>
      <c r="CH1233" s="100">
        <v>60</v>
      </c>
      <c r="CI1233" s="31">
        <v>0.51724137931034486</v>
      </c>
      <c r="CJ1233" s="100">
        <v>13</v>
      </c>
      <c r="CK1233" s="31">
        <v>0.11206896551724138</v>
      </c>
      <c r="CL1233" s="100">
        <v>0</v>
      </c>
      <c r="CM1233" s="31">
        <v>0</v>
      </c>
      <c r="CN1233" s="27">
        <v>19.931637931034484</v>
      </c>
      <c r="CO1233" s="27">
        <v>23.565000000000001</v>
      </c>
      <c r="CP1233" s="27">
        <v>26.657499999999995</v>
      </c>
      <c r="CQ1233" s="57"/>
    </row>
    <row r="1234" spans="1:95" x14ac:dyDescent="0.25">
      <c r="A1234" s="241">
        <v>6</v>
      </c>
      <c r="B1234" s="312">
        <v>0.625</v>
      </c>
      <c r="C1234" s="97">
        <v>19</v>
      </c>
      <c r="D1234" s="264">
        <v>0</v>
      </c>
      <c r="E1234" s="122">
        <v>3</v>
      </c>
      <c r="F1234" s="122">
        <v>7</v>
      </c>
      <c r="G1234" s="122">
        <v>9</v>
      </c>
      <c r="H1234" s="122">
        <v>0</v>
      </c>
      <c r="I1234" s="122">
        <v>0</v>
      </c>
      <c r="J1234" s="122">
        <v>0</v>
      </c>
      <c r="K1234" s="122">
        <v>0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9</v>
      </c>
      <c r="Y1234" s="31">
        <v>0.47368421052631576</v>
      </c>
      <c r="Z1234" s="100">
        <v>0</v>
      </c>
      <c r="AA1234" s="31">
        <v>0</v>
      </c>
      <c r="AB1234" s="100">
        <v>0</v>
      </c>
      <c r="AC1234" s="31">
        <v>0</v>
      </c>
      <c r="AD1234" s="27">
        <v>19.672105263157892</v>
      </c>
      <c r="AE1234" s="27">
        <v>22.62</v>
      </c>
      <c r="AF1234" s="27">
        <v>23.71</v>
      </c>
      <c r="AG1234" s="57"/>
      <c r="AH1234" s="97">
        <v>57</v>
      </c>
      <c r="AI1234" s="264">
        <v>3</v>
      </c>
      <c r="AJ1234" s="122">
        <v>8</v>
      </c>
      <c r="AK1234" s="122">
        <v>23</v>
      </c>
      <c r="AL1234" s="122">
        <v>22</v>
      </c>
      <c r="AM1234" s="122">
        <v>1</v>
      </c>
      <c r="AN1234" s="122">
        <v>0</v>
      </c>
      <c r="AO1234" s="122">
        <v>0</v>
      </c>
      <c r="AP1234" s="122">
        <v>0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23</v>
      </c>
      <c r="BD1234" s="31">
        <v>0.40350877192982454</v>
      </c>
      <c r="BE1234" s="100">
        <v>2</v>
      </c>
      <c r="BF1234" s="31">
        <v>3.5087719298245612E-2</v>
      </c>
      <c r="BG1234" s="100">
        <v>0</v>
      </c>
      <c r="BH1234" s="31">
        <v>0</v>
      </c>
      <c r="BI1234" s="27">
        <v>18.328421052631576</v>
      </c>
      <c r="BJ1234" s="27">
        <v>22.568999999999999</v>
      </c>
      <c r="BK1234" s="27">
        <v>24.010999999999996</v>
      </c>
      <c r="BL1234" s="57"/>
      <c r="BM1234" s="97">
        <v>76</v>
      </c>
      <c r="BN1234" s="253">
        <v>3</v>
      </c>
      <c r="BO1234" s="191">
        <v>11</v>
      </c>
      <c r="BP1234" s="191">
        <v>30</v>
      </c>
      <c r="BQ1234" s="191">
        <v>31</v>
      </c>
      <c r="BR1234" s="191">
        <v>1</v>
      </c>
      <c r="BS1234" s="191">
        <v>0</v>
      </c>
      <c r="BT1234" s="191">
        <v>0</v>
      </c>
      <c r="BU1234" s="191">
        <v>0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32</v>
      </c>
      <c r="CI1234" s="31">
        <v>0.42105263157894735</v>
      </c>
      <c r="CJ1234" s="100">
        <v>2</v>
      </c>
      <c r="CK1234" s="31">
        <v>2.6315789473684209E-2</v>
      </c>
      <c r="CL1234" s="100">
        <v>0</v>
      </c>
      <c r="CM1234" s="31">
        <v>0</v>
      </c>
      <c r="CN1234" s="27">
        <v>18.664342105263149</v>
      </c>
      <c r="CO1234" s="27">
        <v>22.573499999999999</v>
      </c>
      <c r="CP1234" s="27">
        <v>23.816500000000001</v>
      </c>
      <c r="CQ1234" s="57"/>
    </row>
    <row r="1235" spans="1:95" x14ac:dyDescent="0.25">
      <c r="A1235" s="241">
        <v>6</v>
      </c>
      <c r="B1235" s="312">
        <v>0.66666700000000001</v>
      </c>
      <c r="C1235" s="97" t="s">
        <v>147</v>
      </c>
      <c r="D1235" s="264" t="s">
        <v>158</v>
      </c>
      <c r="E1235" s="122" t="s">
        <v>160</v>
      </c>
      <c r="F1235" s="122" t="s">
        <v>179</v>
      </c>
      <c r="G1235" s="122" t="s">
        <v>195</v>
      </c>
      <c r="H1235" s="122" t="s">
        <v>160</v>
      </c>
      <c r="I1235" s="122" t="s">
        <v>158</v>
      </c>
      <c r="J1235" s="122" t="s">
        <v>158</v>
      </c>
      <c r="K1235" s="122" t="s">
        <v>158</v>
      </c>
      <c r="L1235" s="122" t="s">
        <v>158</v>
      </c>
      <c r="M1235" s="122" t="s">
        <v>158</v>
      </c>
      <c r="N1235" s="122" t="s">
        <v>158</v>
      </c>
      <c r="O1235" s="122" t="s">
        <v>158</v>
      </c>
      <c r="P1235" s="122" t="s">
        <v>158</v>
      </c>
      <c r="Q1235" s="122" t="s">
        <v>158</v>
      </c>
      <c r="R1235" s="122" t="s">
        <v>158</v>
      </c>
      <c r="S1235" s="122" t="s">
        <v>158</v>
      </c>
      <c r="T1235" s="122" t="s">
        <v>158</v>
      </c>
      <c r="U1235" s="122" t="s">
        <v>158</v>
      </c>
      <c r="V1235" s="122" t="s">
        <v>158</v>
      </c>
      <c r="W1235" s="323" t="s">
        <v>158</v>
      </c>
      <c r="X1235" s="100" t="s">
        <v>161</v>
      </c>
      <c r="Y1235" s="31">
        <v>0.66666666666666663</v>
      </c>
      <c r="Z1235" s="100" t="s">
        <v>160</v>
      </c>
      <c r="AA1235" s="31">
        <v>0.1111111111111111</v>
      </c>
      <c r="AB1235" s="100" t="s">
        <v>158</v>
      </c>
      <c r="AC1235" s="31">
        <v>0</v>
      </c>
      <c r="AD1235" s="27">
        <v>20.675555555555555</v>
      </c>
      <c r="AE1235" s="27">
        <v>24.225000000000001</v>
      </c>
      <c r="AF1235" s="27" t="s">
        <v>106</v>
      </c>
      <c r="AG1235" s="57"/>
      <c r="AH1235" s="97" t="s">
        <v>151</v>
      </c>
      <c r="AI1235" s="264" t="s">
        <v>158</v>
      </c>
      <c r="AJ1235" s="122" t="s">
        <v>179</v>
      </c>
      <c r="AK1235" s="122" t="s">
        <v>108</v>
      </c>
      <c r="AL1235" s="122" t="s">
        <v>216</v>
      </c>
      <c r="AM1235" s="122" t="s">
        <v>146</v>
      </c>
      <c r="AN1235" s="122" t="s">
        <v>160</v>
      </c>
      <c r="AO1235" s="122" t="s">
        <v>158</v>
      </c>
      <c r="AP1235" s="122" t="s">
        <v>158</v>
      </c>
      <c r="AQ1235" s="122" t="s">
        <v>158</v>
      </c>
      <c r="AR1235" s="122" t="s">
        <v>158</v>
      </c>
      <c r="AS1235" s="122" t="s">
        <v>158</v>
      </c>
      <c r="AT1235" s="122" t="s">
        <v>158</v>
      </c>
      <c r="AU1235" s="122" t="s">
        <v>158</v>
      </c>
      <c r="AV1235" s="122" t="s">
        <v>158</v>
      </c>
      <c r="AW1235" s="122" t="s">
        <v>158</v>
      </c>
      <c r="AX1235" s="122" t="s">
        <v>158</v>
      </c>
      <c r="AY1235" s="122" t="s">
        <v>158</v>
      </c>
      <c r="AZ1235" s="122" t="s">
        <v>158</v>
      </c>
      <c r="BA1235" s="122" t="s">
        <v>158</v>
      </c>
      <c r="BB1235" s="323" t="s">
        <v>158</v>
      </c>
      <c r="BC1235" s="100" t="s">
        <v>213</v>
      </c>
      <c r="BD1235" s="31">
        <v>0.69696969696969702</v>
      </c>
      <c r="BE1235" s="100" t="s">
        <v>147</v>
      </c>
      <c r="BF1235" s="31">
        <v>0.27272727272727271</v>
      </c>
      <c r="BG1235" s="100" t="s">
        <v>158</v>
      </c>
      <c r="BH1235" s="31">
        <v>0</v>
      </c>
      <c r="BI1235" s="27">
        <v>22.073030303030301</v>
      </c>
      <c r="BJ1235" s="27">
        <v>25.062999999999999</v>
      </c>
      <c r="BK1235" s="27">
        <v>29.413999999999987</v>
      </c>
      <c r="BL1235" s="57"/>
      <c r="BM1235" s="97" t="s">
        <v>152</v>
      </c>
      <c r="BN1235" s="253" t="s">
        <v>158</v>
      </c>
      <c r="BO1235" s="191" t="s">
        <v>177</v>
      </c>
      <c r="BP1235" s="191" t="s">
        <v>148</v>
      </c>
      <c r="BQ1235" s="191" t="s">
        <v>213</v>
      </c>
      <c r="BR1235" s="191" t="s">
        <v>195</v>
      </c>
      <c r="BS1235" s="191" t="s">
        <v>160</v>
      </c>
      <c r="BT1235" s="191" t="s">
        <v>158</v>
      </c>
      <c r="BU1235" s="191" t="s">
        <v>158</v>
      </c>
      <c r="BV1235" s="191" t="s">
        <v>158</v>
      </c>
      <c r="BW1235" s="191" t="s">
        <v>158</v>
      </c>
      <c r="BX1235" s="191" t="s">
        <v>158</v>
      </c>
      <c r="BY1235" s="191" t="s">
        <v>158</v>
      </c>
      <c r="BZ1235" s="191" t="s">
        <v>158</v>
      </c>
      <c r="CA1235" s="191" t="s">
        <v>158</v>
      </c>
      <c r="CB1235" s="191" t="s">
        <v>158</v>
      </c>
      <c r="CC1235" s="191" t="s">
        <v>158</v>
      </c>
      <c r="CD1235" s="191" t="s">
        <v>158</v>
      </c>
      <c r="CE1235" s="191" t="s">
        <v>158</v>
      </c>
      <c r="CF1235" s="191" t="s">
        <v>158</v>
      </c>
      <c r="CG1235" s="192" t="s">
        <v>158</v>
      </c>
      <c r="CH1235" s="100" t="s">
        <v>215</v>
      </c>
      <c r="CI1235" s="31">
        <v>0.69047619047619047</v>
      </c>
      <c r="CJ1235" s="100" t="s">
        <v>148</v>
      </c>
      <c r="CK1235" s="31">
        <v>0.23809523809523808</v>
      </c>
      <c r="CL1235" s="100" t="s">
        <v>158</v>
      </c>
      <c r="CM1235" s="31">
        <v>0</v>
      </c>
      <c r="CN1235" s="27">
        <v>21.773571428571433</v>
      </c>
      <c r="CO1235" s="27">
        <v>24.968499999999999</v>
      </c>
      <c r="CP1235" s="27">
        <v>27.789500000000004</v>
      </c>
      <c r="CQ1235" s="57"/>
    </row>
    <row r="1236" spans="1:95" x14ac:dyDescent="0.25">
      <c r="A1236" s="241">
        <v>6</v>
      </c>
      <c r="B1236" s="312">
        <v>0.70833299999999999</v>
      </c>
      <c r="C1236" s="97" t="s">
        <v>153</v>
      </c>
      <c r="D1236" s="264" t="s">
        <v>158</v>
      </c>
      <c r="E1236" s="122" t="s">
        <v>158</v>
      </c>
      <c r="F1236" s="122" t="s">
        <v>156</v>
      </c>
      <c r="G1236" s="122" t="s">
        <v>156</v>
      </c>
      <c r="H1236" s="122" t="s">
        <v>160</v>
      </c>
      <c r="I1236" s="122" t="s">
        <v>158</v>
      </c>
      <c r="J1236" s="122" t="s">
        <v>158</v>
      </c>
      <c r="K1236" s="122" t="s">
        <v>158</v>
      </c>
      <c r="L1236" s="122" t="s">
        <v>158</v>
      </c>
      <c r="M1236" s="122" t="s">
        <v>158</v>
      </c>
      <c r="N1236" s="122" t="s">
        <v>158</v>
      </c>
      <c r="O1236" s="122" t="s">
        <v>158</v>
      </c>
      <c r="P1236" s="122" t="s">
        <v>158</v>
      </c>
      <c r="Q1236" s="122" t="s">
        <v>158</v>
      </c>
      <c r="R1236" s="122" t="s">
        <v>158</v>
      </c>
      <c r="S1236" s="122" t="s">
        <v>158</v>
      </c>
      <c r="T1236" s="122" t="s">
        <v>158</v>
      </c>
      <c r="U1236" s="122" t="s">
        <v>158</v>
      </c>
      <c r="V1236" s="122" t="s">
        <v>158</v>
      </c>
      <c r="W1236" s="323" t="s">
        <v>158</v>
      </c>
      <c r="X1236" s="100" t="s">
        <v>108</v>
      </c>
      <c r="Y1236" s="31">
        <v>0.53333333333333333</v>
      </c>
      <c r="Z1236" s="100" t="s">
        <v>146</v>
      </c>
      <c r="AA1236" s="31">
        <v>0.26666666666666666</v>
      </c>
      <c r="AB1236" s="100" t="s">
        <v>158</v>
      </c>
      <c r="AC1236" s="31">
        <v>0</v>
      </c>
      <c r="AD1236" s="27">
        <v>21.321333333333332</v>
      </c>
      <c r="AE1236" s="27">
        <v>24.76</v>
      </c>
      <c r="AF1236" s="27" t="s">
        <v>106</v>
      </c>
      <c r="AG1236" s="57"/>
      <c r="AH1236" s="97" t="s">
        <v>154</v>
      </c>
      <c r="AI1236" s="264" t="s">
        <v>158</v>
      </c>
      <c r="AJ1236" s="122" t="s">
        <v>179</v>
      </c>
      <c r="AK1236" s="122" t="s">
        <v>177</v>
      </c>
      <c r="AL1236" s="122" t="s">
        <v>150</v>
      </c>
      <c r="AM1236" s="122" t="s">
        <v>158</v>
      </c>
      <c r="AN1236" s="122" t="s">
        <v>158</v>
      </c>
      <c r="AO1236" s="122" t="s">
        <v>158</v>
      </c>
      <c r="AP1236" s="122" t="s">
        <v>158</v>
      </c>
      <c r="AQ1236" s="122" t="s">
        <v>158</v>
      </c>
      <c r="AR1236" s="122" t="s">
        <v>158</v>
      </c>
      <c r="AS1236" s="122" t="s">
        <v>158</v>
      </c>
      <c r="AT1236" s="122" t="s">
        <v>158</v>
      </c>
      <c r="AU1236" s="122" t="s">
        <v>158</v>
      </c>
      <c r="AV1236" s="122" t="s">
        <v>158</v>
      </c>
      <c r="AW1236" s="122" t="s">
        <v>158</v>
      </c>
      <c r="AX1236" s="122" t="s">
        <v>158</v>
      </c>
      <c r="AY1236" s="122" t="s">
        <v>158</v>
      </c>
      <c r="AZ1236" s="122" t="s">
        <v>158</v>
      </c>
      <c r="BA1236" s="122" t="s">
        <v>158</v>
      </c>
      <c r="BB1236" s="323" t="s">
        <v>158</v>
      </c>
      <c r="BC1236" s="100" t="s">
        <v>150</v>
      </c>
      <c r="BD1236" s="31">
        <v>0.73684210526315785</v>
      </c>
      <c r="BE1236" s="100" t="s">
        <v>179</v>
      </c>
      <c r="BF1236" s="31">
        <v>0.10526315789473684</v>
      </c>
      <c r="BG1236" s="100" t="s">
        <v>158</v>
      </c>
      <c r="BH1236" s="31">
        <v>0</v>
      </c>
      <c r="BI1236" s="27">
        <v>20.43684210526316</v>
      </c>
      <c r="BJ1236" s="27">
        <v>23.55</v>
      </c>
      <c r="BK1236" s="27">
        <v>24.69</v>
      </c>
      <c r="BL1236" s="57"/>
      <c r="BM1236" s="97" t="s">
        <v>155</v>
      </c>
      <c r="BN1236" s="253" t="s">
        <v>158</v>
      </c>
      <c r="BO1236" s="191" t="s">
        <v>179</v>
      </c>
      <c r="BP1236" s="191" t="s">
        <v>148</v>
      </c>
      <c r="BQ1236" s="191" t="s">
        <v>176</v>
      </c>
      <c r="BR1236" s="191" t="s">
        <v>160</v>
      </c>
      <c r="BS1236" s="191" t="s">
        <v>158</v>
      </c>
      <c r="BT1236" s="191" t="s">
        <v>158</v>
      </c>
      <c r="BU1236" s="191" t="s">
        <v>158</v>
      </c>
      <c r="BV1236" s="191" t="s">
        <v>158</v>
      </c>
      <c r="BW1236" s="191" t="s">
        <v>158</v>
      </c>
      <c r="BX1236" s="191" t="s">
        <v>158</v>
      </c>
      <c r="BY1236" s="191" t="s">
        <v>158</v>
      </c>
      <c r="BZ1236" s="191" t="s">
        <v>158</v>
      </c>
      <c r="CA1236" s="191" t="s">
        <v>158</v>
      </c>
      <c r="CB1236" s="191" t="s">
        <v>158</v>
      </c>
      <c r="CC1236" s="191" t="s">
        <v>158</v>
      </c>
      <c r="CD1236" s="191" t="s">
        <v>158</v>
      </c>
      <c r="CE1236" s="191" t="s">
        <v>158</v>
      </c>
      <c r="CF1236" s="191" t="s">
        <v>158</v>
      </c>
      <c r="CG1236" s="192" t="s">
        <v>158</v>
      </c>
      <c r="CH1236" s="100" t="s">
        <v>209</v>
      </c>
      <c r="CI1236" s="31">
        <v>0.6470588235294118</v>
      </c>
      <c r="CJ1236" s="100" t="s">
        <v>161</v>
      </c>
      <c r="CK1236" s="31">
        <v>0.17647058823529413</v>
      </c>
      <c r="CL1236" s="100" t="s">
        <v>158</v>
      </c>
      <c r="CM1236" s="31">
        <v>0</v>
      </c>
      <c r="CN1236" s="27">
        <v>20.827058823529413</v>
      </c>
      <c r="CO1236" s="27">
        <v>24.32</v>
      </c>
      <c r="CP1236" s="27">
        <v>25.455000000000002</v>
      </c>
      <c r="CQ1236" s="57"/>
    </row>
    <row r="1237" spans="1:95" x14ac:dyDescent="0.25">
      <c r="A1237" s="241">
        <v>6</v>
      </c>
      <c r="B1237" s="312">
        <v>0.75</v>
      </c>
      <c r="C1237" s="97">
        <v>25</v>
      </c>
      <c r="D1237" s="264">
        <v>0</v>
      </c>
      <c r="E1237" s="122">
        <v>2</v>
      </c>
      <c r="F1237" s="122">
        <v>7</v>
      </c>
      <c r="G1237" s="122">
        <v>16</v>
      </c>
      <c r="H1237" s="122">
        <v>0</v>
      </c>
      <c r="I1237" s="122">
        <v>0</v>
      </c>
      <c r="J1237" s="122">
        <v>0</v>
      </c>
      <c r="K1237" s="122">
        <v>0</v>
      </c>
      <c r="L1237" s="122">
        <v>0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16</v>
      </c>
      <c r="Y1237" s="31">
        <v>0.64</v>
      </c>
      <c r="Z1237" s="100">
        <v>0</v>
      </c>
      <c r="AA1237" s="31">
        <v>0</v>
      </c>
      <c r="AB1237" s="100">
        <v>0</v>
      </c>
      <c r="AC1237" s="31">
        <v>0</v>
      </c>
      <c r="AD1237" s="27">
        <v>20.3292</v>
      </c>
      <c r="AE1237" s="27">
        <v>22.885000000000002</v>
      </c>
      <c r="AF1237" s="27">
        <v>23.544999999999998</v>
      </c>
      <c r="AG1237" s="57"/>
      <c r="AH1237" s="97">
        <v>49</v>
      </c>
      <c r="AI1237" s="264">
        <v>1</v>
      </c>
      <c r="AJ1237" s="122">
        <v>0</v>
      </c>
      <c r="AK1237" s="122">
        <v>23</v>
      </c>
      <c r="AL1237" s="122">
        <v>17</v>
      </c>
      <c r="AM1237" s="122">
        <v>7</v>
      </c>
      <c r="AN1237" s="122">
        <v>1</v>
      </c>
      <c r="AO1237" s="122">
        <v>0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25</v>
      </c>
      <c r="BD1237" s="31">
        <v>0.51020408163265307</v>
      </c>
      <c r="BE1237" s="100">
        <v>10</v>
      </c>
      <c r="BF1237" s="31">
        <v>0.20408163265306123</v>
      </c>
      <c r="BG1237" s="100">
        <v>0</v>
      </c>
      <c r="BH1237" s="31">
        <v>0</v>
      </c>
      <c r="BI1237" s="27">
        <v>20.552244897959184</v>
      </c>
      <c r="BJ1237" s="27">
        <v>25.504999999999999</v>
      </c>
      <c r="BK1237" s="27">
        <v>27.67</v>
      </c>
      <c r="BL1237" s="57"/>
      <c r="BM1237" s="97">
        <v>74</v>
      </c>
      <c r="BN1237" s="253">
        <v>1</v>
      </c>
      <c r="BO1237" s="191">
        <v>2</v>
      </c>
      <c r="BP1237" s="191">
        <v>30</v>
      </c>
      <c r="BQ1237" s="191">
        <v>33</v>
      </c>
      <c r="BR1237" s="191">
        <v>7</v>
      </c>
      <c r="BS1237" s="191">
        <v>1</v>
      </c>
      <c r="BT1237" s="191">
        <v>0</v>
      </c>
      <c r="BU1237" s="191">
        <v>0</v>
      </c>
      <c r="BV1237" s="191">
        <v>0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41</v>
      </c>
      <c r="CI1237" s="31">
        <v>0.55405405405405406</v>
      </c>
      <c r="CJ1237" s="100">
        <v>10</v>
      </c>
      <c r="CK1237" s="31">
        <v>0.13513513513513514</v>
      </c>
      <c r="CL1237" s="100">
        <v>0</v>
      </c>
      <c r="CM1237" s="31">
        <v>0</v>
      </c>
      <c r="CN1237" s="27">
        <v>20.476891891891885</v>
      </c>
      <c r="CO1237" s="27">
        <v>23.5975</v>
      </c>
      <c r="CP1237" s="27">
        <v>26.594999999999999</v>
      </c>
      <c r="CQ1237" s="57"/>
    </row>
    <row r="1238" spans="1:95" x14ac:dyDescent="0.25">
      <c r="A1238" s="241">
        <v>6</v>
      </c>
      <c r="B1238" s="312">
        <v>0.79166700000000001</v>
      </c>
      <c r="C1238" s="97">
        <v>11</v>
      </c>
      <c r="D1238" s="264">
        <v>1</v>
      </c>
      <c r="E1238" s="122">
        <v>0</v>
      </c>
      <c r="F1238" s="122">
        <v>7</v>
      </c>
      <c r="G1238" s="122">
        <v>3</v>
      </c>
      <c r="H1238" s="122">
        <v>0</v>
      </c>
      <c r="I1238" s="122">
        <v>0</v>
      </c>
      <c r="J1238" s="122">
        <v>0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3</v>
      </c>
      <c r="Y1238" s="31">
        <v>0.27272727272727271</v>
      </c>
      <c r="Z1238" s="100">
        <v>0</v>
      </c>
      <c r="AA1238" s="31">
        <v>0</v>
      </c>
      <c r="AB1238" s="100">
        <v>0</v>
      </c>
      <c r="AC1238" s="31">
        <v>0</v>
      </c>
      <c r="AD1238" s="27">
        <v>18.480000000000004</v>
      </c>
      <c r="AE1238" s="27">
        <v>21.959999999999997</v>
      </c>
      <c r="AF1238" s="27" t="s">
        <v>106</v>
      </c>
      <c r="AG1238" s="57"/>
      <c r="AH1238" s="97">
        <v>43</v>
      </c>
      <c r="AI1238" s="264">
        <v>0</v>
      </c>
      <c r="AJ1238" s="122">
        <v>1</v>
      </c>
      <c r="AK1238" s="122">
        <v>19</v>
      </c>
      <c r="AL1238" s="122">
        <v>19</v>
      </c>
      <c r="AM1238" s="122">
        <v>3</v>
      </c>
      <c r="AN1238" s="122">
        <v>1</v>
      </c>
      <c r="AO1238" s="122">
        <v>0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23</v>
      </c>
      <c r="BD1238" s="31">
        <v>0.53488372093023251</v>
      </c>
      <c r="BE1238" s="100">
        <v>5</v>
      </c>
      <c r="BF1238" s="31">
        <v>0.11627906976744186</v>
      </c>
      <c r="BG1238" s="100">
        <v>0</v>
      </c>
      <c r="BH1238" s="31">
        <v>0</v>
      </c>
      <c r="BI1238" s="27">
        <v>20.54651162790698</v>
      </c>
      <c r="BJ1238" s="27">
        <v>23.18</v>
      </c>
      <c r="BK1238" s="27">
        <v>27.469999999999995</v>
      </c>
      <c r="BL1238" s="57"/>
      <c r="BM1238" s="97">
        <v>54</v>
      </c>
      <c r="BN1238" s="253">
        <v>1</v>
      </c>
      <c r="BO1238" s="191">
        <v>1</v>
      </c>
      <c r="BP1238" s="191">
        <v>26</v>
      </c>
      <c r="BQ1238" s="191">
        <v>22</v>
      </c>
      <c r="BR1238" s="191">
        <v>3</v>
      </c>
      <c r="BS1238" s="191">
        <v>1</v>
      </c>
      <c r="BT1238" s="191">
        <v>0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26</v>
      </c>
      <c r="CI1238" s="31">
        <v>0.48148148148148145</v>
      </c>
      <c r="CJ1238" s="100">
        <v>5</v>
      </c>
      <c r="CK1238" s="31">
        <v>9.2592592592592587E-2</v>
      </c>
      <c r="CL1238" s="100">
        <v>0</v>
      </c>
      <c r="CM1238" s="31">
        <v>0</v>
      </c>
      <c r="CN1238" s="27">
        <v>20.12555555555555</v>
      </c>
      <c r="CO1238" s="27">
        <v>22.625</v>
      </c>
      <c r="CP1238" s="27">
        <v>26.48</v>
      </c>
      <c r="CQ1238" s="57"/>
    </row>
    <row r="1239" spans="1:95" x14ac:dyDescent="0.25">
      <c r="A1239" s="241">
        <v>6</v>
      </c>
      <c r="B1239" s="312">
        <v>0.83333299999999999</v>
      </c>
      <c r="C1239" s="97">
        <v>5</v>
      </c>
      <c r="D1239" s="264">
        <v>0</v>
      </c>
      <c r="E1239" s="122">
        <v>0</v>
      </c>
      <c r="F1239" s="122">
        <v>2</v>
      </c>
      <c r="G1239" s="122">
        <v>1</v>
      </c>
      <c r="H1239" s="122">
        <v>2</v>
      </c>
      <c r="I1239" s="122">
        <v>0</v>
      </c>
      <c r="J1239" s="122">
        <v>0</v>
      </c>
      <c r="K1239" s="122">
        <v>0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3</v>
      </c>
      <c r="Y1239" s="31">
        <v>0.6</v>
      </c>
      <c r="Z1239" s="100">
        <v>3</v>
      </c>
      <c r="AA1239" s="31">
        <v>0.6</v>
      </c>
      <c r="AB1239" s="100">
        <v>0</v>
      </c>
      <c r="AC1239" s="31">
        <v>0</v>
      </c>
      <c r="AD1239" s="27">
        <v>22.914000000000001</v>
      </c>
      <c r="AE1239" s="27" t="s">
        <v>106</v>
      </c>
      <c r="AF1239" s="27" t="s">
        <v>106</v>
      </c>
      <c r="AG1239" s="57"/>
      <c r="AH1239" s="97">
        <v>24</v>
      </c>
      <c r="AI1239" s="264">
        <v>0</v>
      </c>
      <c r="AJ1239" s="122">
        <v>1</v>
      </c>
      <c r="AK1239" s="122">
        <v>8</v>
      </c>
      <c r="AL1239" s="122">
        <v>7</v>
      </c>
      <c r="AM1239" s="122">
        <v>7</v>
      </c>
      <c r="AN1239" s="122">
        <v>1</v>
      </c>
      <c r="AO1239" s="122">
        <v>0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15</v>
      </c>
      <c r="BD1239" s="31">
        <v>0.625</v>
      </c>
      <c r="BE1239" s="100">
        <v>9</v>
      </c>
      <c r="BF1239" s="31">
        <v>0.375</v>
      </c>
      <c r="BG1239" s="100">
        <v>0</v>
      </c>
      <c r="BH1239" s="31">
        <v>0</v>
      </c>
      <c r="BI1239" s="27">
        <v>22.08583333333333</v>
      </c>
      <c r="BJ1239" s="27">
        <v>27.2225</v>
      </c>
      <c r="BK1239" s="27">
        <v>30.782499999999999</v>
      </c>
      <c r="BL1239" s="57"/>
      <c r="BM1239" s="97">
        <v>29</v>
      </c>
      <c r="BN1239" s="253">
        <v>0</v>
      </c>
      <c r="BO1239" s="191">
        <v>1</v>
      </c>
      <c r="BP1239" s="191">
        <v>10</v>
      </c>
      <c r="BQ1239" s="191">
        <v>8</v>
      </c>
      <c r="BR1239" s="191">
        <v>9</v>
      </c>
      <c r="BS1239" s="191">
        <v>1</v>
      </c>
      <c r="BT1239" s="191">
        <v>0</v>
      </c>
      <c r="BU1239" s="191">
        <v>0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18</v>
      </c>
      <c r="CI1239" s="31">
        <v>0.62068965517241381</v>
      </c>
      <c r="CJ1239" s="100">
        <v>12</v>
      </c>
      <c r="CK1239" s="31">
        <v>0.41379310344827586</v>
      </c>
      <c r="CL1239" s="100">
        <v>0</v>
      </c>
      <c r="CM1239" s="31">
        <v>0</v>
      </c>
      <c r="CN1239" s="27">
        <v>22.22862068965517</v>
      </c>
      <c r="CO1239" s="27">
        <v>27.27</v>
      </c>
      <c r="CP1239" s="27">
        <v>30.085000000000001</v>
      </c>
      <c r="CQ1239" s="57"/>
    </row>
    <row r="1240" spans="1:95" x14ac:dyDescent="0.25">
      <c r="A1240" s="241">
        <v>6</v>
      </c>
      <c r="B1240" s="312">
        <v>0.875</v>
      </c>
      <c r="C1240" s="97">
        <v>1</v>
      </c>
      <c r="D1240" s="264">
        <v>0</v>
      </c>
      <c r="E1240" s="122">
        <v>1</v>
      </c>
      <c r="F1240" s="122">
        <v>0</v>
      </c>
      <c r="G1240" s="122">
        <v>0</v>
      </c>
      <c r="H1240" s="122">
        <v>0</v>
      </c>
      <c r="I1240" s="122">
        <v>0</v>
      </c>
      <c r="J1240" s="122">
        <v>0</v>
      </c>
      <c r="K1240" s="122">
        <v>0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0</v>
      </c>
      <c r="Y1240" s="31">
        <v>0</v>
      </c>
      <c r="Z1240" s="100">
        <v>0</v>
      </c>
      <c r="AA1240" s="31">
        <v>0</v>
      </c>
      <c r="AB1240" s="100">
        <v>0</v>
      </c>
      <c r="AC1240" s="31">
        <v>0</v>
      </c>
      <c r="AD1240" s="27">
        <v>14</v>
      </c>
      <c r="AE1240" s="27" t="s">
        <v>106</v>
      </c>
      <c r="AF1240" s="27" t="s">
        <v>106</v>
      </c>
      <c r="AG1240" s="57"/>
      <c r="AH1240" s="97">
        <v>14</v>
      </c>
      <c r="AI1240" s="264">
        <v>0</v>
      </c>
      <c r="AJ1240" s="122">
        <v>3</v>
      </c>
      <c r="AK1240" s="122">
        <v>5</v>
      </c>
      <c r="AL1240" s="122">
        <v>5</v>
      </c>
      <c r="AM1240" s="122">
        <v>1</v>
      </c>
      <c r="AN1240" s="122">
        <v>0</v>
      </c>
      <c r="AO1240" s="122">
        <v>0</v>
      </c>
      <c r="AP1240" s="122">
        <v>0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6</v>
      </c>
      <c r="BD1240" s="31">
        <v>0.42857142857142855</v>
      </c>
      <c r="BE1240" s="100">
        <v>2</v>
      </c>
      <c r="BF1240" s="31">
        <v>0.14285714285714285</v>
      </c>
      <c r="BG1240" s="100">
        <v>0</v>
      </c>
      <c r="BH1240" s="31">
        <v>0</v>
      </c>
      <c r="BI1240" s="27">
        <v>18.665714285714284</v>
      </c>
      <c r="BJ1240" s="27">
        <v>24.022500000000001</v>
      </c>
      <c r="BK1240" s="27" t="s">
        <v>106</v>
      </c>
      <c r="BL1240" s="57"/>
      <c r="BM1240" s="97">
        <v>15</v>
      </c>
      <c r="BN1240" s="253">
        <v>0</v>
      </c>
      <c r="BO1240" s="191">
        <v>4</v>
      </c>
      <c r="BP1240" s="191">
        <v>5</v>
      </c>
      <c r="BQ1240" s="191">
        <v>5</v>
      </c>
      <c r="BR1240" s="191">
        <v>1</v>
      </c>
      <c r="BS1240" s="191">
        <v>0</v>
      </c>
      <c r="BT1240" s="191">
        <v>0</v>
      </c>
      <c r="BU1240" s="191">
        <v>0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6</v>
      </c>
      <c r="CI1240" s="31">
        <v>0.4</v>
      </c>
      <c r="CJ1240" s="100">
        <v>2</v>
      </c>
      <c r="CK1240" s="31">
        <v>0.13333333333333333</v>
      </c>
      <c r="CL1240" s="100">
        <v>0</v>
      </c>
      <c r="CM1240" s="31">
        <v>0</v>
      </c>
      <c r="CN1240" s="27">
        <v>18.35466666666667</v>
      </c>
      <c r="CO1240" s="27">
        <v>23.453999999999997</v>
      </c>
      <c r="CP1240" s="27" t="s">
        <v>106</v>
      </c>
      <c r="CQ1240" s="57"/>
    </row>
    <row r="1241" spans="1:95" x14ac:dyDescent="0.25">
      <c r="A1241" s="241">
        <v>6</v>
      </c>
      <c r="B1241" s="312">
        <v>0.91666700000000001</v>
      </c>
      <c r="C1241" s="97">
        <v>0</v>
      </c>
      <c r="D1241" s="264">
        <v>0</v>
      </c>
      <c r="E1241" s="122">
        <v>0</v>
      </c>
      <c r="F1241" s="122">
        <v>0</v>
      </c>
      <c r="G1241" s="122">
        <v>0</v>
      </c>
      <c r="H1241" s="122">
        <v>0</v>
      </c>
      <c r="I1241" s="122">
        <v>0</v>
      </c>
      <c r="J1241" s="122">
        <v>0</v>
      </c>
      <c r="K1241" s="122">
        <v>0</v>
      </c>
      <c r="L1241" s="122">
        <v>0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0</v>
      </c>
      <c r="Y1241" s="31" t="s">
        <v>106</v>
      </c>
      <c r="Z1241" s="100">
        <v>0</v>
      </c>
      <c r="AA1241" s="31" t="s">
        <v>106</v>
      </c>
      <c r="AB1241" s="100">
        <v>0</v>
      </c>
      <c r="AC1241" s="31" t="s">
        <v>106</v>
      </c>
      <c r="AD1241" s="27" t="s">
        <v>106</v>
      </c>
      <c r="AE1241" s="27" t="s">
        <v>106</v>
      </c>
      <c r="AF1241" s="27" t="s">
        <v>106</v>
      </c>
      <c r="AG1241" s="57"/>
      <c r="AH1241" s="97">
        <v>15</v>
      </c>
      <c r="AI1241" s="264">
        <v>0</v>
      </c>
      <c r="AJ1241" s="122">
        <v>2</v>
      </c>
      <c r="AK1241" s="122">
        <v>8</v>
      </c>
      <c r="AL1241" s="122">
        <v>4</v>
      </c>
      <c r="AM1241" s="122">
        <v>1</v>
      </c>
      <c r="AN1241" s="122">
        <v>0</v>
      </c>
      <c r="AO1241" s="122">
        <v>0</v>
      </c>
      <c r="AP1241" s="122">
        <v>0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5</v>
      </c>
      <c r="BD1241" s="31">
        <v>0.33333333333333331</v>
      </c>
      <c r="BE1241" s="100">
        <v>2</v>
      </c>
      <c r="BF1241" s="31">
        <v>0.13333333333333333</v>
      </c>
      <c r="BG1241" s="100">
        <v>0</v>
      </c>
      <c r="BH1241" s="31">
        <v>0</v>
      </c>
      <c r="BI1241" s="27">
        <v>18.959333333333333</v>
      </c>
      <c r="BJ1241" s="27">
        <v>23.93</v>
      </c>
      <c r="BK1241" s="27" t="s">
        <v>106</v>
      </c>
      <c r="BL1241" s="57"/>
      <c r="BM1241" s="97">
        <v>15</v>
      </c>
      <c r="BN1241" s="253">
        <v>0</v>
      </c>
      <c r="BO1241" s="191">
        <v>2</v>
      </c>
      <c r="BP1241" s="191">
        <v>8</v>
      </c>
      <c r="BQ1241" s="191">
        <v>4</v>
      </c>
      <c r="BR1241" s="191">
        <v>1</v>
      </c>
      <c r="BS1241" s="191">
        <v>0</v>
      </c>
      <c r="BT1241" s="191">
        <v>0</v>
      </c>
      <c r="BU1241" s="191">
        <v>0</v>
      </c>
      <c r="BV1241" s="191">
        <v>0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5</v>
      </c>
      <c r="CI1241" s="31">
        <v>0.33333333333333331</v>
      </c>
      <c r="CJ1241" s="100">
        <v>2</v>
      </c>
      <c r="CK1241" s="31">
        <v>0.13333333333333333</v>
      </c>
      <c r="CL1241" s="100">
        <v>0</v>
      </c>
      <c r="CM1241" s="31">
        <v>0</v>
      </c>
      <c r="CN1241" s="27">
        <v>18.959333333333333</v>
      </c>
      <c r="CO1241" s="27">
        <v>23.93</v>
      </c>
      <c r="CP1241" s="27" t="s">
        <v>106</v>
      </c>
      <c r="CQ1241" s="57"/>
    </row>
    <row r="1242" spans="1:95" x14ac:dyDescent="0.25">
      <c r="A1242" s="241">
        <v>6</v>
      </c>
      <c r="B1242" s="312">
        <v>0.95833299999999999</v>
      </c>
      <c r="C1242" s="98">
        <v>2</v>
      </c>
      <c r="D1242" s="324">
        <v>0</v>
      </c>
      <c r="E1242" s="325">
        <v>1</v>
      </c>
      <c r="F1242" s="325">
        <v>0</v>
      </c>
      <c r="G1242" s="325">
        <v>0</v>
      </c>
      <c r="H1242" s="325">
        <v>1</v>
      </c>
      <c r="I1242" s="325">
        <v>0</v>
      </c>
      <c r="J1242" s="325">
        <v>0</v>
      </c>
      <c r="K1242" s="325">
        <v>0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1</v>
      </c>
      <c r="Y1242" s="338">
        <v>0.5</v>
      </c>
      <c r="Z1242" s="339">
        <v>1</v>
      </c>
      <c r="AA1242" s="338">
        <v>0.5</v>
      </c>
      <c r="AB1242" s="339">
        <v>0</v>
      </c>
      <c r="AC1242" s="338">
        <v>0</v>
      </c>
      <c r="AD1242" s="124">
        <v>20.490000000000002</v>
      </c>
      <c r="AE1242" s="124" t="s">
        <v>106</v>
      </c>
      <c r="AF1242" s="124" t="s">
        <v>106</v>
      </c>
      <c r="AG1242" s="57"/>
      <c r="AH1242" s="98">
        <v>17</v>
      </c>
      <c r="AI1242" s="324">
        <v>0</v>
      </c>
      <c r="AJ1242" s="325">
        <v>3</v>
      </c>
      <c r="AK1242" s="325">
        <v>9</v>
      </c>
      <c r="AL1242" s="325">
        <v>5</v>
      </c>
      <c r="AM1242" s="325">
        <v>0</v>
      </c>
      <c r="AN1242" s="325">
        <v>0</v>
      </c>
      <c r="AO1242" s="325">
        <v>0</v>
      </c>
      <c r="AP1242" s="325">
        <v>0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5</v>
      </c>
      <c r="BD1242" s="338">
        <v>0.29411764705882354</v>
      </c>
      <c r="BE1242" s="339">
        <v>1</v>
      </c>
      <c r="BF1242" s="338">
        <v>5.8823529411764705E-2</v>
      </c>
      <c r="BG1242" s="339">
        <v>0</v>
      </c>
      <c r="BH1242" s="338">
        <v>0</v>
      </c>
      <c r="BI1242" s="124">
        <v>18.494705882352942</v>
      </c>
      <c r="BJ1242" s="124">
        <v>23.120999999999999</v>
      </c>
      <c r="BK1242" s="124" t="s">
        <v>106</v>
      </c>
      <c r="BL1242" s="57"/>
      <c r="BM1242" s="98">
        <v>19</v>
      </c>
      <c r="BN1242" s="337">
        <v>0</v>
      </c>
      <c r="BO1242" s="195">
        <v>4</v>
      </c>
      <c r="BP1242" s="195">
        <v>9</v>
      </c>
      <c r="BQ1242" s="195">
        <v>5</v>
      </c>
      <c r="BR1242" s="195">
        <v>1</v>
      </c>
      <c r="BS1242" s="195">
        <v>0</v>
      </c>
      <c r="BT1242" s="195">
        <v>0</v>
      </c>
      <c r="BU1242" s="195">
        <v>0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6</v>
      </c>
      <c r="CI1242" s="338">
        <v>0.31578947368421051</v>
      </c>
      <c r="CJ1242" s="339">
        <v>2</v>
      </c>
      <c r="CK1242" s="338">
        <v>0.10526315789473684</v>
      </c>
      <c r="CL1242" s="339">
        <v>0</v>
      </c>
      <c r="CM1242" s="338">
        <v>0</v>
      </c>
      <c r="CN1242" s="124">
        <v>18.704736842105266</v>
      </c>
      <c r="CO1242" s="124">
        <v>23.31</v>
      </c>
      <c r="CP1242" s="124">
        <v>26.59</v>
      </c>
      <c r="CQ1242" s="57"/>
    </row>
    <row r="1243" spans="1:95" x14ac:dyDescent="0.25">
      <c r="A1243" s="241"/>
      <c r="B1243" s="422" t="s">
        <v>35</v>
      </c>
      <c r="C1243" s="423" t="s">
        <v>109</v>
      </c>
      <c r="D1243" s="424" t="s">
        <v>179</v>
      </c>
      <c r="E1243" s="424" t="s">
        <v>251</v>
      </c>
      <c r="F1243" s="424" t="s">
        <v>248</v>
      </c>
      <c r="G1243" s="424" t="s">
        <v>217</v>
      </c>
      <c r="H1243" s="424" t="s">
        <v>147</v>
      </c>
      <c r="I1243" s="424" t="s">
        <v>158</v>
      </c>
      <c r="J1243" s="424" t="s">
        <v>158</v>
      </c>
      <c r="K1243" s="424" t="s">
        <v>158</v>
      </c>
      <c r="L1243" s="424" t="s">
        <v>158</v>
      </c>
      <c r="M1243" s="424" t="s">
        <v>158</v>
      </c>
      <c r="N1243" s="424" t="s">
        <v>158</v>
      </c>
      <c r="O1243" s="424" t="s">
        <v>158</v>
      </c>
      <c r="P1243" s="424" t="s">
        <v>158</v>
      </c>
      <c r="Q1243" s="424" t="s">
        <v>158</v>
      </c>
      <c r="R1243" s="424" t="s">
        <v>158</v>
      </c>
      <c r="S1243" s="424" t="s">
        <v>158</v>
      </c>
      <c r="T1243" s="424" t="s">
        <v>158</v>
      </c>
      <c r="U1243" s="424" t="s">
        <v>158</v>
      </c>
      <c r="V1243" s="424" t="s">
        <v>158</v>
      </c>
      <c r="W1243" s="425" t="s">
        <v>158</v>
      </c>
      <c r="X1243" s="426" t="s">
        <v>264</v>
      </c>
      <c r="Y1243" s="442">
        <v>0.5268817204301075</v>
      </c>
      <c r="Z1243" s="426" t="s">
        <v>251</v>
      </c>
      <c r="AA1243" s="442">
        <v>9.1397849462365593E-2</v>
      </c>
      <c r="AB1243" s="426" t="s">
        <v>158</v>
      </c>
      <c r="AC1243" s="442">
        <v>0</v>
      </c>
      <c r="AD1243" s="443">
        <v>19.934247311827942</v>
      </c>
      <c r="AE1243" s="443">
        <v>23.086499999999997</v>
      </c>
      <c r="AF1243" s="443">
        <v>24.961500000000001</v>
      </c>
      <c r="AG1243" s="16"/>
      <c r="AH1243" s="426" t="s">
        <v>113</v>
      </c>
      <c r="AI1243" s="424" t="s">
        <v>147</v>
      </c>
      <c r="AJ1243" s="424" t="s">
        <v>149</v>
      </c>
      <c r="AK1243" s="424" t="s">
        <v>265</v>
      </c>
      <c r="AL1243" s="424" t="s">
        <v>266</v>
      </c>
      <c r="AM1243" s="424" t="s">
        <v>180</v>
      </c>
      <c r="AN1243" s="424" t="s">
        <v>108</v>
      </c>
      <c r="AO1243" s="424" t="s">
        <v>158</v>
      </c>
      <c r="AP1243" s="424" t="s">
        <v>158</v>
      </c>
      <c r="AQ1243" s="424" t="s">
        <v>158</v>
      </c>
      <c r="AR1243" s="424" t="s">
        <v>158</v>
      </c>
      <c r="AS1243" s="424" t="s">
        <v>158</v>
      </c>
      <c r="AT1243" s="424" t="s">
        <v>158</v>
      </c>
      <c r="AU1243" s="424" t="s">
        <v>158</v>
      </c>
      <c r="AV1243" s="424" t="s">
        <v>158</v>
      </c>
      <c r="AW1243" s="424" t="s">
        <v>158</v>
      </c>
      <c r="AX1243" s="424" t="s">
        <v>158</v>
      </c>
      <c r="AY1243" s="424" t="s">
        <v>158</v>
      </c>
      <c r="AZ1243" s="424" t="s">
        <v>158</v>
      </c>
      <c r="BA1243" s="424" t="s">
        <v>158</v>
      </c>
      <c r="BB1243" s="425" t="s">
        <v>158</v>
      </c>
      <c r="BC1243" s="426" t="s">
        <v>267</v>
      </c>
      <c r="BD1243" s="442">
        <v>0.57096774193548383</v>
      </c>
      <c r="BE1243" s="426" t="s">
        <v>268</v>
      </c>
      <c r="BF1243" s="442">
        <v>0.15053763440860216</v>
      </c>
      <c r="BG1243" s="426" t="s">
        <v>158</v>
      </c>
      <c r="BH1243" s="442">
        <v>0</v>
      </c>
      <c r="BI1243" s="443">
        <v>20.50872043010752</v>
      </c>
      <c r="BJ1243" s="443">
        <v>24.01</v>
      </c>
      <c r="BK1243" s="443">
        <v>26.375999999999994</v>
      </c>
      <c r="BL1243" s="16"/>
      <c r="BM1243" s="426" t="s">
        <v>117</v>
      </c>
      <c r="BN1243" s="424" t="s">
        <v>159</v>
      </c>
      <c r="BO1243" s="424" t="s">
        <v>116</v>
      </c>
      <c r="BP1243" s="424" t="s">
        <v>269</v>
      </c>
      <c r="BQ1243" s="424" t="s">
        <v>270</v>
      </c>
      <c r="BR1243" s="424" t="s">
        <v>128</v>
      </c>
      <c r="BS1243" s="424" t="s">
        <v>108</v>
      </c>
      <c r="BT1243" s="424" t="s">
        <v>158</v>
      </c>
      <c r="BU1243" s="424" t="s">
        <v>158</v>
      </c>
      <c r="BV1243" s="424" t="s">
        <v>158</v>
      </c>
      <c r="BW1243" s="424" t="s">
        <v>158</v>
      </c>
      <c r="BX1243" s="424" t="s">
        <v>158</v>
      </c>
      <c r="BY1243" s="424" t="s">
        <v>158</v>
      </c>
      <c r="BZ1243" s="424" t="s">
        <v>158</v>
      </c>
      <c r="CA1243" s="424" t="s">
        <v>158</v>
      </c>
      <c r="CB1243" s="424" t="s">
        <v>158</v>
      </c>
      <c r="CC1243" s="424" t="s">
        <v>158</v>
      </c>
      <c r="CD1243" s="424" t="s">
        <v>158</v>
      </c>
      <c r="CE1243" s="424" t="s">
        <v>158</v>
      </c>
      <c r="CF1243" s="424" t="s">
        <v>158</v>
      </c>
      <c r="CG1243" s="425" t="s">
        <v>158</v>
      </c>
      <c r="CH1243" s="370" t="s">
        <v>271</v>
      </c>
      <c r="CI1243" s="396">
        <v>0.56362007168458783</v>
      </c>
      <c r="CJ1243" s="370" t="s">
        <v>272</v>
      </c>
      <c r="CK1243" s="396">
        <v>0.14068100358422939</v>
      </c>
      <c r="CL1243" s="370" t="s">
        <v>158</v>
      </c>
      <c r="CM1243" s="396">
        <v>0</v>
      </c>
      <c r="CN1243" s="397">
        <v>20.412974910394254</v>
      </c>
      <c r="CO1243" s="397">
        <v>23.783499999999997</v>
      </c>
      <c r="CP1243" s="397">
        <v>26.285999999999994</v>
      </c>
      <c r="CQ1243" s="57"/>
    </row>
    <row r="1244" spans="1:95" x14ac:dyDescent="0.25">
      <c r="A1244" s="241"/>
      <c r="B1244" s="427" t="s">
        <v>36</v>
      </c>
      <c r="C1244" s="428" t="s">
        <v>121</v>
      </c>
      <c r="D1244" s="429" t="s">
        <v>177</v>
      </c>
      <c r="E1244" s="429" t="s">
        <v>216</v>
      </c>
      <c r="F1244" s="429" t="s">
        <v>182</v>
      </c>
      <c r="G1244" s="429" t="s">
        <v>273</v>
      </c>
      <c r="H1244" s="429" t="s">
        <v>159</v>
      </c>
      <c r="I1244" s="429" t="s">
        <v>158</v>
      </c>
      <c r="J1244" s="429" t="s">
        <v>158</v>
      </c>
      <c r="K1244" s="429" t="s">
        <v>158</v>
      </c>
      <c r="L1244" s="429" t="s">
        <v>158</v>
      </c>
      <c r="M1244" s="429" t="s">
        <v>158</v>
      </c>
      <c r="N1244" s="429" t="s">
        <v>158</v>
      </c>
      <c r="O1244" s="429" t="s">
        <v>158</v>
      </c>
      <c r="P1244" s="429" t="s">
        <v>158</v>
      </c>
      <c r="Q1244" s="429" t="s">
        <v>158</v>
      </c>
      <c r="R1244" s="429" t="s">
        <v>158</v>
      </c>
      <c r="S1244" s="429" t="s">
        <v>158</v>
      </c>
      <c r="T1244" s="429" t="s">
        <v>158</v>
      </c>
      <c r="U1244" s="429" t="s">
        <v>158</v>
      </c>
      <c r="V1244" s="429" t="s">
        <v>158</v>
      </c>
      <c r="W1244" s="430" t="s">
        <v>158</v>
      </c>
      <c r="X1244" s="431" t="s">
        <v>250</v>
      </c>
      <c r="Y1244" s="444">
        <v>0.51219512195121952</v>
      </c>
      <c r="Z1244" s="431" t="s">
        <v>259</v>
      </c>
      <c r="AA1244" s="444">
        <v>9.7560975609756101E-2</v>
      </c>
      <c r="AB1244" s="431" t="s">
        <v>158</v>
      </c>
      <c r="AC1244" s="444">
        <v>0</v>
      </c>
      <c r="AD1244" s="445">
        <v>19.897804878048763</v>
      </c>
      <c r="AE1244" s="445">
        <v>23.093</v>
      </c>
      <c r="AF1244" s="445">
        <v>25.07</v>
      </c>
      <c r="AG1244" s="16"/>
      <c r="AH1244" s="431" t="s">
        <v>125</v>
      </c>
      <c r="AI1244" s="429" t="s">
        <v>147</v>
      </c>
      <c r="AJ1244" s="429" t="s">
        <v>174</v>
      </c>
      <c r="AK1244" s="429" t="s">
        <v>274</v>
      </c>
      <c r="AL1244" s="429" t="s">
        <v>275</v>
      </c>
      <c r="AM1244" s="429" t="s">
        <v>276</v>
      </c>
      <c r="AN1244" s="429" t="s">
        <v>148</v>
      </c>
      <c r="AO1244" s="429" t="s">
        <v>158</v>
      </c>
      <c r="AP1244" s="429" t="s">
        <v>158</v>
      </c>
      <c r="AQ1244" s="429" t="s">
        <v>158</v>
      </c>
      <c r="AR1244" s="429" t="s">
        <v>158</v>
      </c>
      <c r="AS1244" s="429" t="s">
        <v>158</v>
      </c>
      <c r="AT1244" s="429" t="s">
        <v>158</v>
      </c>
      <c r="AU1244" s="429" t="s">
        <v>158</v>
      </c>
      <c r="AV1244" s="429" t="s">
        <v>158</v>
      </c>
      <c r="AW1244" s="429" t="s">
        <v>158</v>
      </c>
      <c r="AX1244" s="429" t="s">
        <v>158</v>
      </c>
      <c r="AY1244" s="429" t="s">
        <v>158</v>
      </c>
      <c r="AZ1244" s="429" t="s">
        <v>158</v>
      </c>
      <c r="BA1244" s="429" t="s">
        <v>158</v>
      </c>
      <c r="BB1244" s="430" t="s">
        <v>158</v>
      </c>
      <c r="BC1244" s="431" t="s">
        <v>277</v>
      </c>
      <c r="BD1244" s="444">
        <v>0.56903353057199213</v>
      </c>
      <c r="BE1244" s="431" t="s">
        <v>122</v>
      </c>
      <c r="BF1244" s="444">
        <v>0.15384615384615385</v>
      </c>
      <c r="BG1244" s="431" t="s">
        <v>158</v>
      </c>
      <c r="BH1244" s="444">
        <v>0</v>
      </c>
      <c r="BI1244" s="445">
        <v>20.520611439842206</v>
      </c>
      <c r="BJ1244" s="445">
        <v>24.045000000000002</v>
      </c>
      <c r="BK1244" s="445">
        <v>26.54</v>
      </c>
      <c r="BL1244" s="16"/>
      <c r="BM1244" s="431" t="s">
        <v>129</v>
      </c>
      <c r="BN1244" s="429" t="s">
        <v>167</v>
      </c>
      <c r="BO1244" s="429" t="s">
        <v>278</v>
      </c>
      <c r="BP1244" s="429" t="s">
        <v>279</v>
      </c>
      <c r="BQ1244" s="429" t="s">
        <v>280</v>
      </c>
      <c r="BR1244" s="429" t="s">
        <v>281</v>
      </c>
      <c r="BS1244" s="429" t="s">
        <v>148</v>
      </c>
      <c r="BT1244" s="429" t="s">
        <v>158</v>
      </c>
      <c r="BU1244" s="429" t="s">
        <v>158</v>
      </c>
      <c r="BV1244" s="429" t="s">
        <v>158</v>
      </c>
      <c r="BW1244" s="429" t="s">
        <v>158</v>
      </c>
      <c r="BX1244" s="429" t="s">
        <v>158</v>
      </c>
      <c r="BY1244" s="429" t="s">
        <v>158</v>
      </c>
      <c r="BZ1244" s="429" t="s">
        <v>158</v>
      </c>
      <c r="CA1244" s="429" t="s">
        <v>158</v>
      </c>
      <c r="CB1244" s="429" t="s">
        <v>158</v>
      </c>
      <c r="CC1244" s="429" t="s">
        <v>158</v>
      </c>
      <c r="CD1244" s="429" t="s">
        <v>158</v>
      </c>
      <c r="CE1244" s="429" t="s">
        <v>158</v>
      </c>
      <c r="CF1244" s="429" t="s">
        <v>158</v>
      </c>
      <c r="CG1244" s="430" t="s">
        <v>158</v>
      </c>
      <c r="CH1244" s="377" t="s">
        <v>282</v>
      </c>
      <c r="CI1244" s="398">
        <v>0.55947497949138636</v>
      </c>
      <c r="CJ1244" s="377" t="s">
        <v>283</v>
      </c>
      <c r="CK1244" s="398">
        <v>0.14438063986874489</v>
      </c>
      <c r="CL1244" s="377" t="s">
        <v>158</v>
      </c>
      <c r="CM1244" s="398">
        <v>0</v>
      </c>
      <c r="CN1244" s="399">
        <v>20.415873666940101</v>
      </c>
      <c r="CO1244" s="399">
        <v>23.83</v>
      </c>
      <c r="CP1244" s="399">
        <v>26.47</v>
      </c>
      <c r="CQ1244" s="57"/>
    </row>
    <row r="1245" spans="1:95" x14ac:dyDescent="0.25">
      <c r="A1245" s="241"/>
      <c r="B1245" s="432" t="s">
        <v>37</v>
      </c>
      <c r="C1245" s="433" t="s">
        <v>132</v>
      </c>
      <c r="D1245" s="434" t="s">
        <v>177</v>
      </c>
      <c r="E1245" s="434" t="s">
        <v>154</v>
      </c>
      <c r="F1245" s="434" t="s">
        <v>182</v>
      </c>
      <c r="G1245" s="434" t="s">
        <v>273</v>
      </c>
      <c r="H1245" s="434" t="s">
        <v>167</v>
      </c>
      <c r="I1245" s="434" t="s">
        <v>158</v>
      </c>
      <c r="J1245" s="434" t="s">
        <v>158</v>
      </c>
      <c r="K1245" s="434" t="s">
        <v>158</v>
      </c>
      <c r="L1245" s="434" t="s">
        <v>158</v>
      </c>
      <c r="M1245" s="434" t="s">
        <v>158</v>
      </c>
      <c r="N1245" s="434" t="s">
        <v>158</v>
      </c>
      <c r="O1245" s="434" t="s">
        <v>158</v>
      </c>
      <c r="P1245" s="434" t="s">
        <v>158</v>
      </c>
      <c r="Q1245" s="434" t="s">
        <v>158</v>
      </c>
      <c r="R1245" s="434" t="s">
        <v>158</v>
      </c>
      <c r="S1245" s="434" t="s">
        <v>158</v>
      </c>
      <c r="T1245" s="434" t="s">
        <v>158</v>
      </c>
      <c r="U1245" s="434" t="s">
        <v>158</v>
      </c>
      <c r="V1245" s="434" t="s">
        <v>158</v>
      </c>
      <c r="W1245" s="435" t="s">
        <v>158</v>
      </c>
      <c r="X1245" s="436" t="s">
        <v>284</v>
      </c>
      <c r="Y1245" s="446">
        <v>0.51207729468599039</v>
      </c>
      <c r="Z1245" s="436" t="s">
        <v>176</v>
      </c>
      <c r="AA1245" s="446">
        <v>0.10144927536231885</v>
      </c>
      <c r="AB1245" s="436" t="s">
        <v>158</v>
      </c>
      <c r="AC1245" s="446">
        <v>0</v>
      </c>
      <c r="AD1245" s="447">
        <v>19.897804878048763</v>
      </c>
      <c r="AE1245" s="447">
        <v>23.093</v>
      </c>
      <c r="AF1245" s="447">
        <v>25.07</v>
      </c>
      <c r="AG1245" s="16"/>
      <c r="AH1245" s="436" t="s">
        <v>134</v>
      </c>
      <c r="AI1245" s="434" t="s">
        <v>147</v>
      </c>
      <c r="AJ1245" s="434" t="s">
        <v>245</v>
      </c>
      <c r="AK1245" s="434" t="s">
        <v>285</v>
      </c>
      <c r="AL1245" s="434" t="s">
        <v>286</v>
      </c>
      <c r="AM1245" s="434" t="s">
        <v>264</v>
      </c>
      <c r="AN1245" s="434" t="s">
        <v>148</v>
      </c>
      <c r="AO1245" s="434" t="s">
        <v>158</v>
      </c>
      <c r="AP1245" s="434" t="s">
        <v>158</v>
      </c>
      <c r="AQ1245" s="434" t="s">
        <v>158</v>
      </c>
      <c r="AR1245" s="434" t="s">
        <v>158</v>
      </c>
      <c r="AS1245" s="434" t="s">
        <v>158</v>
      </c>
      <c r="AT1245" s="434" t="s">
        <v>158</v>
      </c>
      <c r="AU1245" s="434" t="s">
        <v>158</v>
      </c>
      <c r="AV1245" s="434" t="s">
        <v>158</v>
      </c>
      <c r="AW1245" s="434" t="s">
        <v>158</v>
      </c>
      <c r="AX1245" s="434" t="s">
        <v>158</v>
      </c>
      <c r="AY1245" s="434" t="s">
        <v>158</v>
      </c>
      <c r="AZ1245" s="434" t="s">
        <v>158</v>
      </c>
      <c r="BA1245" s="434" t="s">
        <v>158</v>
      </c>
      <c r="BB1245" s="435" t="s">
        <v>158</v>
      </c>
      <c r="BC1245" s="436" t="s">
        <v>287</v>
      </c>
      <c r="BD1245" s="446">
        <v>0.56118546845124284</v>
      </c>
      <c r="BE1245" s="436" t="s">
        <v>288</v>
      </c>
      <c r="BF1245" s="446">
        <v>0.15200764818355642</v>
      </c>
      <c r="BG1245" s="436" t="s">
        <v>158</v>
      </c>
      <c r="BH1245" s="446">
        <v>0</v>
      </c>
      <c r="BI1245" s="447">
        <v>20.497852283770644</v>
      </c>
      <c r="BJ1245" s="447">
        <v>24.04</v>
      </c>
      <c r="BK1245" s="447">
        <v>26.515000000000001</v>
      </c>
      <c r="BL1245" s="16"/>
      <c r="BM1245" s="436" t="s">
        <v>136</v>
      </c>
      <c r="BN1245" s="434" t="s">
        <v>167</v>
      </c>
      <c r="BO1245" s="434" t="s">
        <v>240</v>
      </c>
      <c r="BP1245" s="434" t="s">
        <v>289</v>
      </c>
      <c r="BQ1245" s="434" t="s">
        <v>290</v>
      </c>
      <c r="BR1245" s="434" t="s">
        <v>291</v>
      </c>
      <c r="BS1245" s="434" t="s">
        <v>148</v>
      </c>
      <c r="BT1245" s="434" t="s">
        <v>158</v>
      </c>
      <c r="BU1245" s="434" t="s">
        <v>158</v>
      </c>
      <c r="BV1245" s="434" t="s">
        <v>158</v>
      </c>
      <c r="BW1245" s="434" t="s">
        <v>158</v>
      </c>
      <c r="BX1245" s="434" t="s">
        <v>158</v>
      </c>
      <c r="BY1245" s="434" t="s">
        <v>158</v>
      </c>
      <c r="BZ1245" s="434" t="s">
        <v>158</v>
      </c>
      <c r="CA1245" s="434" t="s">
        <v>158</v>
      </c>
      <c r="CB1245" s="434" t="s">
        <v>158</v>
      </c>
      <c r="CC1245" s="434" t="s">
        <v>158</v>
      </c>
      <c r="CD1245" s="434" t="s">
        <v>158</v>
      </c>
      <c r="CE1245" s="434" t="s">
        <v>158</v>
      </c>
      <c r="CF1245" s="434" t="s">
        <v>158</v>
      </c>
      <c r="CG1245" s="435" t="s">
        <v>158</v>
      </c>
      <c r="CH1245" s="382" t="s">
        <v>292</v>
      </c>
      <c r="CI1245" s="400">
        <v>0.55307262569832405</v>
      </c>
      <c r="CJ1245" s="382" t="s">
        <v>293</v>
      </c>
      <c r="CK1245" s="400">
        <v>0.14365522745411013</v>
      </c>
      <c r="CL1245" s="382" t="s">
        <v>158</v>
      </c>
      <c r="CM1245" s="400">
        <v>0</v>
      </c>
      <c r="CN1245" s="401">
        <v>20.398168557536451</v>
      </c>
      <c r="CO1245" s="401">
        <v>23.827500000000001</v>
      </c>
      <c r="CP1245" s="401">
        <v>26.432500000000001</v>
      </c>
      <c r="CQ1245" s="57"/>
    </row>
    <row r="1246" spans="1:95" x14ac:dyDescent="0.25">
      <c r="A1246" s="241"/>
      <c r="B1246" s="437" t="s">
        <v>38</v>
      </c>
      <c r="C1246" s="438" t="s">
        <v>138</v>
      </c>
      <c r="D1246" s="439" t="s">
        <v>177</v>
      </c>
      <c r="E1246" s="439" t="s">
        <v>154</v>
      </c>
      <c r="F1246" s="439" t="s">
        <v>182</v>
      </c>
      <c r="G1246" s="439" t="s">
        <v>294</v>
      </c>
      <c r="H1246" s="439" t="s">
        <v>167</v>
      </c>
      <c r="I1246" s="439" t="s">
        <v>160</v>
      </c>
      <c r="J1246" s="439" t="s">
        <v>158</v>
      </c>
      <c r="K1246" s="439" t="s">
        <v>158</v>
      </c>
      <c r="L1246" s="439" t="s">
        <v>158</v>
      </c>
      <c r="M1246" s="439" t="s">
        <v>158</v>
      </c>
      <c r="N1246" s="439" t="s">
        <v>158</v>
      </c>
      <c r="O1246" s="439" t="s">
        <v>158</v>
      </c>
      <c r="P1246" s="439" t="s">
        <v>158</v>
      </c>
      <c r="Q1246" s="439" t="s">
        <v>158</v>
      </c>
      <c r="R1246" s="439" t="s">
        <v>158</v>
      </c>
      <c r="S1246" s="439" t="s">
        <v>158</v>
      </c>
      <c r="T1246" s="439" t="s">
        <v>158</v>
      </c>
      <c r="U1246" s="439" t="s">
        <v>158</v>
      </c>
      <c r="V1246" s="439" t="s">
        <v>158</v>
      </c>
      <c r="W1246" s="440" t="s">
        <v>158</v>
      </c>
      <c r="X1246" s="441" t="s">
        <v>295</v>
      </c>
      <c r="Y1246" s="448">
        <v>0.51904761904761909</v>
      </c>
      <c r="Z1246" s="441" t="s">
        <v>209</v>
      </c>
      <c r="AA1246" s="448">
        <v>0.10476190476190476</v>
      </c>
      <c r="AB1246" s="441" t="s">
        <v>158</v>
      </c>
      <c r="AC1246" s="448">
        <v>0</v>
      </c>
      <c r="AD1246" s="449">
        <v>19.95909523809522</v>
      </c>
      <c r="AE1246" s="449">
        <v>23.148</v>
      </c>
      <c r="AF1246" s="449">
        <v>25.98299999999999</v>
      </c>
      <c r="AG1246" s="16"/>
      <c r="AH1246" s="441" t="s">
        <v>141</v>
      </c>
      <c r="AI1246" s="439" t="s">
        <v>147</v>
      </c>
      <c r="AJ1246" s="439" t="s">
        <v>296</v>
      </c>
      <c r="AK1246" s="439" t="s">
        <v>297</v>
      </c>
      <c r="AL1246" s="439" t="s">
        <v>298</v>
      </c>
      <c r="AM1246" s="439" t="s">
        <v>230</v>
      </c>
      <c r="AN1246" s="439" t="s">
        <v>159</v>
      </c>
      <c r="AO1246" s="439" t="s">
        <v>158</v>
      </c>
      <c r="AP1246" s="439" t="s">
        <v>158</v>
      </c>
      <c r="AQ1246" s="439" t="s">
        <v>158</v>
      </c>
      <c r="AR1246" s="439" t="s">
        <v>158</v>
      </c>
      <c r="AS1246" s="439" t="s">
        <v>158</v>
      </c>
      <c r="AT1246" s="439" t="s">
        <v>158</v>
      </c>
      <c r="AU1246" s="439" t="s">
        <v>158</v>
      </c>
      <c r="AV1246" s="439" t="s">
        <v>158</v>
      </c>
      <c r="AW1246" s="439" t="s">
        <v>158</v>
      </c>
      <c r="AX1246" s="439" t="s">
        <v>158</v>
      </c>
      <c r="AY1246" s="439" t="s">
        <v>158</v>
      </c>
      <c r="AZ1246" s="439" t="s">
        <v>158</v>
      </c>
      <c r="BA1246" s="439" t="s">
        <v>158</v>
      </c>
      <c r="BB1246" s="440" t="s">
        <v>158</v>
      </c>
      <c r="BC1246" s="441" t="s">
        <v>299</v>
      </c>
      <c r="BD1246" s="448">
        <v>0.55796418473138554</v>
      </c>
      <c r="BE1246" s="441" t="s">
        <v>300</v>
      </c>
      <c r="BF1246" s="448">
        <v>0.15268614514608861</v>
      </c>
      <c r="BG1246" s="441" t="s">
        <v>158</v>
      </c>
      <c r="BH1246" s="448">
        <v>0</v>
      </c>
      <c r="BI1246" s="449">
        <v>20.44604147031102</v>
      </c>
      <c r="BJ1246" s="449">
        <v>24.024000000000001</v>
      </c>
      <c r="BK1246" s="449">
        <v>26.497</v>
      </c>
      <c r="BL1246" s="16"/>
      <c r="BM1246" s="441" t="s">
        <v>144</v>
      </c>
      <c r="BN1246" s="439" t="s">
        <v>167</v>
      </c>
      <c r="BO1246" s="439" t="s">
        <v>252</v>
      </c>
      <c r="BP1246" s="439" t="s">
        <v>301</v>
      </c>
      <c r="BQ1246" s="439" t="s">
        <v>277</v>
      </c>
      <c r="BR1246" s="439" t="s">
        <v>229</v>
      </c>
      <c r="BS1246" s="439" t="s">
        <v>167</v>
      </c>
      <c r="BT1246" s="439" t="s">
        <v>158</v>
      </c>
      <c r="BU1246" s="439" t="s">
        <v>158</v>
      </c>
      <c r="BV1246" s="439" t="s">
        <v>158</v>
      </c>
      <c r="BW1246" s="439" t="s">
        <v>158</v>
      </c>
      <c r="BX1246" s="439" t="s">
        <v>158</v>
      </c>
      <c r="BY1246" s="439" t="s">
        <v>158</v>
      </c>
      <c r="BZ1246" s="439" t="s">
        <v>158</v>
      </c>
      <c r="CA1246" s="439" t="s">
        <v>158</v>
      </c>
      <c r="CB1246" s="439" t="s">
        <v>158</v>
      </c>
      <c r="CC1246" s="439" t="s">
        <v>158</v>
      </c>
      <c r="CD1246" s="439" t="s">
        <v>158</v>
      </c>
      <c r="CE1246" s="439" t="s">
        <v>158</v>
      </c>
      <c r="CF1246" s="439" t="s">
        <v>158</v>
      </c>
      <c r="CG1246" s="440" t="s">
        <v>158</v>
      </c>
      <c r="CH1246" s="387" t="s">
        <v>302</v>
      </c>
      <c r="CI1246" s="402">
        <v>0.55153422501966953</v>
      </c>
      <c r="CJ1246" s="387" t="s">
        <v>303</v>
      </c>
      <c r="CK1246" s="402">
        <v>0.14476789929189615</v>
      </c>
      <c r="CL1246" s="387" t="s">
        <v>158</v>
      </c>
      <c r="CM1246" s="402">
        <v>0</v>
      </c>
      <c r="CN1246" s="403">
        <v>20.365586152635711</v>
      </c>
      <c r="CO1246" s="403">
        <v>23.834</v>
      </c>
      <c r="CP1246" s="403">
        <v>26.47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2</v>
      </c>
      <c r="D1249" s="321">
        <v>0</v>
      </c>
      <c r="E1249" s="89">
        <v>0</v>
      </c>
      <c r="F1249" s="89">
        <v>1</v>
      </c>
      <c r="G1249" s="89">
        <v>0</v>
      </c>
      <c r="H1249" s="89">
        <v>1</v>
      </c>
      <c r="I1249" s="89">
        <v>0</v>
      </c>
      <c r="J1249" s="89">
        <v>0</v>
      </c>
      <c r="K1249" s="89">
        <v>0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1</v>
      </c>
      <c r="Y1249" s="30">
        <v>0.5</v>
      </c>
      <c r="Z1249" s="99">
        <v>1</v>
      </c>
      <c r="AA1249" s="30">
        <v>0.5</v>
      </c>
      <c r="AB1249" s="99">
        <v>0</v>
      </c>
      <c r="AC1249" s="30">
        <v>0</v>
      </c>
      <c r="AD1249" s="25">
        <v>22.44</v>
      </c>
      <c r="AE1249" s="25" t="s">
        <v>106</v>
      </c>
      <c r="AF1249" s="25" t="s">
        <v>106</v>
      </c>
      <c r="AG1249" s="57"/>
      <c r="AH1249" s="96">
        <v>7</v>
      </c>
      <c r="AI1249" s="321">
        <v>0</v>
      </c>
      <c r="AJ1249" s="89">
        <v>0</v>
      </c>
      <c r="AK1249" s="89">
        <v>1</v>
      </c>
      <c r="AL1249" s="89">
        <v>6</v>
      </c>
      <c r="AM1249" s="89">
        <v>0</v>
      </c>
      <c r="AN1249" s="89">
        <v>0</v>
      </c>
      <c r="AO1249" s="89">
        <v>0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6</v>
      </c>
      <c r="BD1249" s="30">
        <v>0.8571428571428571</v>
      </c>
      <c r="BE1249" s="99">
        <v>2</v>
      </c>
      <c r="BF1249" s="30">
        <v>0.2857142857142857</v>
      </c>
      <c r="BG1249" s="99">
        <v>0</v>
      </c>
      <c r="BH1249" s="30">
        <v>0</v>
      </c>
      <c r="BI1249" s="25">
        <v>21.987142857142857</v>
      </c>
      <c r="BJ1249" s="25">
        <v>24.372</v>
      </c>
      <c r="BK1249" s="25" t="s">
        <v>106</v>
      </c>
      <c r="BL1249" s="57"/>
      <c r="BM1249" s="96">
        <v>9</v>
      </c>
      <c r="BN1249" s="336">
        <v>0</v>
      </c>
      <c r="BO1249" s="188">
        <v>0</v>
      </c>
      <c r="BP1249" s="188">
        <v>2</v>
      </c>
      <c r="BQ1249" s="188">
        <v>6</v>
      </c>
      <c r="BR1249" s="188">
        <v>1</v>
      </c>
      <c r="BS1249" s="188">
        <v>0</v>
      </c>
      <c r="BT1249" s="188">
        <v>0</v>
      </c>
      <c r="BU1249" s="188">
        <v>0</v>
      </c>
      <c r="BV1249" s="188">
        <v>0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7</v>
      </c>
      <c r="CI1249" s="30">
        <v>0.77777777777777779</v>
      </c>
      <c r="CJ1249" s="99">
        <v>3</v>
      </c>
      <c r="CK1249" s="30">
        <v>0.33333333333333331</v>
      </c>
      <c r="CL1249" s="99">
        <v>0</v>
      </c>
      <c r="CM1249" s="30">
        <v>0</v>
      </c>
      <c r="CN1249" s="25">
        <v>22.087777777777777</v>
      </c>
      <c r="CO1249" s="25">
        <v>25.66</v>
      </c>
      <c r="CP1249" s="25" t="s">
        <v>106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2</v>
      </c>
      <c r="D1250" s="264">
        <v>0</v>
      </c>
      <c r="E1250" s="122">
        <v>0</v>
      </c>
      <c r="F1250" s="122">
        <v>0</v>
      </c>
      <c r="G1250" s="122">
        <v>2</v>
      </c>
      <c r="H1250" s="122">
        <v>0</v>
      </c>
      <c r="I1250" s="122">
        <v>0</v>
      </c>
      <c r="J1250" s="122">
        <v>0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2</v>
      </c>
      <c r="Y1250" s="31">
        <v>1</v>
      </c>
      <c r="Z1250" s="100">
        <v>0</v>
      </c>
      <c r="AA1250" s="31">
        <v>0</v>
      </c>
      <c r="AB1250" s="100">
        <v>0</v>
      </c>
      <c r="AC1250" s="31">
        <v>0</v>
      </c>
      <c r="AD1250" s="27">
        <v>22.164999999999999</v>
      </c>
      <c r="AE1250" s="27" t="s">
        <v>106</v>
      </c>
      <c r="AF1250" s="27" t="s">
        <v>106</v>
      </c>
      <c r="AG1250" s="57"/>
      <c r="AH1250" s="97">
        <v>4</v>
      </c>
      <c r="AI1250" s="264">
        <v>0</v>
      </c>
      <c r="AJ1250" s="122">
        <v>0</v>
      </c>
      <c r="AK1250" s="122">
        <v>0</v>
      </c>
      <c r="AL1250" s="122">
        <v>3</v>
      </c>
      <c r="AM1250" s="122">
        <v>1</v>
      </c>
      <c r="AN1250" s="122">
        <v>0</v>
      </c>
      <c r="AO1250" s="122">
        <v>0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4</v>
      </c>
      <c r="BD1250" s="31">
        <v>1</v>
      </c>
      <c r="BE1250" s="100">
        <v>1</v>
      </c>
      <c r="BF1250" s="31">
        <v>0.25</v>
      </c>
      <c r="BG1250" s="100">
        <v>0</v>
      </c>
      <c r="BH1250" s="31">
        <v>0</v>
      </c>
      <c r="BI1250" s="27">
        <v>24.114999999999998</v>
      </c>
      <c r="BJ1250" s="27" t="s">
        <v>106</v>
      </c>
      <c r="BK1250" s="27" t="s">
        <v>106</v>
      </c>
      <c r="BL1250" s="57"/>
      <c r="BM1250" s="97">
        <v>6</v>
      </c>
      <c r="BN1250" s="253">
        <v>0</v>
      </c>
      <c r="BO1250" s="191">
        <v>0</v>
      </c>
      <c r="BP1250" s="191">
        <v>0</v>
      </c>
      <c r="BQ1250" s="191">
        <v>5</v>
      </c>
      <c r="BR1250" s="191">
        <v>1</v>
      </c>
      <c r="BS1250" s="191">
        <v>0</v>
      </c>
      <c r="BT1250" s="191">
        <v>0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6</v>
      </c>
      <c r="CI1250" s="31">
        <v>1</v>
      </c>
      <c r="CJ1250" s="100">
        <v>1</v>
      </c>
      <c r="CK1250" s="31">
        <v>0.16666666666666666</v>
      </c>
      <c r="CL1250" s="100">
        <v>0</v>
      </c>
      <c r="CM1250" s="31">
        <v>0</v>
      </c>
      <c r="CN1250" s="27">
        <v>23.465</v>
      </c>
      <c r="CO1250" s="27">
        <v>28.29</v>
      </c>
      <c r="CP1250" s="27" t="s">
        <v>106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0</v>
      </c>
      <c r="D1251" s="264">
        <v>0</v>
      </c>
      <c r="E1251" s="122">
        <v>0</v>
      </c>
      <c r="F1251" s="122">
        <v>0</v>
      </c>
      <c r="G1251" s="122">
        <v>0</v>
      </c>
      <c r="H1251" s="122">
        <v>0</v>
      </c>
      <c r="I1251" s="122">
        <v>0</v>
      </c>
      <c r="J1251" s="122">
        <v>0</v>
      </c>
      <c r="K1251" s="122">
        <v>0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0</v>
      </c>
      <c r="Y1251" s="31" t="s">
        <v>106</v>
      </c>
      <c r="Z1251" s="100">
        <v>0</v>
      </c>
      <c r="AA1251" s="31" t="s">
        <v>106</v>
      </c>
      <c r="AB1251" s="100">
        <v>0</v>
      </c>
      <c r="AC1251" s="31" t="s">
        <v>106</v>
      </c>
      <c r="AD1251" s="27" t="s">
        <v>106</v>
      </c>
      <c r="AE1251" s="27" t="s">
        <v>106</v>
      </c>
      <c r="AF1251" s="27" t="s">
        <v>106</v>
      </c>
      <c r="AG1251" s="57"/>
      <c r="AH1251" s="97">
        <v>8</v>
      </c>
      <c r="AI1251" s="264">
        <v>0</v>
      </c>
      <c r="AJ1251" s="122">
        <v>3</v>
      </c>
      <c r="AK1251" s="122">
        <v>3</v>
      </c>
      <c r="AL1251" s="122">
        <v>1</v>
      </c>
      <c r="AM1251" s="122">
        <v>1</v>
      </c>
      <c r="AN1251" s="122">
        <v>0</v>
      </c>
      <c r="AO1251" s="122">
        <v>0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2</v>
      </c>
      <c r="BD1251" s="31">
        <v>0.25</v>
      </c>
      <c r="BE1251" s="100">
        <v>2</v>
      </c>
      <c r="BF1251" s="31">
        <v>0.25</v>
      </c>
      <c r="BG1251" s="100">
        <v>0</v>
      </c>
      <c r="BH1251" s="31">
        <v>0</v>
      </c>
      <c r="BI1251" s="27">
        <v>17.842500000000001</v>
      </c>
      <c r="BJ1251" s="27">
        <v>27.440499999999997</v>
      </c>
      <c r="BK1251" s="27" t="s">
        <v>106</v>
      </c>
      <c r="BL1251" s="57"/>
      <c r="BM1251" s="97">
        <v>8</v>
      </c>
      <c r="BN1251" s="253">
        <v>0</v>
      </c>
      <c r="BO1251" s="191">
        <v>3</v>
      </c>
      <c r="BP1251" s="191">
        <v>3</v>
      </c>
      <c r="BQ1251" s="191">
        <v>1</v>
      </c>
      <c r="BR1251" s="191">
        <v>1</v>
      </c>
      <c r="BS1251" s="191">
        <v>0</v>
      </c>
      <c r="BT1251" s="191">
        <v>0</v>
      </c>
      <c r="BU1251" s="191">
        <v>0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2</v>
      </c>
      <c r="CI1251" s="31">
        <v>0.25</v>
      </c>
      <c r="CJ1251" s="100">
        <v>2</v>
      </c>
      <c r="CK1251" s="31">
        <v>0.25</v>
      </c>
      <c r="CL1251" s="100">
        <v>0</v>
      </c>
      <c r="CM1251" s="31">
        <v>0</v>
      </c>
      <c r="CN1251" s="27">
        <v>17.842500000000001</v>
      </c>
      <c r="CO1251" s="27">
        <v>27.440499999999997</v>
      </c>
      <c r="CP1251" s="27" t="s">
        <v>106</v>
      </c>
      <c r="CQ1251" s="57"/>
    </row>
    <row r="1252" spans="1:95" x14ac:dyDescent="0.25">
      <c r="A1252" s="241">
        <v>7</v>
      </c>
      <c r="B1252" s="312">
        <v>0.125</v>
      </c>
      <c r="C1252" s="97">
        <v>0</v>
      </c>
      <c r="D1252" s="264">
        <v>0</v>
      </c>
      <c r="E1252" s="122">
        <v>0</v>
      </c>
      <c r="F1252" s="122">
        <v>0</v>
      </c>
      <c r="G1252" s="122">
        <v>0</v>
      </c>
      <c r="H1252" s="122">
        <v>0</v>
      </c>
      <c r="I1252" s="122">
        <v>0</v>
      </c>
      <c r="J1252" s="122">
        <v>0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0</v>
      </c>
      <c r="Y1252" s="31" t="s">
        <v>106</v>
      </c>
      <c r="Z1252" s="100">
        <v>0</v>
      </c>
      <c r="AA1252" s="31" t="s">
        <v>106</v>
      </c>
      <c r="AB1252" s="100">
        <v>0</v>
      </c>
      <c r="AC1252" s="31" t="s">
        <v>106</v>
      </c>
      <c r="AD1252" s="27" t="s">
        <v>106</v>
      </c>
      <c r="AE1252" s="27" t="s">
        <v>106</v>
      </c>
      <c r="AF1252" s="27" t="s">
        <v>106</v>
      </c>
      <c r="AG1252" s="57"/>
      <c r="AH1252" s="97">
        <v>2</v>
      </c>
      <c r="AI1252" s="264">
        <v>0</v>
      </c>
      <c r="AJ1252" s="122">
        <v>0</v>
      </c>
      <c r="AK1252" s="122">
        <v>1</v>
      </c>
      <c r="AL1252" s="122">
        <v>1</v>
      </c>
      <c r="AM1252" s="122">
        <v>0</v>
      </c>
      <c r="AN1252" s="122">
        <v>0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1</v>
      </c>
      <c r="BD1252" s="31">
        <v>0.5</v>
      </c>
      <c r="BE1252" s="100">
        <v>0</v>
      </c>
      <c r="BF1252" s="31">
        <v>0</v>
      </c>
      <c r="BG1252" s="100">
        <v>0</v>
      </c>
      <c r="BH1252" s="31">
        <v>0</v>
      </c>
      <c r="BI1252" s="27">
        <v>19.78</v>
      </c>
      <c r="BJ1252" s="27" t="s">
        <v>106</v>
      </c>
      <c r="BK1252" s="27" t="s">
        <v>106</v>
      </c>
      <c r="BL1252" s="57"/>
      <c r="BM1252" s="97">
        <v>2</v>
      </c>
      <c r="BN1252" s="253">
        <v>0</v>
      </c>
      <c r="BO1252" s="191">
        <v>0</v>
      </c>
      <c r="BP1252" s="191">
        <v>1</v>
      </c>
      <c r="BQ1252" s="191">
        <v>1</v>
      </c>
      <c r="BR1252" s="191">
        <v>0</v>
      </c>
      <c r="BS1252" s="191">
        <v>0</v>
      </c>
      <c r="BT1252" s="191">
        <v>0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1</v>
      </c>
      <c r="CI1252" s="31">
        <v>0.5</v>
      </c>
      <c r="CJ1252" s="100">
        <v>0</v>
      </c>
      <c r="CK1252" s="31">
        <v>0</v>
      </c>
      <c r="CL1252" s="100">
        <v>0</v>
      </c>
      <c r="CM1252" s="31">
        <v>0</v>
      </c>
      <c r="CN1252" s="27">
        <v>19.78</v>
      </c>
      <c r="CO1252" s="27" t="s">
        <v>106</v>
      </c>
      <c r="CP1252" s="27" t="s">
        <v>106</v>
      </c>
      <c r="CQ1252" s="57"/>
    </row>
    <row r="1253" spans="1:95" x14ac:dyDescent="0.25">
      <c r="A1253" s="241">
        <v>7</v>
      </c>
      <c r="B1253" s="312">
        <v>0.16666700000000001</v>
      </c>
      <c r="C1253" s="97">
        <v>0</v>
      </c>
      <c r="D1253" s="264">
        <v>0</v>
      </c>
      <c r="E1253" s="122">
        <v>0</v>
      </c>
      <c r="F1253" s="122">
        <v>0</v>
      </c>
      <c r="G1253" s="122">
        <v>0</v>
      </c>
      <c r="H1253" s="122">
        <v>0</v>
      </c>
      <c r="I1253" s="122">
        <v>0</v>
      </c>
      <c r="J1253" s="122">
        <v>0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0</v>
      </c>
      <c r="Y1253" s="31" t="s">
        <v>106</v>
      </c>
      <c r="Z1253" s="100">
        <v>0</v>
      </c>
      <c r="AA1253" s="31" t="s">
        <v>106</v>
      </c>
      <c r="AB1253" s="100">
        <v>0</v>
      </c>
      <c r="AC1253" s="31" t="s">
        <v>106</v>
      </c>
      <c r="AD1253" s="27" t="s">
        <v>106</v>
      </c>
      <c r="AE1253" s="27" t="s">
        <v>106</v>
      </c>
      <c r="AF1253" s="27" t="s">
        <v>106</v>
      </c>
      <c r="AG1253" s="57"/>
      <c r="AH1253" s="97">
        <v>2</v>
      </c>
      <c r="AI1253" s="264">
        <v>0</v>
      </c>
      <c r="AJ1253" s="122">
        <v>0</v>
      </c>
      <c r="AK1253" s="122">
        <v>2</v>
      </c>
      <c r="AL1253" s="122">
        <v>0</v>
      </c>
      <c r="AM1253" s="122">
        <v>0</v>
      </c>
      <c r="AN1253" s="122">
        <v>0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0</v>
      </c>
      <c r="BD1253" s="31">
        <v>0</v>
      </c>
      <c r="BE1253" s="100">
        <v>0</v>
      </c>
      <c r="BF1253" s="31">
        <v>0</v>
      </c>
      <c r="BG1253" s="100">
        <v>0</v>
      </c>
      <c r="BH1253" s="31">
        <v>0</v>
      </c>
      <c r="BI1253" s="27">
        <v>18.285</v>
      </c>
      <c r="BJ1253" s="27" t="s">
        <v>106</v>
      </c>
      <c r="BK1253" s="27" t="s">
        <v>106</v>
      </c>
      <c r="BL1253" s="57"/>
      <c r="BM1253" s="97">
        <v>2</v>
      </c>
      <c r="BN1253" s="253">
        <v>0</v>
      </c>
      <c r="BO1253" s="191">
        <v>0</v>
      </c>
      <c r="BP1253" s="191">
        <v>2</v>
      </c>
      <c r="BQ1253" s="191">
        <v>0</v>
      </c>
      <c r="BR1253" s="191">
        <v>0</v>
      </c>
      <c r="BS1253" s="191">
        <v>0</v>
      </c>
      <c r="BT1253" s="191">
        <v>0</v>
      </c>
      <c r="BU1253" s="191">
        <v>0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0</v>
      </c>
      <c r="CI1253" s="31">
        <v>0</v>
      </c>
      <c r="CJ1253" s="100">
        <v>0</v>
      </c>
      <c r="CK1253" s="31">
        <v>0</v>
      </c>
      <c r="CL1253" s="100">
        <v>0</v>
      </c>
      <c r="CM1253" s="31">
        <v>0</v>
      </c>
      <c r="CN1253" s="27">
        <v>18.285</v>
      </c>
      <c r="CO1253" s="27" t="s">
        <v>106</v>
      </c>
      <c r="CP1253" s="27" t="s">
        <v>106</v>
      </c>
      <c r="CQ1253" s="57"/>
    </row>
    <row r="1254" spans="1:95" x14ac:dyDescent="0.25">
      <c r="A1254" s="241">
        <v>7</v>
      </c>
      <c r="B1254" s="312">
        <v>0.20833299999999999</v>
      </c>
      <c r="C1254" s="97">
        <v>0</v>
      </c>
      <c r="D1254" s="264">
        <v>0</v>
      </c>
      <c r="E1254" s="122">
        <v>0</v>
      </c>
      <c r="F1254" s="122">
        <v>0</v>
      </c>
      <c r="G1254" s="122">
        <v>0</v>
      </c>
      <c r="H1254" s="122">
        <v>0</v>
      </c>
      <c r="I1254" s="122">
        <v>0</v>
      </c>
      <c r="J1254" s="122">
        <v>0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0</v>
      </c>
      <c r="Y1254" s="31" t="s">
        <v>106</v>
      </c>
      <c r="Z1254" s="100">
        <v>0</v>
      </c>
      <c r="AA1254" s="31" t="s">
        <v>106</v>
      </c>
      <c r="AB1254" s="100">
        <v>0</v>
      </c>
      <c r="AC1254" s="31" t="s">
        <v>106</v>
      </c>
      <c r="AD1254" s="27" t="s">
        <v>106</v>
      </c>
      <c r="AE1254" s="27" t="s">
        <v>106</v>
      </c>
      <c r="AF1254" s="27" t="s">
        <v>106</v>
      </c>
      <c r="AG1254" s="57"/>
      <c r="AH1254" s="97">
        <v>1</v>
      </c>
      <c r="AI1254" s="264">
        <v>0</v>
      </c>
      <c r="AJ1254" s="122">
        <v>1</v>
      </c>
      <c r="AK1254" s="122">
        <v>0</v>
      </c>
      <c r="AL1254" s="122">
        <v>0</v>
      </c>
      <c r="AM1254" s="122">
        <v>0</v>
      </c>
      <c r="AN1254" s="122">
        <v>0</v>
      </c>
      <c r="AO1254" s="122">
        <v>0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0</v>
      </c>
      <c r="BD1254" s="31">
        <v>0</v>
      </c>
      <c r="BE1254" s="100">
        <v>0</v>
      </c>
      <c r="BF1254" s="31">
        <v>0</v>
      </c>
      <c r="BG1254" s="100">
        <v>0</v>
      </c>
      <c r="BH1254" s="31">
        <v>0</v>
      </c>
      <c r="BI1254" s="27">
        <v>10.18</v>
      </c>
      <c r="BJ1254" s="27" t="s">
        <v>106</v>
      </c>
      <c r="BK1254" s="27" t="s">
        <v>106</v>
      </c>
      <c r="BL1254" s="57"/>
      <c r="BM1254" s="97">
        <v>1</v>
      </c>
      <c r="BN1254" s="253">
        <v>0</v>
      </c>
      <c r="BO1254" s="191">
        <v>1</v>
      </c>
      <c r="BP1254" s="191">
        <v>0</v>
      </c>
      <c r="BQ1254" s="191">
        <v>0</v>
      </c>
      <c r="BR1254" s="191">
        <v>0</v>
      </c>
      <c r="BS1254" s="191">
        <v>0</v>
      </c>
      <c r="BT1254" s="191">
        <v>0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0</v>
      </c>
      <c r="CI1254" s="31">
        <v>0</v>
      </c>
      <c r="CJ1254" s="100">
        <v>0</v>
      </c>
      <c r="CK1254" s="31">
        <v>0</v>
      </c>
      <c r="CL1254" s="100">
        <v>0</v>
      </c>
      <c r="CM1254" s="31">
        <v>0</v>
      </c>
      <c r="CN1254" s="27">
        <v>10.18</v>
      </c>
      <c r="CO1254" s="27" t="s">
        <v>106</v>
      </c>
      <c r="CP1254" s="27" t="s">
        <v>106</v>
      </c>
      <c r="CQ1254" s="57"/>
    </row>
    <row r="1255" spans="1:95" x14ac:dyDescent="0.25">
      <c r="A1255" s="241">
        <v>7</v>
      </c>
      <c r="B1255" s="312">
        <v>0.25</v>
      </c>
      <c r="C1255" s="97">
        <v>0</v>
      </c>
      <c r="D1255" s="264">
        <v>0</v>
      </c>
      <c r="E1255" s="122">
        <v>0</v>
      </c>
      <c r="F1255" s="122">
        <v>0</v>
      </c>
      <c r="G1255" s="122">
        <v>0</v>
      </c>
      <c r="H1255" s="122">
        <v>0</v>
      </c>
      <c r="I1255" s="122">
        <v>0</v>
      </c>
      <c r="J1255" s="122">
        <v>0</v>
      </c>
      <c r="K1255" s="122">
        <v>0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0</v>
      </c>
      <c r="Y1255" s="31" t="s">
        <v>106</v>
      </c>
      <c r="Z1255" s="100">
        <v>0</v>
      </c>
      <c r="AA1255" s="31" t="s">
        <v>106</v>
      </c>
      <c r="AB1255" s="100">
        <v>0</v>
      </c>
      <c r="AC1255" s="31" t="s">
        <v>106</v>
      </c>
      <c r="AD1255" s="27" t="s">
        <v>106</v>
      </c>
      <c r="AE1255" s="27" t="s">
        <v>106</v>
      </c>
      <c r="AF1255" s="27" t="s">
        <v>106</v>
      </c>
      <c r="AG1255" s="57"/>
      <c r="AH1255" s="97">
        <v>2</v>
      </c>
      <c r="AI1255" s="264">
        <v>0</v>
      </c>
      <c r="AJ1255" s="122">
        <v>0</v>
      </c>
      <c r="AK1255" s="122">
        <v>1</v>
      </c>
      <c r="AL1255" s="122">
        <v>1</v>
      </c>
      <c r="AM1255" s="122">
        <v>0</v>
      </c>
      <c r="AN1255" s="122">
        <v>0</v>
      </c>
      <c r="AO1255" s="122">
        <v>0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1</v>
      </c>
      <c r="BD1255" s="31">
        <v>0.5</v>
      </c>
      <c r="BE1255" s="100">
        <v>0</v>
      </c>
      <c r="BF1255" s="31">
        <v>0</v>
      </c>
      <c r="BG1255" s="100">
        <v>0</v>
      </c>
      <c r="BH1255" s="31">
        <v>0</v>
      </c>
      <c r="BI1255" s="27">
        <v>19.53</v>
      </c>
      <c r="BJ1255" s="27" t="s">
        <v>106</v>
      </c>
      <c r="BK1255" s="27" t="s">
        <v>106</v>
      </c>
      <c r="BL1255" s="57"/>
      <c r="BM1255" s="97">
        <v>2</v>
      </c>
      <c r="BN1255" s="253">
        <v>0</v>
      </c>
      <c r="BO1255" s="191">
        <v>0</v>
      </c>
      <c r="BP1255" s="191">
        <v>1</v>
      </c>
      <c r="BQ1255" s="191">
        <v>1</v>
      </c>
      <c r="BR1255" s="191">
        <v>0</v>
      </c>
      <c r="BS1255" s="191">
        <v>0</v>
      </c>
      <c r="BT1255" s="191">
        <v>0</v>
      </c>
      <c r="BU1255" s="191">
        <v>0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1</v>
      </c>
      <c r="CI1255" s="31">
        <v>0.5</v>
      </c>
      <c r="CJ1255" s="100">
        <v>0</v>
      </c>
      <c r="CK1255" s="31">
        <v>0</v>
      </c>
      <c r="CL1255" s="100">
        <v>0</v>
      </c>
      <c r="CM1255" s="31">
        <v>0</v>
      </c>
      <c r="CN1255" s="27">
        <v>19.53</v>
      </c>
      <c r="CO1255" s="27" t="s">
        <v>106</v>
      </c>
      <c r="CP1255" s="27" t="s">
        <v>106</v>
      </c>
      <c r="CQ1255" s="57"/>
    </row>
    <row r="1256" spans="1:95" x14ac:dyDescent="0.25">
      <c r="A1256" s="241">
        <v>7</v>
      </c>
      <c r="B1256" s="312">
        <v>0.29166700000000001</v>
      </c>
      <c r="C1256" s="97">
        <v>2</v>
      </c>
      <c r="D1256" s="264">
        <v>0</v>
      </c>
      <c r="E1256" s="122">
        <v>0</v>
      </c>
      <c r="F1256" s="122">
        <v>1</v>
      </c>
      <c r="G1256" s="122">
        <v>1</v>
      </c>
      <c r="H1256" s="122">
        <v>0</v>
      </c>
      <c r="I1256" s="122">
        <v>0</v>
      </c>
      <c r="J1256" s="122">
        <v>0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1</v>
      </c>
      <c r="Y1256" s="31">
        <v>0.5</v>
      </c>
      <c r="Z1256" s="100">
        <v>0</v>
      </c>
      <c r="AA1256" s="31">
        <v>0</v>
      </c>
      <c r="AB1256" s="100">
        <v>0</v>
      </c>
      <c r="AC1256" s="31">
        <v>0</v>
      </c>
      <c r="AD1256" s="27">
        <v>20.72</v>
      </c>
      <c r="AE1256" s="27" t="s">
        <v>106</v>
      </c>
      <c r="AF1256" s="27" t="s">
        <v>106</v>
      </c>
      <c r="AG1256" s="57"/>
      <c r="AH1256" s="97">
        <v>6</v>
      </c>
      <c r="AI1256" s="264">
        <v>1</v>
      </c>
      <c r="AJ1256" s="122">
        <v>0</v>
      </c>
      <c r="AK1256" s="122">
        <v>1</v>
      </c>
      <c r="AL1256" s="122">
        <v>3</v>
      </c>
      <c r="AM1256" s="122">
        <v>1</v>
      </c>
      <c r="AN1256" s="122">
        <v>0</v>
      </c>
      <c r="AO1256" s="122">
        <v>0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4</v>
      </c>
      <c r="BD1256" s="31">
        <v>0.66666666666666663</v>
      </c>
      <c r="BE1256" s="100">
        <v>1</v>
      </c>
      <c r="BF1256" s="31">
        <v>0.16666666666666666</v>
      </c>
      <c r="BG1256" s="100">
        <v>0</v>
      </c>
      <c r="BH1256" s="31">
        <v>0</v>
      </c>
      <c r="BI1256" s="27">
        <v>19.364999999999998</v>
      </c>
      <c r="BJ1256" s="27">
        <v>25.41</v>
      </c>
      <c r="BK1256" s="27" t="s">
        <v>106</v>
      </c>
      <c r="BL1256" s="57"/>
      <c r="BM1256" s="97">
        <v>8</v>
      </c>
      <c r="BN1256" s="253">
        <v>1</v>
      </c>
      <c r="BO1256" s="191">
        <v>0</v>
      </c>
      <c r="BP1256" s="191">
        <v>2</v>
      </c>
      <c r="BQ1256" s="191">
        <v>4</v>
      </c>
      <c r="BR1256" s="191">
        <v>1</v>
      </c>
      <c r="BS1256" s="191">
        <v>0</v>
      </c>
      <c r="BT1256" s="191">
        <v>0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5</v>
      </c>
      <c r="CI1256" s="31">
        <v>0.625</v>
      </c>
      <c r="CJ1256" s="100">
        <v>1</v>
      </c>
      <c r="CK1256" s="31">
        <v>0.125</v>
      </c>
      <c r="CL1256" s="100">
        <v>0</v>
      </c>
      <c r="CM1256" s="31">
        <v>0</v>
      </c>
      <c r="CN1256" s="27">
        <v>19.703750000000003</v>
      </c>
      <c r="CO1256" s="27">
        <v>24.908999999999999</v>
      </c>
      <c r="CP1256" s="27" t="s">
        <v>106</v>
      </c>
      <c r="CQ1256" s="57"/>
    </row>
    <row r="1257" spans="1:95" x14ac:dyDescent="0.25">
      <c r="A1257" s="241">
        <v>7</v>
      </c>
      <c r="B1257" s="312">
        <v>0.33333299999999999</v>
      </c>
      <c r="C1257" s="97">
        <v>4</v>
      </c>
      <c r="D1257" s="264">
        <v>0</v>
      </c>
      <c r="E1257" s="122">
        <v>1</v>
      </c>
      <c r="F1257" s="122">
        <v>1</v>
      </c>
      <c r="G1257" s="122">
        <v>1</v>
      </c>
      <c r="H1257" s="122">
        <v>1</v>
      </c>
      <c r="I1257" s="122">
        <v>0</v>
      </c>
      <c r="J1257" s="122">
        <v>0</v>
      </c>
      <c r="K1257" s="122">
        <v>0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2</v>
      </c>
      <c r="Y1257" s="31">
        <v>0.5</v>
      </c>
      <c r="Z1257" s="100">
        <v>1</v>
      </c>
      <c r="AA1257" s="31">
        <v>0.25</v>
      </c>
      <c r="AB1257" s="100">
        <v>0</v>
      </c>
      <c r="AC1257" s="31">
        <v>0</v>
      </c>
      <c r="AD1257" s="27">
        <v>19.285</v>
      </c>
      <c r="AE1257" s="27" t="s">
        <v>106</v>
      </c>
      <c r="AF1257" s="27" t="s">
        <v>106</v>
      </c>
      <c r="AG1257" s="57"/>
      <c r="AH1257" s="97">
        <v>21</v>
      </c>
      <c r="AI1257" s="264">
        <v>0</v>
      </c>
      <c r="AJ1257" s="122">
        <v>0</v>
      </c>
      <c r="AK1257" s="122">
        <v>10</v>
      </c>
      <c r="AL1257" s="122">
        <v>7</v>
      </c>
      <c r="AM1257" s="122">
        <v>4</v>
      </c>
      <c r="AN1257" s="122">
        <v>0</v>
      </c>
      <c r="AO1257" s="122">
        <v>0</v>
      </c>
      <c r="AP1257" s="122">
        <v>0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11</v>
      </c>
      <c r="BD1257" s="31">
        <v>0.52380952380952384</v>
      </c>
      <c r="BE1257" s="100">
        <v>4</v>
      </c>
      <c r="BF1257" s="31">
        <v>0.19047619047619047</v>
      </c>
      <c r="BG1257" s="100">
        <v>0</v>
      </c>
      <c r="BH1257" s="31">
        <v>0</v>
      </c>
      <c r="BI1257" s="27">
        <v>21.36095238095238</v>
      </c>
      <c r="BJ1257" s="27">
        <v>25.399000000000001</v>
      </c>
      <c r="BK1257" s="27">
        <v>28.328999999999997</v>
      </c>
      <c r="BL1257" s="57"/>
      <c r="BM1257" s="97">
        <v>25</v>
      </c>
      <c r="BN1257" s="253">
        <v>0</v>
      </c>
      <c r="BO1257" s="191">
        <v>1</v>
      </c>
      <c r="BP1257" s="191">
        <v>11</v>
      </c>
      <c r="BQ1257" s="191">
        <v>8</v>
      </c>
      <c r="BR1257" s="191">
        <v>5</v>
      </c>
      <c r="BS1257" s="191">
        <v>0</v>
      </c>
      <c r="BT1257" s="191">
        <v>0</v>
      </c>
      <c r="BU1257" s="191">
        <v>0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13</v>
      </c>
      <c r="CI1257" s="31">
        <v>0.52</v>
      </c>
      <c r="CJ1257" s="100">
        <v>5</v>
      </c>
      <c r="CK1257" s="31">
        <v>0.2</v>
      </c>
      <c r="CL1257" s="100">
        <v>0</v>
      </c>
      <c r="CM1257" s="31">
        <v>0</v>
      </c>
      <c r="CN1257" s="27">
        <v>21.0288</v>
      </c>
      <c r="CO1257" s="27">
        <v>25.628999999999998</v>
      </c>
      <c r="CP1257" s="27">
        <v>27.963999999999999</v>
      </c>
      <c r="CQ1257" s="57"/>
    </row>
    <row r="1258" spans="1:95" x14ac:dyDescent="0.25">
      <c r="A1258" s="241">
        <v>7</v>
      </c>
      <c r="B1258" s="312">
        <v>0.375</v>
      </c>
      <c r="C1258" s="97">
        <v>11</v>
      </c>
      <c r="D1258" s="264">
        <v>0</v>
      </c>
      <c r="E1258" s="122">
        <v>1</v>
      </c>
      <c r="F1258" s="122">
        <v>3</v>
      </c>
      <c r="G1258" s="122">
        <v>6</v>
      </c>
      <c r="H1258" s="122">
        <v>1</v>
      </c>
      <c r="I1258" s="122">
        <v>0</v>
      </c>
      <c r="J1258" s="122">
        <v>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7</v>
      </c>
      <c r="Y1258" s="31">
        <v>0.63636363636363635</v>
      </c>
      <c r="Z1258" s="100">
        <v>1</v>
      </c>
      <c r="AA1258" s="31">
        <v>9.0909090909090912E-2</v>
      </c>
      <c r="AB1258" s="100">
        <v>0</v>
      </c>
      <c r="AC1258" s="31">
        <v>0</v>
      </c>
      <c r="AD1258" s="27">
        <v>20.516363636363636</v>
      </c>
      <c r="AE1258" s="27">
        <v>23.84</v>
      </c>
      <c r="AF1258" s="27" t="s">
        <v>106</v>
      </c>
      <c r="AG1258" s="57"/>
      <c r="AH1258" s="97">
        <v>40</v>
      </c>
      <c r="AI1258" s="264">
        <v>0</v>
      </c>
      <c r="AJ1258" s="122">
        <v>2</v>
      </c>
      <c r="AK1258" s="122">
        <v>16</v>
      </c>
      <c r="AL1258" s="122">
        <v>18</v>
      </c>
      <c r="AM1258" s="122">
        <v>3</v>
      </c>
      <c r="AN1258" s="122">
        <v>1</v>
      </c>
      <c r="AO1258" s="122">
        <v>0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22</v>
      </c>
      <c r="BD1258" s="31">
        <v>0.55000000000000004</v>
      </c>
      <c r="BE1258" s="100">
        <v>7</v>
      </c>
      <c r="BF1258" s="31">
        <v>0.17499999999999999</v>
      </c>
      <c r="BG1258" s="100">
        <v>0</v>
      </c>
      <c r="BH1258" s="31">
        <v>0</v>
      </c>
      <c r="BI1258" s="27">
        <v>20.636749999999996</v>
      </c>
      <c r="BJ1258" s="27">
        <v>24.624000000000002</v>
      </c>
      <c r="BK1258" s="27">
        <v>26.382999999999999</v>
      </c>
      <c r="BL1258" s="57"/>
      <c r="BM1258" s="97">
        <v>51</v>
      </c>
      <c r="BN1258" s="253">
        <v>0</v>
      </c>
      <c r="BO1258" s="191">
        <v>3</v>
      </c>
      <c r="BP1258" s="191">
        <v>19</v>
      </c>
      <c r="BQ1258" s="191">
        <v>24</v>
      </c>
      <c r="BR1258" s="191">
        <v>4</v>
      </c>
      <c r="BS1258" s="191">
        <v>1</v>
      </c>
      <c r="BT1258" s="191">
        <v>0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29</v>
      </c>
      <c r="CI1258" s="31">
        <v>0.56862745098039214</v>
      </c>
      <c r="CJ1258" s="100">
        <v>8</v>
      </c>
      <c r="CK1258" s="31">
        <v>0.15686274509803921</v>
      </c>
      <c r="CL1258" s="100">
        <v>0</v>
      </c>
      <c r="CM1258" s="31">
        <v>0</v>
      </c>
      <c r="CN1258" s="27">
        <v>20.610784313725482</v>
      </c>
      <c r="CO1258" s="27">
        <v>24.337999999999997</v>
      </c>
      <c r="CP1258" s="27">
        <v>26.306000000000001</v>
      </c>
      <c r="CQ1258" s="57"/>
    </row>
    <row r="1259" spans="1:95" x14ac:dyDescent="0.25">
      <c r="A1259" s="241">
        <v>7</v>
      </c>
      <c r="B1259" s="312">
        <v>0.41666700000000001</v>
      </c>
      <c r="C1259" s="97">
        <v>12</v>
      </c>
      <c r="D1259" s="264">
        <v>0</v>
      </c>
      <c r="E1259" s="122">
        <v>1</v>
      </c>
      <c r="F1259" s="122">
        <v>8</v>
      </c>
      <c r="G1259" s="122">
        <v>3</v>
      </c>
      <c r="H1259" s="122">
        <v>0</v>
      </c>
      <c r="I1259" s="122">
        <v>0</v>
      </c>
      <c r="J1259" s="122">
        <v>0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3</v>
      </c>
      <c r="Y1259" s="31">
        <v>0.25</v>
      </c>
      <c r="Z1259" s="100">
        <v>2</v>
      </c>
      <c r="AA1259" s="31">
        <v>0.16666666666666666</v>
      </c>
      <c r="AB1259" s="100">
        <v>0</v>
      </c>
      <c r="AC1259" s="31">
        <v>0</v>
      </c>
      <c r="AD1259" s="27">
        <v>19.020833333333332</v>
      </c>
      <c r="AE1259" s="27">
        <v>24.074999999999999</v>
      </c>
      <c r="AF1259" s="27" t="s">
        <v>106</v>
      </c>
      <c r="AG1259" s="57"/>
      <c r="AH1259" s="97">
        <v>70</v>
      </c>
      <c r="AI1259" s="264">
        <v>2</v>
      </c>
      <c r="AJ1259" s="122">
        <v>3</v>
      </c>
      <c r="AK1259" s="122">
        <v>20</v>
      </c>
      <c r="AL1259" s="122">
        <v>37</v>
      </c>
      <c r="AM1259" s="122">
        <v>8</v>
      </c>
      <c r="AN1259" s="122">
        <v>0</v>
      </c>
      <c r="AO1259" s="122">
        <v>0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45</v>
      </c>
      <c r="BD1259" s="31">
        <v>0.6428571428571429</v>
      </c>
      <c r="BE1259" s="100">
        <v>12</v>
      </c>
      <c r="BF1259" s="31">
        <v>0.17142857142857143</v>
      </c>
      <c r="BG1259" s="100">
        <v>0</v>
      </c>
      <c r="BH1259" s="31">
        <v>0</v>
      </c>
      <c r="BI1259" s="27">
        <v>20.647142857142857</v>
      </c>
      <c r="BJ1259" s="27">
        <v>24.593499999999999</v>
      </c>
      <c r="BK1259" s="27">
        <v>26.570500000000003</v>
      </c>
      <c r="BL1259" s="57"/>
      <c r="BM1259" s="97">
        <v>82</v>
      </c>
      <c r="BN1259" s="253">
        <v>2</v>
      </c>
      <c r="BO1259" s="191">
        <v>4</v>
      </c>
      <c r="BP1259" s="191">
        <v>28</v>
      </c>
      <c r="BQ1259" s="191">
        <v>40</v>
      </c>
      <c r="BR1259" s="191">
        <v>8</v>
      </c>
      <c r="BS1259" s="191">
        <v>0</v>
      </c>
      <c r="BT1259" s="191">
        <v>0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48</v>
      </c>
      <c r="CI1259" s="31">
        <v>0.58536585365853655</v>
      </c>
      <c r="CJ1259" s="100">
        <v>14</v>
      </c>
      <c r="CK1259" s="31">
        <v>0.17073170731707318</v>
      </c>
      <c r="CL1259" s="100">
        <v>0</v>
      </c>
      <c r="CM1259" s="31">
        <v>0</v>
      </c>
      <c r="CN1259" s="27">
        <v>20.409146341463412</v>
      </c>
      <c r="CO1259" s="27">
        <v>24.28</v>
      </c>
      <c r="CP1259" s="27">
        <v>26.451999999999998</v>
      </c>
      <c r="CQ1259" s="57"/>
    </row>
    <row r="1260" spans="1:95" x14ac:dyDescent="0.25">
      <c r="A1260" s="241">
        <v>7</v>
      </c>
      <c r="B1260" s="312">
        <v>0.45833299999999999</v>
      </c>
      <c r="C1260" s="97" t="s">
        <v>147</v>
      </c>
      <c r="D1260" s="264" t="s">
        <v>160</v>
      </c>
      <c r="E1260" s="122" t="s">
        <v>160</v>
      </c>
      <c r="F1260" s="122" t="s">
        <v>177</v>
      </c>
      <c r="G1260" s="122" t="s">
        <v>177</v>
      </c>
      <c r="H1260" s="122" t="s">
        <v>160</v>
      </c>
      <c r="I1260" s="122" t="s">
        <v>158</v>
      </c>
      <c r="J1260" s="122" t="s">
        <v>158</v>
      </c>
      <c r="K1260" s="122" t="s">
        <v>158</v>
      </c>
      <c r="L1260" s="122" t="s">
        <v>158</v>
      </c>
      <c r="M1260" s="122" t="s">
        <v>158</v>
      </c>
      <c r="N1260" s="122" t="s">
        <v>158</v>
      </c>
      <c r="O1260" s="122" t="s">
        <v>158</v>
      </c>
      <c r="P1260" s="122" t="s">
        <v>158</v>
      </c>
      <c r="Q1260" s="122" t="s">
        <v>158</v>
      </c>
      <c r="R1260" s="122" t="s">
        <v>158</v>
      </c>
      <c r="S1260" s="122" t="s">
        <v>158</v>
      </c>
      <c r="T1260" s="122" t="s">
        <v>158</v>
      </c>
      <c r="U1260" s="122" t="s">
        <v>158</v>
      </c>
      <c r="V1260" s="122" t="s">
        <v>158</v>
      </c>
      <c r="W1260" s="323" t="s">
        <v>158</v>
      </c>
      <c r="X1260" s="100" t="s">
        <v>146</v>
      </c>
      <c r="Y1260" s="31">
        <v>0.44444444444444442</v>
      </c>
      <c r="Z1260" s="100" t="s">
        <v>179</v>
      </c>
      <c r="AA1260" s="31">
        <v>0.22222222222222221</v>
      </c>
      <c r="AB1260" s="100" t="s">
        <v>158</v>
      </c>
      <c r="AC1260" s="31">
        <v>0</v>
      </c>
      <c r="AD1260" s="27">
        <v>19.255555555555553</v>
      </c>
      <c r="AE1260" s="27">
        <v>24.82</v>
      </c>
      <c r="AF1260" s="27" t="s">
        <v>106</v>
      </c>
      <c r="AG1260" s="57"/>
      <c r="AH1260" s="97" t="s">
        <v>149</v>
      </c>
      <c r="AI1260" s="264" t="s">
        <v>160</v>
      </c>
      <c r="AJ1260" s="122" t="s">
        <v>156</v>
      </c>
      <c r="AK1260" s="122" t="s">
        <v>164</v>
      </c>
      <c r="AL1260" s="122" t="s">
        <v>215</v>
      </c>
      <c r="AM1260" s="122" t="s">
        <v>160</v>
      </c>
      <c r="AN1260" s="122" t="s">
        <v>158</v>
      </c>
      <c r="AO1260" s="122" t="s">
        <v>158</v>
      </c>
      <c r="AP1260" s="122" t="s">
        <v>158</v>
      </c>
      <c r="AQ1260" s="122" t="s">
        <v>158</v>
      </c>
      <c r="AR1260" s="122" t="s">
        <v>158</v>
      </c>
      <c r="AS1260" s="122" t="s">
        <v>158</v>
      </c>
      <c r="AT1260" s="122" t="s">
        <v>158</v>
      </c>
      <c r="AU1260" s="122" t="s">
        <v>158</v>
      </c>
      <c r="AV1260" s="122" t="s">
        <v>158</v>
      </c>
      <c r="AW1260" s="122" t="s">
        <v>158</v>
      </c>
      <c r="AX1260" s="122" t="s">
        <v>158</v>
      </c>
      <c r="AY1260" s="122" t="s">
        <v>158</v>
      </c>
      <c r="AZ1260" s="122" t="s">
        <v>158</v>
      </c>
      <c r="BA1260" s="122" t="s">
        <v>158</v>
      </c>
      <c r="BB1260" s="323" t="s">
        <v>158</v>
      </c>
      <c r="BC1260" s="100" t="s">
        <v>261</v>
      </c>
      <c r="BD1260" s="31">
        <v>0.58823529411764708</v>
      </c>
      <c r="BE1260" s="100" t="s">
        <v>179</v>
      </c>
      <c r="BF1260" s="31">
        <v>3.9215686274509803E-2</v>
      </c>
      <c r="BG1260" s="100" t="s">
        <v>158</v>
      </c>
      <c r="BH1260" s="31">
        <v>0</v>
      </c>
      <c r="BI1260" s="27">
        <v>19.737254901960792</v>
      </c>
      <c r="BJ1260" s="27">
        <v>23.436</v>
      </c>
      <c r="BK1260" s="27">
        <v>24.177999999999997</v>
      </c>
      <c r="BL1260" s="57"/>
      <c r="BM1260" s="97" t="s">
        <v>112</v>
      </c>
      <c r="BN1260" s="253" t="s">
        <v>179</v>
      </c>
      <c r="BO1260" s="191" t="s">
        <v>108</v>
      </c>
      <c r="BP1260" s="191" t="s">
        <v>172</v>
      </c>
      <c r="BQ1260" s="191" t="s">
        <v>137</v>
      </c>
      <c r="BR1260" s="191" t="s">
        <v>179</v>
      </c>
      <c r="BS1260" s="191" t="s">
        <v>158</v>
      </c>
      <c r="BT1260" s="191" t="s">
        <v>158</v>
      </c>
      <c r="BU1260" s="191" t="s">
        <v>158</v>
      </c>
      <c r="BV1260" s="191" t="s">
        <v>158</v>
      </c>
      <c r="BW1260" s="191" t="s">
        <v>158</v>
      </c>
      <c r="BX1260" s="191" t="s">
        <v>158</v>
      </c>
      <c r="BY1260" s="191" t="s">
        <v>158</v>
      </c>
      <c r="BZ1260" s="191" t="s">
        <v>158</v>
      </c>
      <c r="CA1260" s="191" t="s">
        <v>158</v>
      </c>
      <c r="CB1260" s="191" t="s">
        <v>158</v>
      </c>
      <c r="CC1260" s="191" t="s">
        <v>158</v>
      </c>
      <c r="CD1260" s="191" t="s">
        <v>158</v>
      </c>
      <c r="CE1260" s="191" t="s">
        <v>158</v>
      </c>
      <c r="CF1260" s="191" t="s">
        <v>158</v>
      </c>
      <c r="CG1260" s="192" t="s">
        <v>158</v>
      </c>
      <c r="CH1260" s="100" t="s">
        <v>155</v>
      </c>
      <c r="CI1260" s="31">
        <v>0.56666666666666665</v>
      </c>
      <c r="CJ1260" s="100" t="s">
        <v>146</v>
      </c>
      <c r="CK1260" s="31">
        <v>6.6666666666666666E-2</v>
      </c>
      <c r="CL1260" s="100" t="s">
        <v>158</v>
      </c>
      <c r="CM1260" s="31">
        <v>0</v>
      </c>
      <c r="CN1260" s="27">
        <v>19.665000000000003</v>
      </c>
      <c r="CO1260" s="27">
        <v>23.455500000000001</v>
      </c>
      <c r="CP1260" s="27">
        <v>24.515000000000001</v>
      </c>
      <c r="CQ1260" s="57"/>
    </row>
    <row r="1261" spans="1:95" x14ac:dyDescent="0.25">
      <c r="A1261" s="241">
        <v>7</v>
      </c>
      <c r="B1261" s="312">
        <v>0.5</v>
      </c>
      <c r="C1261" s="97">
        <v>21</v>
      </c>
      <c r="D1261" s="264">
        <v>0</v>
      </c>
      <c r="E1261" s="122">
        <v>3</v>
      </c>
      <c r="F1261" s="122">
        <v>11</v>
      </c>
      <c r="G1261" s="122">
        <v>6</v>
      </c>
      <c r="H1261" s="122">
        <v>1</v>
      </c>
      <c r="I1261" s="122">
        <v>0</v>
      </c>
      <c r="J1261" s="122">
        <v>0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7</v>
      </c>
      <c r="Y1261" s="31">
        <v>0.33333333333333331</v>
      </c>
      <c r="Z1261" s="100">
        <v>1</v>
      </c>
      <c r="AA1261" s="31">
        <v>4.7619047619047616E-2</v>
      </c>
      <c r="AB1261" s="100">
        <v>0</v>
      </c>
      <c r="AC1261" s="31">
        <v>0</v>
      </c>
      <c r="AD1261" s="27">
        <v>18.490952380952383</v>
      </c>
      <c r="AE1261" s="27">
        <v>22.05</v>
      </c>
      <c r="AF1261" s="27">
        <v>28.42499999999999</v>
      </c>
      <c r="AG1261" s="57"/>
      <c r="AH1261" s="97">
        <v>124</v>
      </c>
      <c r="AI1261" s="264">
        <v>0</v>
      </c>
      <c r="AJ1261" s="122">
        <v>11</v>
      </c>
      <c r="AK1261" s="122">
        <v>46</v>
      </c>
      <c r="AL1261" s="122">
        <v>51</v>
      </c>
      <c r="AM1261" s="122">
        <v>15</v>
      </c>
      <c r="AN1261" s="122">
        <v>0</v>
      </c>
      <c r="AO1261" s="122">
        <v>1</v>
      </c>
      <c r="AP1261" s="122">
        <v>0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67</v>
      </c>
      <c r="BD1261" s="31">
        <v>0.54032258064516125</v>
      </c>
      <c r="BE1261" s="100">
        <v>25</v>
      </c>
      <c r="BF1261" s="31">
        <v>0.20161290322580644</v>
      </c>
      <c r="BG1261" s="100">
        <v>1</v>
      </c>
      <c r="BH1261" s="31">
        <v>8.0645161290322578E-3</v>
      </c>
      <c r="BI1261" s="27">
        <v>20.476048387096764</v>
      </c>
      <c r="BJ1261" s="27">
        <v>24.717500000000001</v>
      </c>
      <c r="BK1261" s="27">
        <v>27.247499999999999</v>
      </c>
      <c r="BL1261" s="57"/>
      <c r="BM1261" s="97">
        <v>145</v>
      </c>
      <c r="BN1261" s="253">
        <v>0</v>
      </c>
      <c r="BO1261" s="191">
        <v>14</v>
      </c>
      <c r="BP1261" s="191">
        <v>57</v>
      </c>
      <c r="BQ1261" s="191">
        <v>57</v>
      </c>
      <c r="BR1261" s="191">
        <v>16</v>
      </c>
      <c r="BS1261" s="191">
        <v>0</v>
      </c>
      <c r="BT1261" s="191">
        <v>1</v>
      </c>
      <c r="BU1261" s="191">
        <v>0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74</v>
      </c>
      <c r="CI1261" s="31">
        <v>0.51034482758620692</v>
      </c>
      <c r="CJ1261" s="100">
        <v>26</v>
      </c>
      <c r="CK1261" s="31">
        <v>0.1793103448275862</v>
      </c>
      <c r="CL1261" s="100">
        <v>1</v>
      </c>
      <c r="CM1261" s="31">
        <v>6.8965517241379309E-3</v>
      </c>
      <c r="CN1261" s="27">
        <v>20.18855172413793</v>
      </c>
      <c r="CO1261" s="27">
        <v>24.416999999999998</v>
      </c>
      <c r="CP1261" s="27">
        <v>27.234999999999996</v>
      </c>
      <c r="CQ1261" s="57"/>
    </row>
    <row r="1262" spans="1:95" x14ac:dyDescent="0.25">
      <c r="A1262" s="241">
        <v>7</v>
      </c>
      <c r="B1262" s="312">
        <v>0.54166700000000001</v>
      </c>
      <c r="C1262" s="97">
        <v>20</v>
      </c>
      <c r="D1262" s="264">
        <v>0</v>
      </c>
      <c r="E1262" s="122">
        <v>1</v>
      </c>
      <c r="F1262" s="122">
        <v>10</v>
      </c>
      <c r="G1262" s="122">
        <v>7</v>
      </c>
      <c r="H1262" s="122">
        <v>2</v>
      </c>
      <c r="I1262" s="122">
        <v>0</v>
      </c>
      <c r="J1262" s="122">
        <v>0</v>
      </c>
      <c r="K1262" s="122">
        <v>0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9</v>
      </c>
      <c r="Y1262" s="31">
        <v>0.45</v>
      </c>
      <c r="Z1262" s="100">
        <v>2</v>
      </c>
      <c r="AA1262" s="31">
        <v>0.1</v>
      </c>
      <c r="AB1262" s="100">
        <v>0</v>
      </c>
      <c r="AC1262" s="31">
        <v>0</v>
      </c>
      <c r="AD1262" s="27">
        <v>20.264000000000003</v>
      </c>
      <c r="AE1262" s="27">
        <v>22.456999999999997</v>
      </c>
      <c r="AF1262" s="27">
        <v>29.829499999999999</v>
      </c>
      <c r="AG1262" s="57"/>
      <c r="AH1262" s="97">
        <v>60</v>
      </c>
      <c r="AI1262" s="264">
        <v>0</v>
      </c>
      <c r="AJ1262" s="122">
        <v>2</v>
      </c>
      <c r="AK1262" s="122">
        <v>21</v>
      </c>
      <c r="AL1262" s="122">
        <v>29</v>
      </c>
      <c r="AM1262" s="122">
        <v>8</v>
      </c>
      <c r="AN1262" s="122">
        <v>0</v>
      </c>
      <c r="AO1262" s="122">
        <v>0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37</v>
      </c>
      <c r="BD1262" s="31">
        <v>0.6166666666666667</v>
      </c>
      <c r="BE1262" s="100">
        <v>15</v>
      </c>
      <c r="BF1262" s="31">
        <v>0.25</v>
      </c>
      <c r="BG1262" s="100">
        <v>0</v>
      </c>
      <c r="BH1262" s="31">
        <v>0</v>
      </c>
      <c r="BI1262" s="27">
        <v>20.954666666666665</v>
      </c>
      <c r="BJ1262" s="27">
        <v>24.8965</v>
      </c>
      <c r="BK1262" s="27">
        <v>25.731499999999997</v>
      </c>
      <c r="BL1262" s="57"/>
      <c r="BM1262" s="97">
        <v>80</v>
      </c>
      <c r="BN1262" s="253">
        <v>0</v>
      </c>
      <c r="BO1262" s="191">
        <v>3</v>
      </c>
      <c r="BP1262" s="191">
        <v>31</v>
      </c>
      <c r="BQ1262" s="191">
        <v>36</v>
      </c>
      <c r="BR1262" s="191">
        <v>10</v>
      </c>
      <c r="BS1262" s="191">
        <v>0</v>
      </c>
      <c r="BT1262" s="191">
        <v>0</v>
      </c>
      <c r="BU1262" s="191">
        <v>0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46</v>
      </c>
      <c r="CI1262" s="31">
        <v>0.57499999999999996</v>
      </c>
      <c r="CJ1262" s="100">
        <v>17</v>
      </c>
      <c r="CK1262" s="31">
        <v>0.21249999999999999</v>
      </c>
      <c r="CL1262" s="100">
        <v>0</v>
      </c>
      <c r="CM1262" s="31">
        <v>0</v>
      </c>
      <c r="CN1262" s="27">
        <v>20.782000000000004</v>
      </c>
      <c r="CO1262" s="27">
        <v>24.630499999999998</v>
      </c>
      <c r="CP1262" s="27">
        <v>26.718500000000002</v>
      </c>
      <c r="CQ1262" s="57"/>
    </row>
    <row r="1263" spans="1:95" x14ac:dyDescent="0.25">
      <c r="A1263" s="241">
        <v>7</v>
      </c>
      <c r="B1263" s="312">
        <v>0.58333299999999999</v>
      </c>
      <c r="C1263" s="97">
        <v>13</v>
      </c>
      <c r="D1263" s="264">
        <v>0</v>
      </c>
      <c r="E1263" s="122">
        <v>0</v>
      </c>
      <c r="F1263" s="122">
        <v>5</v>
      </c>
      <c r="G1263" s="122">
        <v>7</v>
      </c>
      <c r="H1263" s="122">
        <v>1</v>
      </c>
      <c r="I1263" s="122">
        <v>0</v>
      </c>
      <c r="J1263" s="122">
        <v>0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8</v>
      </c>
      <c r="Y1263" s="31">
        <v>0.61538461538461542</v>
      </c>
      <c r="Z1263" s="100">
        <v>1</v>
      </c>
      <c r="AA1263" s="31">
        <v>7.6923076923076927E-2</v>
      </c>
      <c r="AB1263" s="100">
        <v>0</v>
      </c>
      <c r="AC1263" s="31">
        <v>0</v>
      </c>
      <c r="AD1263" s="27">
        <v>20.260769230769231</v>
      </c>
      <c r="AE1263" s="27">
        <v>23.376999999999999</v>
      </c>
      <c r="AF1263" s="27" t="s">
        <v>106</v>
      </c>
      <c r="AG1263" s="57"/>
      <c r="AH1263" s="97">
        <v>64</v>
      </c>
      <c r="AI1263" s="264">
        <v>0</v>
      </c>
      <c r="AJ1263" s="122">
        <v>2</v>
      </c>
      <c r="AK1263" s="122">
        <v>15</v>
      </c>
      <c r="AL1263" s="122">
        <v>38</v>
      </c>
      <c r="AM1263" s="122">
        <v>9</v>
      </c>
      <c r="AN1263" s="122">
        <v>0</v>
      </c>
      <c r="AO1263" s="122">
        <v>0</v>
      </c>
      <c r="AP1263" s="122">
        <v>0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47</v>
      </c>
      <c r="BD1263" s="31">
        <v>0.734375</v>
      </c>
      <c r="BE1263" s="100">
        <v>13</v>
      </c>
      <c r="BF1263" s="31">
        <v>0.203125</v>
      </c>
      <c r="BG1263" s="100">
        <v>0</v>
      </c>
      <c r="BH1263" s="31">
        <v>0</v>
      </c>
      <c r="BI1263" s="27">
        <v>21.344531250000003</v>
      </c>
      <c r="BJ1263" s="27">
        <v>24.77</v>
      </c>
      <c r="BK1263" s="27">
        <v>26.377499999999998</v>
      </c>
      <c r="BL1263" s="57"/>
      <c r="BM1263" s="97">
        <v>77</v>
      </c>
      <c r="BN1263" s="253">
        <v>0</v>
      </c>
      <c r="BO1263" s="191">
        <v>2</v>
      </c>
      <c r="BP1263" s="191">
        <v>20</v>
      </c>
      <c r="BQ1263" s="191">
        <v>45</v>
      </c>
      <c r="BR1263" s="191">
        <v>10</v>
      </c>
      <c r="BS1263" s="191">
        <v>0</v>
      </c>
      <c r="BT1263" s="191">
        <v>0</v>
      </c>
      <c r="BU1263" s="191">
        <v>0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55</v>
      </c>
      <c r="CI1263" s="31">
        <v>0.7142857142857143</v>
      </c>
      <c r="CJ1263" s="100">
        <v>14</v>
      </c>
      <c r="CK1263" s="31">
        <v>0.18181818181818182</v>
      </c>
      <c r="CL1263" s="100">
        <v>0</v>
      </c>
      <c r="CM1263" s="31">
        <v>0</v>
      </c>
      <c r="CN1263" s="27">
        <v>21.161558441558441</v>
      </c>
      <c r="CO1263" s="27">
        <v>24.381</v>
      </c>
      <c r="CP1263" s="27">
        <v>26.439999999999994</v>
      </c>
      <c r="CQ1263" s="57"/>
    </row>
    <row r="1264" spans="1:95" x14ac:dyDescent="0.25">
      <c r="A1264" s="241">
        <v>7</v>
      </c>
      <c r="B1264" s="312">
        <v>0.625</v>
      </c>
      <c r="C1264" s="97">
        <v>15</v>
      </c>
      <c r="D1264" s="264">
        <v>0</v>
      </c>
      <c r="E1264" s="122">
        <v>1</v>
      </c>
      <c r="F1264" s="122">
        <v>6</v>
      </c>
      <c r="G1264" s="122">
        <v>6</v>
      </c>
      <c r="H1264" s="122">
        <v>2</v>
      </c>
      <c r="I1264" s="122">
        <v>0</v>
      </c>
      <c r="J1264" s="122">
        <v>0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8</v>
      </c>
      <c r="Y1264" s="31">
        <v>0.53333333333333333</v>
      </c>
      <c r="Z1264" s="100">
        <v>2</v>
      </c>
      <c r="AA1264" s="31">
        <v>0.13333333333333333</v>
      </c>
      <c r="AB1264" s="100">
        <v>0</v>
      </c>
      <c r="AC1264" s="31">
        <v>0</v>
      </c>
      <c r="AD1264" s="27">
        <v>20.695333333333334</v>
      </c>
      <c r="AE1264" s="27">
        <v>25</v>
      </c>
      <c r="AF1264" s="27" t="s">
        <v>106</v>
      </c>
      <c r="AG1264" s="57"/>
      <c r="AH1264" s="97">
        <v>50</v>
      </c>
      <c r="AI1264" s="264">
        <v>1</v>
      </c>
      <c r="AJ1264" s="122">
        <v>3</v>
      </c>
      <c r="AK1264" s="122">
        <v>16</v>
      </c>
      <c r="AL1264" s="122">
        <v>26</v>
      </c>
      <c r="AM1264" s="122">
        <v>4</v>
      </c>
      <c r="AN1264" s="122">
        <v>0</v>
      </c>
      <c r="AO1264" s="122">
        <v>0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30</v>
      </c>
      <c r="BD1264" s="31">
        <v>0.6</v>
      </c>
      <c r="BE1264" s="100">
        <v>7</v>
      </c>
      <c r="BF1264" s="31">
        <v>0.14000000000000001</v>
      </c>
      <c r="BG1264" s="100">
        <v>0</v>
      </c>
      <c r="BH1264" s="31">
        <v>0</v>
      </c>
      <c r="BI1264" s="27">
        <v>19.987799999999996</v>
      </c>
      <c r="BJ1264" s="27">
        <v>23.849499999999999</v>
      </c>
      <c r="BK1264" s="27">
        <v>26.891499999999986</v>
      </c>
      <c r="BL1264" s="57"/>
      <c r="BM1264" s="97">
        <v>65</v>
      </c>
      <c r="BN1264" s="253">
        <v>1</v>
      </c>
      <c r="BO1264" s="191">
        <v>4</v>
      </c>
      <c r="BP1264" s="191">
        <v>22</v>
      </c>
      <c r="BQ1264" s="191">
        <v>32</v>
      </c>
      <c r="BR1264" s="191">
        <v>6</v>
      </c>
      <c r="BS1264" s="191">
        <v>0</v>
      </c>
      <c r="BT1264" s="191">
        <v>0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38</v>
      </c>
      <c r="CI1264" s="31">
        <v>0.58461538461538465</v>
      </c>
      <c r="CJ1264" s="100">
        <v>9</v>
      </c>
      <c r="CK1264" s="31">
        <v>0.13846153846153847</v>
      </c>
      <c r="CL1264" s="100">
        <v>0</v>
      </c>
      <c r="CM1264" s="31">
        <v>0</v>
      </c>
      <c r="CN1264" s="27">
        <v>20.151076923076921</v>
      </c>
      <c r="CO1264" s="27">
        <v>23.991</v>
      </c>
      <c r="CP1264" s="27">
        <v>25.763999999999999</v>
      </c>
      <c r="CQ1264" s="57"/>
    </row>
    <row r="1265" spans="1:95" x14ac:dyDescent="0.25">
      <c r="A1265" s="241">
        <v>7</v>
      </c>
      <c r="B1265" s="312">
        <v>0.66666700000000001</v>
      </c>
      <c r="C1265" s="97">
        <v>13</v>
      </c>
      <c r="D1265" s="264">
        <v>0</v>
      </c>
      <c r="E1265" s="122">
        <v>1</v>
      </c>
      <c r="F1265" s="122">
        <v>5</v>
      </c>
      <c r="G1265" s="122">
        <v>6</v>
      </c>
      <c r="H1265" s="122">
        <v>1</v>
      </c>
      <c r="I1265" s="122">
        <v>0</v>
      </c>
      <c r="J1265" s="122">
        <v>0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7</v>
      </c>
      <c r="Y1265" s="31">
        <v>0.53846153846153844</v>
      </c>
      <c r="Z1265" s="100">
        <v>2</v>
      </c>
      <c r="AA1265" s="31">
        <v>0.15384615384615385</v>
      </c>
      <c r="AB1265" s="100">
        <v>0</v>
      </c>
      <c r="AC1265" s="31">
        <v>0</v>
      </c>
      <c r="AD1265" s="27">
        <v>20.018461538461541</v>
      </c>
      <c r="AE1265" s="27">
        <v>24.282000000000004</v>
      </c>
      <c r="AF1265" s="27" t="s">
        <v>106</v>
      </c>
      <c r="AG1265" s="57"/>
      <c r="AH1265" s="97">
        <v>66</v>
      </c>
      <c r="AI1265" s="264">
        <v>2</v>
      </c>
      <c r="AJ1265" s="122">
        <v>3</v>
      </c>
      <c r="AK1265" s="122">
        <v>33</v>
      </c>
      <c r="AL1265" s="122">
        <v>25</v>
      </c>
      <c r="AM1265" s="122">
        <v>3</v>
      </c>
      <c r="AN1265" s="122">
        <v>0</v>
      </c>
      <c r="AO1265" s="122">
        <v>0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28</v>
      </c>
      <c r="BD1265" s="31">
        <v>0.42424242424242425</v>
      </c>
      <c r="BE1265" s="100">
        <v>7</v>
      </c>
      <c r="BF1265" s="31">
        <v>0.10606060606060606</v>
      </c>
      <c r="BG1265" s="100">
        <v>0</v>
      </c>
      <c r="BH1265" s="31">
        <v>0</v>
      </c>
      <c r="BI1265" s="27">
        <v>19.405757575757576</v>
      </c>
      <c r="BJ1265" s="27">
        <v>22.790500000000002</v>
      </c>
      <c r="BK1265" s="27">
        <v>25.263499999999997</v>
      </c>
      <c r="BL1265" s="57"/>
      <c r="BM1265" s="97">
        <v>79</v>
      </c>
      <c r="BN1265" s="253">
        <v>2</v>
      </c>
      <c r="BO1265" s="191">
        <v>4</v>
      </c>
      <c r="BP1265" s="191">
        <v>38</v>
      </c>
      <c r="BQ1265" s="191">
        <v>31</v>
      </c>
      <c r="BR1265" s="191">
        <v>4</v>
      </c>
      <c r="BS1265" s="191">
        <v>0</v>
      </c>
      <c r="BT1265" s="191">
        <v>0</v>
      </c>
      <c r="BU1265" s="191">
        <v>0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35</v>
      </c>
      <c r="CI1265" s="31">
        <v>0.44303797468354428</v>
      </c>
      <c r="CJ1265" s="100">
        <v>9</v>
      </c>
      <c r="CK1265" s="31">
        <v>0.11392405063291139</v>
      </c>
      <c r="CL1265" s="100">
        <v>0</v>
      </c>
      <c r="CM1265" s="31">
        <v>0</v>
      </c>
      <c r="CN1265" s="27">
        <v>19.506582278481016</v>
      </c>
      <c r="CO1265" s="27">
        <v>22.8</v>
      </c>
      <c r="CP1265" s="27">
        <v>25.47</v>
      </c>
      <c r="CQ1265" s="57"/>
    </row>
    <row r="1266" spans="1:95" x14ac:dyDescent="0.25">
      <c r="A1266" s="241">
        <v>7</v>
      </c>
      <c r="B1266" s="312">
        <v>0.70833299999999999</v>
      </c>
      <c r="C1266" s="97">
        <v>15</v>
      </c>
      <c r="D1266" s="264">
        <v>2</v>
      </c>
      <c r="E1266" s="122">
        <v>0</v>
      </c>
      <c r="F1266" s="122">
        <v>6</v>
      </c>
      <c r="G1266" s="122">
        <v>6</v>
      </c>
      <c r="H1266" s="122">
        <v>1</v>
      </c>
      <c r="I1266" s="122">
        <v>0</v>
      </c>
      <c r="J1266" s="122">
        <v>0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7</v>
      </c>
      <c r="Y1266" s="31">
        <v>0.46666666666666667</v>
      </c>
      <c r="Z1266" s="100">
        <v>1</v>
      </c>
      <c r="AA1266" s="31">
        <v>6.6666666666666666E-2</v>
      </c>
      <c r="AB1266" s="100">
        <v>0</v>
      </c>
      <c r="AC1266" s="31">
        <v>0</v>
      </c>
      <c r="AD1266" s="27">
        <v>18.721999999999998</v>
      </c>
      <c r="AE1266" s="27">
        <v>23.007999999999999</v>
      </c>
      <c r="AF1266" s="27" t="s">
        <v>106</v>
      </c>
      <c r="AG1266" s="57"/>
      <c r="AH1266" s="97">
        <v>63</v>
      </c>
      <c r="AI1266" s="264">
        <v>2</v>
      </c>
      <c r="AJ1266" s="122">
        <v>6</v>
      </c>
      <c r="AK1266" s="122">
        <v>27</v>
      </c>
      <c r="AL1266" s="122">
        <v>25</v>
      </c>
      <c r="AM1266" s="122">
        <v>3</v>
      </c>
      <c r="AN1266" s="122">
        <v>0</v>
      </c>
      <c r="AO1266" s="122">
        <v>0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28</v>
      </c>
      <c r="BD1266" s="31">
        <v>0.44444444444444442</v>
      </c>
      <c r="BE1266" s="100">
        <v>4</v>
      </c>
      <c r="BF1266" s="31">
        <v>6.3492063492063489E-2</v>
      </c>
      <c r="BG1266" s="100">
        <v>0</v>
      </c>
      <c r="BH1266" s="31">
        <v>0</v>
      </c>
      <c r="BI1266" s="27">
        <v>18.975079365079367</v>
      </c>
      <c r="BJ1266" s="27">
        <v>22.257999999999999</v>
      </c>
      <c r="BK1266" s="27">
        <v>25.959999999999994</v>
      </c>
      <c r="BL1266" s="57"/>
      <c r="BM1266" s="97">
        <v>78</v>
      </c>
      <c r="BN1266" s="253">
        <v>4</v>
      </c>
      <c r="BO1266" s="191">
        <v>6</v>
      </c>
      <c r="BP1266" s="191">
        <v>33</v>
      </c>
      <c r="BQ1266" s="191">
        <v>31</v>
      </c>
      <c r="BR1266" s="191">
        <v>4</v>
      </c>
      <c r="BS1266" s="191">
        <v>0</v>
      </c>
      <c r="BT1266" s="191">
        <v>0</v>
      </c>
      <c r="BU1266" s="191">
        <v>0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35</v>
      </c>
      <c r="CI1266" s="31">
        <v>0.44871794871794873</v>
      </c>
      <c r="CJ1266" s="100">
        <v>5</v>
      </c>
      <c r="CK1266" s="31">
        <v>6.4102564102564097E-2</v>
      </c>
      <c r="CL1266" s="100">
        <v>0</v>
      </c>
      <c r="CM1266" s="31">
        <v>0</v>
      </c>
      <c r="CN1266" s="27">
        <v>18.926410256410257</v>
      </c>
      <c r="CO1266" s="27">
        <v>22.227999999999998</v>
      </c>
      <c r="CP1266" s="27">
        <v>26.394999999999996</v>
      </c>
      <c r="CQ1266" s="57"/>
    </row>
    <row r="1267" spans="1:95" x14ac:dyDescent="0.25">
      <c r="A1267" s="241">
        <v>7</v>
      </c>
      <c r="B1267" s="312">
        <v>0.75</v>
      </c>
      <c r="C1267" s="97">
        <v>13</v>
      </c>
      <c r="D1267" s="264">
        <v>0</v>
      </c>
      <c r="E1267" s="122">
        <v>5</v>
      </c>
      <c r="F1267" s="122">
        <v>4</v>
      </c>
      <c r="G1267" s="122">
        <v>3</v>
      </c>
      <c r="H1267" s="122">
        <v>1</v>
      </c>
      <c r="I1267" s="122">
        <v>0</v>
      </c>
      <c r="J1267" s="122">
        <v>0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4</v>
      </c>
      <c r="Y1267" s="31">
        <v>0.30769230769230771</v>
      </c>
      <c r="Z1267" s="100">
        <v>2</v>
      </c>
      <c r="AA1267" s="31">
        <v>0.15384615384615385</v>
      </c>
      <c r="AB1267" s="100">
        <v>0</v>
      </c>
      <c r="AC1267" s="31">
        <v>0</v>
      </c>
      <c r="AD1267" s="27">
        <v>17.492307692307694</v>
      </c>
      <c r="AE1267" s="27">
        <v>23.928000000000001</v>
      </c>
      <c r="AF1267" s="27" t="s">
        <v>106</v>
      </c>
      <c r="AG1267" s="57"/>
      <c r="AH1267" s="97">
        <v>63</v>
      </c>
      <c r="AI1267" s="264">
        <v>0</v>
      </c>
      <c r="AJ1267" s="122">
        <v>7</v>
      </c>
      <c r="AK1267" s="122">
        <v>24</v>
      </c>
      <c r="AL1267" s="122">
        <v>28</v>
      </c>
      <c r="AM1267" s="122">
        <v>2</v>
      </c>
      <c r="AN1267" s="122">
        <v>1</v>
      </c>
      <c r="AO1267" s="122">
        <v>1</v>
      </c>
      <c r="AP1267" s="122">
        <v>0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32</v>
      </c>
      <c r="BD1267" s="31">
        <v>0.50793650793650791</v>
      </c>
      <c r="BE1267" s="100">
        <v>9</v>
      </c>
      <c r="BF1267" s="31">
        <v>0.14285714285714285</v>
      </c>
      <c r="BG1267" s="100">
        <v>1</v>
      </c>
      <c r="BH1267" s="31">
        <v>1.5873015873015872E-2</v>
      </c>
      <c r="BI1267" s="27">
        <v>19.959365079365085</v>
      </c>
      <c r="BJ1267" s="27">
        <v>23.431999999999999</v>
      </c>
      <c r="BK1267" s="27">
        <v>26.509999999999998</v>
      </c>
      <c r="BL1267" s="57"/>
      <c r="BM1267" s="97">
        <v>76</v>
      </c>
      <c r="BN1267" s="253">
        <v>0</v>
      </c>
      <c r="BO1267" s="191">
        <v>12</v>
      </c>
      <c r="BP1267" s="191">
        <v>28</v>
      </c>
      <c r="BQ1267" s="191">
        <v>31</v>
      </c>
      <c r="BR1267" s="191">
        <v>3</v>
      </c>
      <c r="BS1267" s="191">
        <v>1</v>
      </c>
      <c r="BT1267" s="191">
        <v>1</v>
      </c>
      <c r="BU1267" s="191">
        <v>0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36</v>
      </c>
      <c r="CI1267" s="31">
        <v>0.47368421052631576</v>
      </c>
      <c r="CJ1267" s="100">
        <v>11</v>
      </c>
      <c r="CK1267" s="31">
        <v>0.14473684210526316</v>
      </c>
      <c r="CL1267" s="100">
        <v>1</v>
      </c>
      <c r="CM1267" s="31">
        <v>1.3157894736842105E-2</v>
      </c>
      <c r="CN1267" s="27">
        <v>19.53736842105263</v>
      </c>
      <c r="CO1267" s="27">
        <v>23.469000000000005</v>
      </c>
      <c r="CP1267" s="27">
        <v>25.92499999999999</v>
      </c>
      <c r="CQ1267" s="57"/>
    </row>
    <row r="1268" spans="1:95" x14ac:dyDescent="0.25">
      <c r="A1268" s="241">
        <v>7</v>
      </c>
      <c r="B1268" s="312">
        <v>0.79166700000000001</v>
      </c>
      <c r="C1268" s="97">
        <v>8</v>
      </c>
      <c r="D1268" s="264">
        <v>0</v>
      </c>
      <c r="E1268" s="122">
        <v>0</v>
      </c>
      <c r="F1268" s="122">
        <v>6</v>
      </c>
      <c r="G1268" s="122">
        <v>2</v>
      </c>
      <c r="H1268" s="122">
        <v>0</v>
      </c>
      <c r="I1268" s="122">
        <v>0</v>
      </c>
      <c r="J1268" s="122">
        <v>0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2</v>
      </c>
      <c r="Y1268" s="31">
        <v>0.25</v>
      </c>
      <c r="Z1268" s="100">
        <v>0</v>
      </c>
      <c r="AA1268" s="31">
        <v>0</v>
      </c>
      <c r="AB1268" s="100">
        <v>0</v>
      </c>
      <c r="AC1268" s="31">
        <v>0</v>
      </c>
      <c r="AD1268" s="27">
        <v>18.322499999999998</v>
      </c>
      <c r="AE1268" s="27">
        <v>22.116999999999997</v>
      </c>
      <c r="AF1268" s="27" t="s">
        <v>106</v>
      </c>
      <c r="AG1268" s="57"/>
      <c r="AH1268" s="97">
        <v>38</v>
      </c>
      <c r="AI1268" s="264">
        <v>0</v>
      </c>
      <c r="AJ1268" s="122">
        <v>4</v>
      </c>
      <c r="AK1268" s="122">
        <v>11</v>
      </c>
      <c r="AL1268" s="122">
        <v>19</v>
      </c>
      <c r="AM1268" s="122">
        <v>3</v>
      </c>
      <c r="AN1268" s="122">
        <v>1</v>
      </c>
      <c r="AO1268" s="122">
        <v>0</v>
      </c>
      <c r="AP1268" s="122">
        <v>0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23</v>
      </c>
      <c r="BD1268" s="31">
        <v>0.60526315789473684</v>
      </c>
      <c r="BE1268" s="100">
        <v>6</v>
      </c>
      <c r="BF1268" s="31">
        <v>0.15789473684210525</v>
      </c>
      <c r="BG1268" s="100">
        <v>0</v>
      </c>
      <c r="BH1268" s="31">
        <v>0</v>
      </c>
      <c r="BI1268" s="27">
        <v>20.832105263157899</v>
      </c>
      <c r="BJ1268" s="27">
        <v>24.129000000000001</v>
      </c>
      <c r="BK1268" s="27">
        <v>29.741999999999997</v>
      </c>
      <c r="BL1268" s="57"/>
      <c r="BM1268" s="97">
        <v>46</v>
      </c>
      <c r="BN1268" s="253">
        <v>0</v>
      </c>
      <c r="BO1268" s="191">
        <v>4</v>
      </c>
      <c r="BP1268" s="191">
        <v>17</v>
      </c>
      <c r="BQ1268" s="191">
        <v>21</v>
      </c>
      <c r="BR1268" s="191">
        <v>3</v>
      </c>
      <c r="BS1268" s="191">
        <v>1</v>
      </c>
      <c r="BT1268" s="191">
        <v>0</v>
      </c>
      <c r="BU1268" s="191">
        <v>0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25</v>
      </c>
      <c r="CI1268" s="31">
        <v>0.54347826086956519</v>
      </c>
      <c r="CJ1268" s="100">
        <v>6</v>
      </c>
      <c r="CK1268" s="31">
        <v>0.13043478260869565</v>
      </c>
      <c r="CL1268" s="100">
        <v>0</v>
      </c>
      <c r="CM1268" s="31">
        <v>0</v>
      </c>
      <c r="CN1268" s="27">
        <v>20.395652173913049</v>
      </c>
      <c r="CO1268" s="27">
        <v>23.847000000000001</v>
      </c>
      <c r="CP1268" s="27">
        <v>29.081</v>
      </c>
      <c r="CQ1268" s="57"/>
    </row>
    <row r="1269" spans="1:95" x14ac:dyDescent="0.25">
      <c r="A1269" s="241">
        <v>7</v>
      </c>
      <c r="B1269" s="312">
        <v>0.83333299999999999</v>
      </c>
      <c r="C1269" s="97" t="s">
        <v>106</v>
      </c>
      <c r="D1269" s="264" t="s">
        <v>106</v>
      </c>
      <c r="E1269" s="122" t="s">
        <v>106</v>
      </c>
      <c r="F1269" s="122" t="s">
        <v>106</v>
      </c>
      <c r="G1269" s="122" t="s">
        <v>106</v>
      </c>
      <c r="H1269" s="122" t="s">
        <v>106</v>
      </c>
      <c r="I1269" s="122" t="s">
        <v>106</v>
      </c>
      <c r="J1269" s="122" t="s">
        <v>106</v>
      </c>
      <c r="K1269" s="122" t="s">
        <v>106</v>
      </c>
      <c r="L1269" s="122" t="s">
        <v>106</v>
      </c>
      <c r="M1269" s="122" t="s">
        <v>106</v>
      </c>
      <c r="N1269" s="122" t="s">
        <v>106</v>
      </c>
      <c r="O1269" s="122" t="s">
        <v>106</v>
      </c>
      <c r="P1269" s="122" t="s">
        <v>106</v>
      </c>
      <c r="Q1269" s="122" t="s">
        <v>106</v>
      </c>
      <c r="R1269" s="122" t="s">
        <v>106</v>
      </c>
      <c r="S1269" s="122" t="s">
        <v>106</v>
      </c>
      <c r="T1269" s="122" t="s">
        <v>106</v>
      </c>
      <c r="U1269" s="122" t="s">
        <v>106</v>
      </c>
      <c r="V1269" s="122" t="s">
        <v>106</v>
      </c>
      <c r="W1269" s="323" t="s">
        <v>106</v>
      </c>
      <c r="X1269" s="100" t="s">
        <v>106</v>
      </c>
      <c r="Y1269" s="31" t="s">
        <v>106</v>
      </c>
      <c r="Z1269" s="100" t="s">
        <v>106</v>
      </c>
      <c r="AA1269" s="31" t="s">
        <v>106</v>
      </c>
      <c r="AB1269" s="100" t="s">
        <v>106</v>
      </c>
      <c r="AC1269" s="31" t="s">
        <v>106</v>
      </c>
      <c r="AD1269" s="27" t="s">
        <v>106</v>
      </c>
      <c r="AE1269" s="27" t="s">
        <v>106</v>
      </c>
      <c r="AF1269" s="27" t="s">
        <v>106</v>
      </c>
      <c r="AG1269" s="57"/>
      <c r="AH1269" s="97" t="s">
        <v>106</v>
      </c>
      <c r="AI1269" s="264" t="s">
        <v>106</v>
      </c>
      <c r="AJ1269" s="122" t="s">
        <v>106</v>
      </c>
      <c r="AK1269" s="122" t="s">
        <v>106</v>
      </c>
      <c r="AL1269" s="122" t="s">
        <v>106</v>
      </c>
      <c r="AM1269" s="122" t="s">
        <v>106</v>
      </c>
      <c r="AN1269" s="122" t="s">
        <v>106</v>
      </c>
      <c r="AO1269" s="122" t="s">
        <v>106</v>
      </c>
      <c r="AP1269" s="122" t="s">
        <v>106</v>
      </c>
      <c r="AQ1269" s="122" t="s">
        <v>106</v>
      </c>
      <c r="AR1269" s="122" t="s">
        <v>106</v>
      </c>
      <c r="AS1269" s="122" t="s">
        <v>106</v>
      </c>
      <c r="AT1269" s="122" t="s">
        <v>106</v>
      </c>
      <c r="AU1269" s="122" t="s">
        <v>106</v>
      </c>
      <c r="AV1269" s="122" t="s">
        <v>106</v>
      </c>
      <c r="AW1269" s="122" t="s">
        <v>106</v>
      </c>
      <c r="AX1269" s="122" t="s">
        <v>106</v>
      </c>
      <c r="AY1269" s="122" t="s">
        <v>106</v>
      </c>
      <c r="AZ1269" s="122" t="s">
        <v>106</v>
      </c>
      <c r="BA1269" s="122" t="s">
        <v>106</v>
      </c>
      <c r="BB1269" s="323" t="s">
        <v>106</v>
      </c>
      <c r="BC1269" s="100" t="s">
        <v>106</v>
      </c>
      <c r="BD1269" s="31" t="s">
        <v>106</v>
      </c>
      <c r="BE1269" s="100" t="s">
        <v>106</v>
      </c>
      <c r="BF1269" s="31" t="s">
        <v>106</v>
      </c>
      <c r="BG1269" s="100" t="s">
        <v>106</v>
      </c>
      <c r="BH1269" s="31" t="s">
        <v>106</v>
      </c>
      <c r="BI1269" s="27" t="s">
        <v>106</v>
      </c>
      <c r="BJ1269" s="27" t="s">
        <v>106</v>
      </c>
      <c r="BK1269" s="27" t="s">
        <v>106</v>
      </c>
      <c r="BL1269" s="57"/>
      <c r="BM1269" s="97" t="s">
        <v>106</v>
      </c>
      <c r="BN1269" s="253" t="s">
        <v>106</v>
      </c>
      <c r="BO1269" s="191" t="s">
        <v>106</v>
      </c>
      <c r="BP1269" s="191" t="s">
        <v>106</v>
      </c>
      <c r="BQ1269" s="191" t="s">
        <v>106</v>
      </c>
      <c r="BR1269" s="191" t="s">
        <v>106</v>
      </c>
      <c r="BS1269" s="191" t="s">
        <v>106</v>
      </c>
      <c r="BT1269" s="191" t="s">
        <v>106</v>
      </c>
      <c r="BU1269" s="191" t="s">
        <v>106</v>
      </c>
      <c r="BV1269" s="191" t="s">
        <v>106</v>
      </c>
      <c r="BW1269" s="191" t="s">
        <v>106</v>
      </c>
      <c r="BX1269" s="191" t="s">
        <v>106</v>
      </c>
      <c r="BY1269" s="191" t="s">
        <v>106</v>
      </c>
      <c r="BZ1269" s="191" t="s">
        <v>106</v>
      </c>
      <c r="CA1269" s="191" t="s">
        <v>106</v>
      </c>
      <c r="CB1269" s="191" t="s">
        <v>106</v>
      </c>
      <c r="CC1269" s="191" t="s">
        <v>106</v>
      </c>
      <c r="CD1269" s="191" t="s">
        <v>106</v>
      </c>
      <c r="CE1269" s="191" t="s">
        <v>106</v>
      </c>
      <c r="CF1269" s="191" t="s">
        <v>106</v>
      </c>
      <c r="CG1269" s="192" t="s">
        <v>106</v>
      </c>
      <c r="CH1269" s="100" t="s">
        <v>106</v>
      </c>
      <c r="CI1269" s="31" t="s">
        <v>106</v>
      </c>
      <c r="CJ1269" s="100" t="s">
        <v>106</v>
      </c>
      <c r="CK1269" s="31" t="s">
        <v>106</v>
      </c>
      <c r="CL1269" s="100" t="s">
        <v>106</v>
      </c>
      <c r="CM1269" s="31" t="s">
        <v>106</v>
      </c>
      <c r="CN1269" s="27" t="s">
        <v>106</v>
      </c>
      <c r="CO1269" s="27" t="s">
        <v>106</v>
      </c>
      <c r="CP1269" s="27" t="s">
        <v>106</v>
      </c>
      <c r="CQ1269" s="57"/>
    </row>
    <row r="1270" spans="1:95" x14ac:dyDescent="0.25">
      <c r="A1270" s="241">
        <v>7</v>
      </c>
      <c r="B1270" s="312">
        <v>0.875</v>
      </c>
      <c r="C1270" s="97" t="s">
        <v>106</v>
      </c>
      <c r="D1270" s="264" t="s">
        <v>106</v>
      </c>
      <c r="E1270" s="122" t="s">
        <v>106</v>
      </c>
      <c r="F1270" s="122" t="s">
        <v>106</v>
      </c>
      <c r="G1270" s="122" t="s">
        <v>106</v>
      </c>
      <c r="H1270" s="122" t="s">
        <v>106</v>
      </c>
      <c r="I1270" s="122" t="s">
        <v>106</v>
      </c>
      <c r="J1270" s="122" t="s">
        <v>106</v>
      </c>
      <c r="K1270" s="122" t="s">
        <v>106</v>
      </c>
      <c r="L1270" s="122" t="s">
        <v>106</v>
      </c>
      <c r="M1270" s="122" t="s">
        <v>106</v>
      </c>
      <c r="N1270" s="122" t="s">
        <v>106</v>
      </c>
      <c r="O1270" s="122" t="s">
        <v>106</v>
      </c>
      <c r="P1270" s="122" t="s">
        <v>106</v>
      </c>
      <c r="Q1270" s="122" t="s">
        <v>106</v>
      </c>
      <c r="R1270" s="122" t="s">
        <v>106</v>
      </c>
      <c r="S1270" s="122" t="s">
        <v>106</v>
      </c>
      <c r="T1270" s="122" t="s">
        <v>106</v>
      </c>
      <c r="U1270" s="122" t="s">
        <v>106</v>
      </c>
      <c r="V1270" s="122" t="s">
        <v>106</v>
      </c>
      <c r="W1270" s="323" t="s">
        <v>106</v>
      </c>
      <c r="X1270" s="100" t="s">
        <v>106</v>
      </c>
      <c r="Y1270" s="31" t="s">
        <v>106</v>
      </c>
      <c r="Z1270" s="100" t="s">
        <v>106</v>
      </c>
      <c r="AA1270" s="31" t="s">
        <v>106</v>
      </c>
      <c r="AB1270" s="100" t="s">
        <v>106</v>
      </c>
      <c r="AC1270" s="31" t="s">
        <v>106</v>
      </c>
      <c r="AD1270" s="27" t="s">
        <v>106</v>
      </c>
      <c r="AE1270" s="27" t="s">
        <v>106</v>
      </c>
      <c r="AF1270" s="27" t="s">
        <v>106</v>
      </c>
      <c r="AG1270" s="57"/>
      <c r="AH1270" s="97" t="s">
        <v>106</v>
      </c>
      <c r="AI1270" s="264" t="s">
        <v>106</v>
      </c>
      <c r="AJ1270" s="122" t="s">
        <v>106</v>
      </c>
      <c r="AK1270" s="122" t="s">
        <v>106</v>
      </c>
      <c r="AL1270" s="122" t="s">
        <v>106</v>
      </c>
      <c r="AM1270" s="122" t="s">
        <v>106</v>
      </c>
      <c r="AN1270" s="122" t="s">
        <v>106</v>
      </c>
      <c r="AO1270" s="122" t="s">
        <v>106</v>
      </c>
      <c r="AP1270" s="122" t="s">
        <v>106</v>
      </c>
      <c r="AQ1270" s="122" t="s">
        <v>106</v>
      </c>
      <c r="AR1270" s="122" t="s">
        <v>106</v>
      </c>
      <c r="AS1270" s="122" t="s">
        <v>106</v>
      </c>
      <c r="AT1270" s="122" t="s">
        <v>106</v>
      </c>
      <c r="AU1270" s="122" t="s">
        <v>106</v>
      </c>
      <c r="AV1270" s="122" t="s">
        <v>106</v>
      </c>
      <c r="AW1270" s="122" t="s">
        <v>106</v>
      </c>
      <c r="AX1270" s="122" t="s">
        <v>106</v>
      </c>
      <c r="AY1270" s="122" t="s">
        <v>106</v>
      </c>
      <c r="AZ1270" s="122" t="s">
        <v>106</v>
      </c>
      <c r="BA1270" s="122" t="s">
        <v>106</v>
      </c>
      <c r="BB1270" s="323" t="s">
        <v>106</v>
      </c>
      <c r="BC1270" s="100" t="s">
        <v>106</v>
      </c>
      <c r="BD1270" s="31" t="s">
        <v>106</v>
      </c>
      <c r="BE1270" s="100" t="s">
        <v>106</v>
      </c>
      <c r="BF1270" s="31" t="s">
        <v>106</v>
      </c>
      <c r="BG1270" s="100" t="s">
        <v>106</v>
      </c>
      <c r="BH1270" s="31" t="s">
        <v>106</v>
      </c>
      <c r="BI1270" s="27" t="s">
        <v>106</v>
      </c>
      <c r="BJ1270" s="27" t="s">
        <v>106</v>
      </c>
      <c r="BK1270" s="27" t="s">
        <v>106</v>
      </c>
      <c r="BL1270" s="57"/>
      <c r="BM1270" s="97" t="s">
        <v>106</v>
      </c>
      <c r="BN1270" s="253" t="s">
        <v>106</v>
      </c>
      <c r="BO1270" s="191" t="s">
        <v>106</v>
      </c>
      <c r="BP1270" s="191" t="s">
        <v>106</v>
      </c>
      <c r="BQ1270" s="191" t="s">
        <v>106</v>
      </c>
      <c r="BR1270" s="191" t="s">
        <v>106</v>
      </c>
      <c r="BS1270" s="191" t="s">
        <v>106</v>
      </c>
      <c r="BT1270" s="191" t="s">
        <v>106</v>
      </c>
      <c r="BU1270" s="191" t="s">
        <v>106</v>
      </c>
      <c r="BV1270" s="191" t="s">
        <v>106</v>
      </c>
      <c r="BW1270" s="191" t="s">
        <v>106</v>
      </c>
      <c r="BX1270" s="191" t="s">
        <v>106</v>
      </c>
      <c r="BY1270" s="191" t="s">
        <v>106</v>
      </c>
      <c r="BZ1270" s="191" t="s">
        <v>106</v>
      </c>
      <c r="CA1270" s="191" t="s">
        <v>106</v>
      </c>
      <c r="CB1270" s="191" t="s">
        <v>106</v>
      </c>
      <c r="CC1270" s="191" t="s">
        <v>106</v>
      </c>
      <c r="CD1270" s="191" t="s">
        <v>106</v>
      </c>
      <c r="CE1270" s="191" t="s">
        <v>106</v>
      </c>
      <c r="CF1270" s="191" t="s">
        <v>106</v>
      </c>
      <c r="CG1270" s="192" t="s">
        <v>106</v>
      </c>
      <c r="CH1270" s="100" t="s">
        <v>106</v>
      </c>
      <c r="CI1270" s="31" t="s">
        <v>106</v>
      </c>
      <c r="CJ1270" s="100" t="s">
        <v>106</v>
      </c>
      <c r="CK1270" s="31" t="s">
        <v>106</v>
      </c>
      <c r="CL1270" s="100" t="s">
        <v>106</v>
      </c>
      <c r="CM1270" s="31" t="s">
        <v>106</v>
      </c>
      <c r="CN1270" s="27" t="s">
        <v>106</v>
      </c>
      <c r="CO1270" s="27" t="s">
        <v>106</v>
      </c>
      <c r="CP1270" s="27" t="s">
        <v>106</v>
      </c>
      <c r="CQ1270" s="57"/>
    </row>
    <row r="1271" spans="1:95" x14ac:dyDescent="0.25">
      <c r="A1271" s="241">
        <v>7</v>
      </c>
      <c r="B1271" s="312">
        <v>0.91666700000000001</v>
      </c>
      <c r="C1271" s="97" t="s">
        <v>106</v>
      </c>
      <c r="D1271" s="264" t="s">
        <v>106</v>
      </c>
      <c r="E1271" s="122" t="s">
        <v>106</v>
      </c>
      <c r="F1271" s="122" t="s">
        <v>106</v>
      </c>
      <c r="G1271" s="122" t="s">
        <v>106</v>
      </c>
      <c r="H1271" s="122" t="s">
        <v>106</v>
      </c>
      <c r="I1271" s="122" t="s">
        <v>106</v>
      </c>
      <c r="J1271" s="122" t="s">
        <v>106</v>
      </c>
      <c r="K1271" s="122" t="s">
        <v>106</v>
      </c>
      <c r="L1271" s="122" t="s">
        <v>106</v>
      </c>
      <c r="M1271" s="122" t="s">
        <v>106</v>
      </c>
      <c r="N1271" s="122" t="s">
        <v>106</v>
      </c>
      <c r="O1271" s="122" t="s">
        <v>106</v>
      </c>
      <c r="P1271" s="122" t="s">
        <v>106</v>
      </c>
      <c r="Q1271" s="122" t="s">
        <v>106</v>
      </c>
      <c r="R1271" s="122" t="s">
        <v>106</v>
      </c>
      <c r="S1271" s="122" t="s">
        <v>106</v>
      </c>
      <c r="T1271" s="122" t="s">
        <v>106</v>
      </c>
      <c r="U1271" s="122" t="s">
        <v>106</v>
      </c>
      <c r="V1271" s="122" t="s">
        <v>106</v>
      </c>
      <c r="W1271" s="323" t="s">
        <v>106</v>
      </c>
      <c r="X1271" s="100" t="s">
        <v>106</v>
      </c>
      <c r="Y1271" s="31" t="s">
        <v>106</v>
      </c>
      <c r="Z1271" s="100" t="s">
        <v>106</v>
      </c>
      <c r="AA1271" s="31" t="s">
        <v>106</v>
      </c>
      <c r="AB1271" s="100" t="s">
        <v>106</v>
      </c>
      <c r="AC1271" s="31" t="s">
        <v>106</v>
      </c>
      <c r="AD1271" s="27" t="s">
        <v>106</v>
      </c>
      <c r="AE1271" s="27" t="s">
        <v>106</v>
      </c>
      <c r="AF1271" s="27" t="s">
        <v>106</v>
      </c>
      <c r="AG1271" s="57"/>
      <c r="AH1271" s="97" t="s">
        <v>106</v>
      </c>
      <c r="AI1271" s="264" t="s">
        <v>106</v>
      </c>
      <c r="AJ1271" s="122" t="s">
        <v>106</v>
      </c>
      <c r="AK1271" s="122" t="s">
        <v>106</v>
      </c>
      <c r="AL1271" s="122" t="s">
        <v>106</v>
      </c>
      <c r="AM1271" s="122" t="s">
        <v>106</v>
      </c>
      <c r="AN1271" s="122" t="s">
        <v>106</v>
      </c>
      <c r="AO1271" s="122" t="s">
        <v>106</v>
      </c>
      <c r="AP1271" s="122" t="s">
        <v>106</v>
      </c>
      <c r="AQ1271" s="122" t="s">
        <v>106</v>
      </c>
      <c r="AR1271" s="122" t="s">
        <v>106</v>
      </c>
      <c r="AS1271" s="122" t="s">
        <v>106</v>
      </c>
      <c r="AT1271" s="122" t="s">
        <v>106</v>
      </c>
      <c r="AU1271" s="122" t="s">
        <v>106</v>
      </c>
      <c r="AV1271" s="122" t="s">
        <v>106</v>
      </c>
      <c r="AW1271" s="122" t="s">
        <v>106</v>
      </c>
      <c r="AX1271" s="122" t="s">
        <v>106</v>
      </c>
      <c r="AY1271" s="122" t="s">
        <v>106</v>
      </c>
      <c r="AZ1271" s="122" t="s">
        <v>106</v>
      </c>
      <c r="BA1271" s="122" t="s">
        <v>106</v>
      </c>
      <c r="BB1271" s="323" t="s">
        <v>106</v>
      </c>
      <c r="BC1271" s="100" t="s">
        <v>106</v>
      </c>
      <c r="BD1271" s="31" t="s">
        <v>106</v>
      </c>
      <c r="BE1271" s="100" t="s">
        <v>106</v>
      </c>
      <c r="BF1271" s="31" t="s">
        <v>106</v>
      </c>
      <c r="BG1271" s="100" t="s">
        <v>106</v>
      </c>
      <c r="BH1271" s="31" t="s">
        <v>106</v>
      </c>
      <c r="BI1271" s="27" t="s">
        <v>106</v>
      </c>
      <c r="BJ1271" s="27" t="s">
        <v>106</v>
      </c>
      <c r="BK1271" s="27" t="s">
        <v>106</v>
      </c>
      <c r="BL1271" s="57"/>
      <c r="BM1271" s="97" t="s">
        <v>106</v>
      </c>
      <c r="BN1271" s="253" t="s">
        <v>106</v>
      </c>
      <c r="BO1271" s="191" t="s">
        <v>106</v>
      </c>
      <c r="BP1271" s="191" t="s">
        <v>106</v>
      </c>
      <c r="BQ1271" s="191" t="s">
        <v>106</v>
      </c>
      <c r="BR1271" s="191" t="s">
        <v>106</v>
      </c>
      <c r="BS1271" s="191" t="s">
        <v>106</v>
      </c>
      <c r="BT1271" s="191" t="s">
        <v>106</v>
      </c>
      <c r="BU1271" s="191" t="s">
        <v>106</v>
      </c>
      <c r="BV1271" s="191" t="s">
        <v>106</v>
      </c>
      <c r="BW1271" s="191" t="s">
        <v>106</v>
      </c>
      <c r="BX1271" s="191" t="s">
        <v>106</v>
      </c>
      <c r="BY1271" s="191" t="s">
        <v>106</v>
      </c>
      <c r="BZ1271" s="191" t="s">
        <v>106</v>
      </c>
      <c r="CA1271" s="191" t="s">
        <v>106</v>
      </c>
      <c r="CB1271" s="191" t="s">
        <v>106</v>
      </c>
      <c r="CC1271" s="191" t="s">
        <v>106</v>
      </c>
      <c r="CD1271" s="191" t="s">
        <v>106</v>
      </c>
      <c r="CE1271" s="191" t="s">
        <v>106</v>
      </c>
      <c r="CF1271" s="191" t="s">
        <v>106</v>
      </c>
      <c r="CG1271" s="192" t="s">
        <v>106</v>
      </c>
      <c r="CH1271" s="100" t="s">
        <v>106</v>
      </c>
      <c r="CI1271" s="31" t="s">
        <v>106</v>
      </c>
      <c r="CJ1271" s="100" t="s">
        <v>106</v>
      </c>
      <c r="CK1271" s="31" t="s">
        <v>106</v>
      </c>
      <c r="CL1271" s="100" t="s">
        <v>106</v>
      </c>
      <c r="CM1271" s="31" t="s">
        <v>106</v>
      </c>
      <c r="CN1271" s="27" t="s">
        <v>106</v>
      </c>
      <c r="CO1271" s="27" t="s">
        <v>106</v>
      </c>
      <c r="CP1271" s="27" t="s">
        <v>106</v>
      </c>
      <c r="CQ1271" s="57"/>
    </row>
    <row r="1272" spans="1:95" x14ac:dyDescent="0.25">
      <c r="A1272" s="241">
        <v>7</v>
      </c>
      <c r="B1272" s="312">
        <v>0.95833299999999999</v>
      </c>
      <c r="C1272" s="98" t="s">
        <v>106</v>
      </c>
      <c r="D1272" s="324" t="s">
        <v>106</v>
      </c>
      <c r="E1272" s="325" t="s">
        <v>106</v>
      </c>
      <c r="F1272" s="325" t="s">
        <v>106</v>
      </c>
      <c r="G1272" s="325" t="s">
        <v>106</v>
      </c>
      <c r="H1272" s="325" t="s">
        <v>106</v>
      </c>
      <c r="I1272" s="325" t="s">
        <v>106</v>
      </c>
      <c r="J1272" s="325" t="s">
        <v>106</v>
      </c>
      <c r="K1272" s="325" t="s">
        <v>106</v>
      </c>
      <c r="L1272" s="325" t="s">
        <v>106</v>
      </c>
      <c r="M1272" s="325" t="s">
        <v>106</v>
      </c>
      <c r="N1272" s="325" t="s">
        <v>106</v>
      </c>
      <c r="O1272" s="325" t="s">
        <v>106</v>
      </c>
      <c r="P1272" s="325" t="s">
        <v>106</v>
      </c>
      <c r="Q1272" s="325" t="s">
        <v>106</v>
      </c>
      <c r="R1272" s="325" t="s">
        <v>106</v>
      </c>
      <c r="S1272" s="325" t="s">
        <v>106</v>
      </c>
      <c r="T1272" s="325" t="s">
        <v>106</v>
      </c>
      <c r="U1272" s="325" t="s">
        <v>106</v>
      </c>
      <c r="V1272" s="325" t="s">
        <v>106</v>
      </c>
      <c r="W1272" s="326" t="s">
        <v>106</v>
      </c>
      <c r="X1272" s="339" t="s">
        <v>106</v>
      </c>
      <c r="Y1272" s="338" t="s">
        <v>106</v>
      </c>
      <c r="Z1272" s="339" t="s">
        <v>106</v>
      </c>
      <c r="AA1272" s="338" t="s">
        <v>106</v>
      </c>
      <c r="AB1272" s="339" t="s">
        <v>106</v>
      </c>
      <c r="AC1272" s="338" t="s">
        <v>106</v>
      </c>
      <c r="AD1272" s="124" t="s">
        <v>106</v>
      </c>
      <c r="AE1272" s="124" t="s">
        <v>106</v>
      </c>
      <c r="AF1272" s="124" t="s">
        <v>106</v>
      </c>
      <c r="AG1272" s="57"/>
      <c r="AH1272" s="98" t="s">
        <v>106</v>
      </c>
      <c r="AI1272" s="324" t="s">
        <v>106</v>
      </c>
      <c r="AJ1272" s="325" t="s">
        <v>106</v>
      </c>
      <c r="AK1272" s="325" t="s">
        <v>106</v>
      </c>
      <c r="AL1272" s="325" t="s">
        <v>106</v>
      </c>
      <c r="AM1272" s="325" t="s">
        <v>106</v>
      </c>
      <c r="AN1272" s="325" t="s">
        <v>106</v>
      </c>
      <c r="AO1272" s="325" t="s">
        <v>106</v>
      </c>
      <c r="AP1272" s="325" t="s">
        <v>106</v>
      </c>
      <c r="AQ1272" s="325" t="s">
        <v>106</v>
      </c>
      <c r="AR1272" s="325" t="s">
        <v>106</v>
      </c>
      <c r="AS1272" s="325" t="s">
        <v>106</v>
      </c>
      <c r="AT1272" s="325" t="s">
        <v>106</v>
      </c>
      <c r="AU1272" s="325" t="s">
        <v>106</v>
      </c>
      <c r="AV1272" s="325" t="s">
        <v>106</v>
      </c>
      <c r="AW1272" s="325" t="s">
        <v>106</v>
      </c>
      <c r="AX1272" s="325" t="s">
        <v>106</v>
      </c>
      <c r="AY1272" s="325" t="s">
        <v>106</v>
      </c>
      <c r="AZ1272" s="325" t="s">
        <v>106</v>
      </c>
      <c r="BA1272" s="325" t="s">
        <v>106</v>
      </c>
      <c r="BB1272" s="326" t="s">
        <v>106</v>
      </c>
      <c r="BC1272" s="339" t="s">
        <v>106</v>
      </c>
      <c r="BD1272" s="338" t="s">
        <v>106</v>
      </c>
      <c r="BE1272" s="339" t="s">
        <v>106</v>
      </c>
      <c r="BF1272" s="338" t="s">
        <v>106</v>
      </c>
      <c r="BG1272" s="339" t="s">
        <v>106</v>
      </c>
      <c r="BH1272" s="338" t="s">
        <v>106</v>
      </c>
      <c r="BI1272" s="124" t="s">
        <v>106</v>
      </c>
      <c r="BJ1272" s="124" t="s">
        <v>106</v>
      </c>
      <c r="BK1272" s="124" t="s">
        <v>106</v>
      </c>
      <c r="BL1272" s="57"/>
      <c r="BM1272" s="98" t="s">
        <v>106</v>
      </c>
      <c r="BN1272" s="337" t="s">
        <v>106</v>
      </c>
      <c r="BO1272" s="195" t="s">
        <v>106</v>
      </c>
      <c r="BP1272" s="195" t="s">
        <v>106</v>
      </c>
      <c r="BQ1272" s="195" t="s">
        <v>106</v>
      </c>
      <c r="BR1272" s="195" t="s">
        <v>106</v>
      </c>
      <c r="BS1272" s="195" t="s">
        <v>106</v>
      </c>
      <c r="BT1272" s="195" t="s">
        <v>106</v>
      </c>
      <c r="BU1272" s="195" t="s">
        <v>106</v>
      </c>
      <c r="BV1272" s="195" t="s">
        <v>106</v>
      </c>
      <c r="BW1272" s="195" t="s">
        <v>106</v>
      </c>
      <c r="BX1272" s="195" t="s">
        <v>106</v>
      </c>
      <c r="BY1272" s="195" t="s">
        <v>106</v>
      </c>
      <c r="BZ1272" s="195" t="s">
        <v>106</v>
      </c>
      <c r="CA1272" s="195" t="s">
        <v>106</v>
      </c>
      <c r="CB1272" s="195" t="s">
        <v>106</v>
      </c>
      <c r="CC1272" s="195" t="s">
        <v>106</v>
      </c>
      <c r="CD1272" s="195" t="s">
        <v>106</v>
      </c>
      <c r="CE1272" s="195" t="s">
        <v>106</v>
      </c>
      <c r="CF1272" s="195" t="s">
        <v>106</v>
      </c>
      <c r="CG1272" s="196" t="s">
        <v>106</v>
      </c>
      <c r="CH1272" s="339" t="s">
        <v>106</v>
      </c>
      <c r="CI1272" s="338" t="s">
        <v>106</v>
      </c>
      <c r="CJ1272" s="339" t="s">
        <v>106</v>
      </c>
      <c r="CK1272" s="338" t="s">
        <v>106</v>
      </c>
      <c r="CL1272" s="339" t="s">
        <v>106</v>
      </c>
      <c r="CM1272" s="338" t="s">
        <v>106</v>
      </c>
      <c r="CN1272" s="124" t="s">
        <v>106</v>
      </c>
      <c r="CO1272" s="124" t="s">
        <v>106</v>
      </c>
      <c r="CP1272" s="124" t="s">
        <v>106</v>
      </c>
      <c r="CQ1272" s="57"/>
    </row>
    <row r="1273" spans="1:95" x14ac:dyDescent="0.25">
      <c r="A1273" s="241"/>
      <c r="B1273" s="422" t="s">
        <v>35</v>
      </c>
      <c r="C1273" s="423" t="s">
        <v>110</v>
      </c>
      <c r="D1273" s="424" t="s">
        <v>177</v>
      </c>
      <c r="E1273" s="424" t="s">
        <v>153</v>
      </c>
      <c r="F1273" s="424" t="s">
        <v>296</v>
      </c>
      <c r="G1273" s="424" t="s">
        <v>163</v>
      </c>
      <c r="H1273" s="424" t="s">
        <v>167</v>
      </c>
      <c r="I1273" s="424" t="s">
        <v>158</v>
      </c>
      <c r="J1273" s="424" t="s">
        <v>158</v>
      </c>
      <c r="K1273" s="424" t="s">
        <v>158</v>
      </c>
      <c r="L1273" s="424" t="s">
        <v>158</v>
      </c>
      <c r="M1273" s="424" t="s">
        <v>158</v>
      </c>
      <c r="N1273" s="424" t="s">
        <v>158</v>
      </c>
      <c r="O1273" s="424" t="s">
        <v>158</v>
      </c>
      <c r="P1273" s="424" t="s">
        <v>158</v>
      </c>
      <c r="Q1273" s="424" t="s">
        <v>158</v>
      </c>
      <c r="R1273" s="424" t="s">
        <v>158</v>
      </c>
      <c r="S1273" s="424" t="s">
        <v>158</v>
      </c>
      <c r="T1273" s="424" t="s">
        <v>158</v>
      </c>
      <c r="U1273" s="424" t="s">
        <v>158</v>
      </c>
      <c r="V1273" s="424" t="s">
        <v>158</v>
      </c>
      <c r="W1273" s="425" t="s">
        <v>158</v>
      </c>
      <c r="X1273" s="426" t="s">
        <v>235</v>
      </c>
      <c r="Y1273" s="442">
        <v>0.45270270270270269</v>
      </c>
      <c r="Z1273" s="426" t="s">
        <v>251</v>
      </c>
      <c r="AA1273" s="442">
        <v>0.11486486486486487</v>
      </c>
      <c r="AB1273" s="426" t="s">
        <v>158</v>
      </c>
      <c r="AC1273" s="442">
        <v>0</v>
      </c>
      <c r="AD1273" s="443">
        <v>19.470878378378391</v>
      </c>
      <c r="AE1273" s="443">
        <v>23.377499999999998</v>
      </c>
      <c r="AF1273" s="443">
        <v>26.1465</v>
      </c>
      <c r="AG1273" s="16"/>
      <c r="AH1273" s="426" t="s">
        <v>114</v>
      </c>
      <c r="AI1273" s="424" t="s">
        <v>147</v>
      </c>
      <c r="AJ1273" s="424" t="s">
        <v>262</v>
      </c>
      <c r="AK1273" s="424" t="s">
        <v>304</v>
      </c>
      <c r="AL1273" s="424" t="s">
        <v>305</v>
      </c>
      <c r="AM1273" s="424" t="s">
        <v>245</v>
      </c>
      <c r="AN1273" s="424" t="s">
        <v>179</v>
      </c>
      <c r="AO1273" s="424" t="s">
        <v>179</v>
      </c>
      <c r="AP1273" s="424" t="s">
        <v>158</v>
      </c>
      <c r="AQ1273" s="424" t="s">
        <v>158</v>
      </c>
      <c r="AR1273" s="424" t="s">
        <v>158</v>
      </c>
      <c r="AS1273" s="424" t="s">
        <v>158</v>
      </c>
      <c r="AT1273" s="424" t="s">
        <v>158</v>
      </c>
      <c r="AU1273" s="424" t="s">
        <v>158</v>
      </c>
      <c r="AV1273" s="424" t="s">
        <v>158</v>
      </c>
      <c r="AW1273" s="424" t="s">
        <v>158</v>
      </c>
      <c r="AX1273" s="424" t="s">
        <v>158</v>
      </c>
      <c r="AY1273" s="424" t="s">
        <v>158</v>
      </c>
      <c r="AZ1273" s="424" t="s">
        <v>158</v>
      </c>
      <c r="BA1273" s="424" t="s">
        <v>158</v>
      </c>
      <c r="BB1273" s="425" t="s">
        <v>158</v>
      </c>
      <c r="BC1273" s="426" t="s">
        <v>306</v>
      </c>
      <c r="BD1273" s="442">
        <v>0.56194690265486724</v>
      </c>
      <c r="BE1273" s="426" t="s">
        <v>284</v>
      </c>
      <c r="BF1273" s="442">
        <v>0.15634218289085547</v>
      </c>
      <c r="BG1273" s="426" t="s">
        <v>179</v>
      </c>
      <c r="BH1273" s="442">
        <v>2.9498525073746312E-3</v>
      </c>
      <c r="BI1273" s="443">
        <v>20.261858407079643</v>
      </c>
      <c r="BJ1273" s="443">
        <v>24.1615</v>
      </c>
      <c r="BK1273" s="443">
        <v>26.3415</v>
      </c>
      <c r="BL1273" s="16"/>
      <c r="BM1273" s="426" t="s">
        <v>118</v>
      </c>
      <c r="BN1273" s="424" t="s">
        <v>167</v>
      </c>
      <c r="BO1273" s="424" t="s">
        <v>245</v>
      </c>
      <c r="BP1273" s="424" t="s">
        <v>307</v>
      </c>
      <c r="BQ1273" s="424" t="s">
        <v>308</v>
      </c>
      <c r="BR1273" s="424" t="s">
        <v>260</v>
      </c>
      <c r="BS1273" s="424" t="s">
        <v>179</v>
      </c>
      <c r="BT1273" s="424" t="s">
        <v>179</v>
      </c>
      <c r="BU1273" s="424" t="s">
        <v>158</v>
      </c>
      <c r="BV1273" s="424" t="s">
        <v>158</v>
      </c>
      <c r="BW1273" s="424" t="s">
        <v>158</v>
      </c>
      <c r="BX1273" s="424" t="s">
        <v>158</v>
      </c>
      <c r="BY1273" s="424" t="s">
        <v>158</v>
      </c>
      <c r="BZ1273" s="424" t="s">
        <v>158</v>
      </c>
      <c r="CA1273" s="424" t="s">
        <v>158</v>
      </c>
      <c r="CB1273" s="424" t="s">
        <v>158</v>
      </c>
      <c r="CC1273" s="424" t="s">
        <v>158</v>
      </c>
      <c r="CD1273" s="424" t="s">
        <v>158</v>
      </c>
      <c r="CE1273" s="424" t="s">
        <v>158</v>
      </c>
      <c r="CF1273" s="424" t="s">
        <v>158</v>
      </c>
      <c r="CG1273" s="425" t="s">
        <v>158</v>
      </c>
      <c r="CH1273" s="370" t="s">
        <v>309</v>
      </c>
      <c r="CI1273" s="396">
        <v>0.5423728813559322</v>
      </c>
      <c r="CJ1273" s="370" t="s">
        <v>310</v>
      </c>
      <c r="CK1273" s="396">
        <v>0.14891041162227603</v>
      </c>
      <c r="CL1273" s="370" t="s">
        <v>179</v>
      </c>
      <c r="CM1273" s="396">
        <v>2.4213075060532689E-3</v>
      </c>
      <c r="CN1273" s="397">
        <v>20.120133171912823</v>
      </c>
      <c r="CO1273" s="397">
        <v>23.978499999999997</v>
      </c>
      <c r="CP1273" s="397">
        <v>26.218499999999999</v>
      </c>
      <c r="CQ1273" s="57"/>
    </row>
    <row r="1274" spans="1:95" x14ac:dyDescent="0.25">
      <c r="A1274" s="241"/>
      <c r="B1274" s="427" t="s">
        <v>36</v>
      </c>
      <c r="C1274" s="428" t="s">
        <v>122</v>
      </c>
      <c r="D1274" s="429" t="s">
        <v>177</v>
      </c>
      <c r="E1274" s="429" t="s">
        <v>153</v>
      </c>
      <c r="F1274" s="429" t="s">
        <v>248</v>
      </c>
      <c r="G1274" s="429" t="s">
        <v>232</v>
      </c>
      <c r="H1274" s="429" t="s">
        <v>167</v>
      </c>
      <c r="I1274" s="429" t="s">
        <v>158</v>
      </c>
      <c r="J1274" s="429" t="s">
        <v>158</v>
      </c>
      <c r="K1274" s="429" t="s">
        <v>158</v>
      </c>
      <c r="L1274" s="429" t="s">
        <v>158</v>
      </c>
      <c r="M1274" s="429" t="s">
        <v>158</v>
      </c>
      <c r="N1274" s="429" t="s">
        <v>158</v>
      </c>
      <c r="O1274" s="429" t="s">
        <v>158</v>
      </c>
      <c r="P1274" s="429" t="s">
        <v>158</v>
      </c>
      <c r="Q1274" s="429" t="s">
        <v>158</v>
      </c>
      <c r="R1274" s="429" t="s">
        <v>158</v>
      </c>
      <c r="S1274" s="429" t="s">
        <v>158</v>
      </c>
      <c r="T1274" s="429" t="s">
        <v>158</v>
      </c>
      <c r="U1274" s="429" t="s">
        <v>158</v>
      </c>
      <c r="V1274" s="429" t="s">
        <v>158</v>
      </c>
      <c r="W1274" s="430" t="s">
        <v>158</v>
      </c>
      <c r="X1274" s="431" t="s">
        <v>248</v>
      </c>
      <c r="Y1274" s="444">
        <v>0.44230769230769229</v>
      </c>
      <c r="Z1274" s="431" t="s">
        <v>251</v>
      </c>
      <c r="AA1274" s="444">
        <v>0.10897435897435898</v>
      </c>
      <c r="AB1274" s="431" t="s">
        <v>158</v>
      </c>
      <c r="AC1274" s="444">
        <v>0</v>
      </c>
      <c r="AD1274" s="445">
        <v>19.411987179487191</v>
      </c>
      <c r="AE1274" s="445">
        <v>23.269000000000002</v>
      </c>
      <c r="AF1274" s="445">
        <v>26.134499999999999</v>
      </c>
      <c r="AG1274" s="16"/>
      <c r="AH1274" s="431" t="s">
        <v>126</v>
      </c>
      <c r="AI1274" s="429" t="s">
        <v>147</v>
      </c>
      <c r="AJ1274" s="429" t="s">
        <v>201</v>
      </c>
      <c r="AK1274" s="429" t="s">
        <v>311</v>
      </c>
      <c r="AL1274" s="429" t="s">
        <v>312</v>
      </c>
      <c r="AM1274" s="429" t="s">
        <v>175</v>
      </c>
      <c r="AN1274" s="429" t="s">
        <v>177</v>
      </c>
      <c r="AO1274" s="429" t="s">
        <v>179</v>
      </c>
      <c r="AP1274" s="429" t="s">
        <v>158</v>
      </c>
      <c r="AQ1274" s="429" t="s">
        <v>158</v>
      </c>
      <c r="AR1274" s="429" t="s">
        <v>158</v>
      </c>
      <c r="AS1274" s="429" t="s">
        <v>158</v>
      </c>
      <c r="AT1274" s="429" t="s">
        <v>158</v>
      </c>
      <c r="AU1274" s="429" t="s">
        <v>158</v>
      </c>
      <c r="AV1274" s="429" t="s">
        <v>158</v>
      </c>
      <c r="AW1274" s="429" t="s">
        <v>158</v>
      </c>
      <c r="AX1274" s="429" t="s">
        <v>158</v>
      </c>
      <c r="AY1274" s="429" t="s">
        <v>158</v>
      </c>
      <c r="AZ1274" s="429" t="s">
        <v>158</v>
      </c>
      <c r="BA1274" s="429" t="s">
        <v>158</v>
      </c>
      <c r="BB1274" s="430" t="s">
        <v>158</v>
      </c>
      <c r="BC1274" s="431" t="s">
        <v>313</v>
      </c>
      <c r="BD1274" s="444">
        <v>0.56406685236768805</v>
      </c>
      <c r="BE1274" s="431" t="s">
        <v>229</v>
      </c>
      <c r="BF1274" s="444">
        <v>0.15598885793871867</v>
      </c>
      <c r="BG1274" s="431" t="s">
        <v>179</v>
      </c>
      <c r="BH1274" s="444">
        <v>2.7855153203342618E-3</v>
      </c>
      <c r="BI1274" s="445">
        <v>20.289999999999996</v>
      </c>
      <c r="BJ1274" s="445">
        <v>24.16</v>
      </c>
      <c r="BK1274" s="445">
        <v>26.380499999999998</v>
      </c>
      <c r="BL1274" s="16"/>
      <c r="BM1274" s="431" t="s">
        <v>130</v>
      </c>
      <c r="BN1274" s="429" t="s">
        <v>167</v>
      </c>
      <c r="BO1274" s="429" t="s">
        <v>178</v>
      </c>
      <c r="BP1274" s="429" t="s">
        <v>314</v>
      </c>
      <c r="BQ1274" s="429" t="s">
        <v>315</v>
      </c>
      <c r="BR1274" s="429" t="s">
        <v>218</v>
      </c>
      <c r="BS1274" s="429" t="s">
        <v>177</v>
      </c>
      <c r="BT1274" s="429" t="s">
        <v>179</v>
      </c>
      <c r="BU1274" s="429" t="s">
        <v>158</v>
      </c>
      <c r="BV1274" s="429" t="s">
        <v>158</v>
      </c>
      <c r="BW1274" s="429" t="s">
        <v>158</v>
      </c>
      <c r="BX1274" s="429" t="s">
        <v>158</v>
      </c>
      <c r="BY1274" s="429" t="s">
        <v>158</v>
      </c>
      <c r="BZ1274" s="429" t="s">
        <v>158</v>
      </c>
      <c r="CA1274" s="429" t="s">
        <v>158</v>
      </c>
      <c r="CB1274" s="429" t="s">
        <v>158</v>
      </c>
      <c r="CC1274" s="429" t="s">
        <v>158</v>
      </c>
      <c r="CD1274" s="429" t="s">
        <v>158</v>
      </c>
      <c r="CE1274" s="429" t="s">
        <v>158</v>
      </c>
      <c r="CF1274" s="429" t="s">
        <v>158</v>
      </c>
      <c r="CG1274" s="430" t="s">
        <v>158</v>
      </c>
      <c r="CH1274" s="377" t="s">
        <v>316</v>
      </c>
      <c r="CI1274" s="398">
        <v>0.54233409610983985</v>
      </c>
      <c r="CJ1274" s="377" t="s">
        <v>242</v>
      </c>
      <c r="CK1274" s="398">
        <v>0.14759725400457666</v>
      </c>
      <c r="CL1274" s="377" t="s">
        <v>179</v>
      </c>
      <c r="CM1274" s="398">
        <v>2.2883295194508009E-3</v>
      </c>
      <c r="CN1274" s="399">
        <v>20.133283752860393</v>
      </c>
      <c r="CO1274" s="399">
        <v>23.942499999999999</v>
      </c>
      <c r="CP1274" s="399">
        <v>26.3475</v>
      </c>
      <c r="CQ1274" s="57"/>
    </row>
    <row r="1275" spans="1:95" x14ac:dyDescent="0.25">
      <c r="A1275" s="241"/>
      <c r="B1275" s="432" t="s">
        <v>37</v>
      </c>
      <c r="C1275" s="433" t="s">
        <v>122</v>
      </c>
      <c r="D1275" s="434" t="s">
        <v>177</v>
      </c>
      <c r="E1275" s="434" t="s">
        <v>153</v>
      </c>
      <c r="F1275" s="434" t="s">
        <v>248</v>
      </c>
      <c r="G1275" s="434" t="s">
        <v>232</v>
      </c>
      <c r="H1275" s="434" t="s">
        <v>167</v>
      </c>
      <c r="I1275" s="434" t="s">
        <v>158</v>
      </c>
      <c r="J1275" s="434" t="s">
        <v>158</v>
      </c>
      <c r="K1275" s="434" t="s">
        <v>158</v>
      </c>
      <c r="L1275" s="434" t="s">
        <v>158</v>
      </c>
      <c r="M1275" s="434" t="s">
        <v>158</v>
      </c>
      <c r="N1275" s="434" t="s">
        <v>158</v>
      </c>
      <c r="O1275" s="434" t="s">
        <v>158</v>
      </c>
      <c r="P1275" s="434" t="s">
        <v>158</v>
      </c>
      <c r="Q1275" s="434" t="s">
        <v>158</v>
      </c>
      <c r="R1275" s="434" t="s">
        <v>158</v>
      </c>
      <c r="S1275" s="434" t="s">
        <v>158</v>
      </c>
      <c r="T1275" s="434" t="s">
        <v>158</v>
      </c>
      <c r="U1275" s="434" t="s">
        <v>158</v>
      </c>
      <c r="V1275" s="434" t="s">
        <v>158</v>
      </c>
      <c r="W1275" s="435" t="s">
        <v>158</v>
      </c>
      <c r="X1275" s="436" t="s">
        <v>248</v>
      </c>
      <c r="Y1275" s="446">
        <v>0.44230769230769229</v>
      </c>
      <c r="Z1275" s="436" t="s">
        <v>251</v>
      </c>
      <c r="AA1275" s="446">
        <v>0.10897435897435898</v>
      </c>
      <c r="AB1275" s="436" t="s">
        <v>158</v>
      </c>
      <c r="AC1275" s="446">
        <v>0</v>
      </c>
      <c r="AD1275" s="447">
        <v>19.411987179487191</v>
      </c>
      <c r="AE1275" s="447">
        <v>23.269000000000002</v>
      </c>
      <c r="AF1275" s="447">
        <v>26.134499999999999</v>
      </c>
      <c r="AG1275" s="16"/>
      <c r="AH1275" s="436" t="s">
        <v>126</v>
      </c>
      <c r="AI1275" s="434" t="s">
        <v>147</v>
      </c>
      <c r="AJ1275" s="434" t="s">
        <v>201</v>
      </c>
      <c r="AK1275" s="434" t="s">
        <v>311</v>
      </c>
      <c r="AL1275" s="434" t="s">
        <v>312</v>
      </c>
      <c r="AM1275" s="434" t="s">
        <v>175</v>
      </c>
      <c r="AN1275" s="434" t="s">
        <v>177</v>
      </c>
      <c r="AO1275" s="434" t="s">
        <v>179</v>
      </c>
      <c r="AP1275" s="434" t="s">
        <v>158</v>
      </c>
      <c r="AQ1275" s="434" t="s">
        <v>158</v>
      </c>
      <c r="AR1275" s="434" t="s">
        <v>158</v>
      </c>
      <c r="AS1275" s="434" t="s">
        <v>158</v>
      </c>
      <c r="AT1275" s="434" t="s">
        <v>158</v>
      </c>
      <c r="AU1275" s="434" t="s">
        <v>158</v>
      </c>
      <c r="AV1275" s="434" t="s">
        <v>158</v>
      </c>
      <c r="AW1275" s="434" t="s">
        <v>158</v>
      </c>
      <c r="AX1275" s="434" t="s">
        <v>158</v>
      </c>
      <c r="AY1275" s="434" t="s">
        <v>158</v>
      </c>
      <c r="AZ1275" s="434" t="s">
        <v>158</v>
      </c>
      <c r="BA1275" s="434" t="s">
        <v>158</v>
      </c>
      <c r="BB1275" s="435" t="s">
        <v>158</v>
      </c>
      <c r="BC1275" s="436" t="s">
        <v>313</v>
      </c>
      <c r="BD1275" s="446">
        <v>0.56406685236768805</v>
      </c>
      <c r="BE1275" s="436" t="s">
        <v>229</v>
      </c>
      <c r="BF1275" s="446">
        <v>0.15598885793871867</v>
      </c>
      <c r="BG1275" s="436" t="s">
        <v>179</v>
      </c>
      <c r="BH1275" s="446">
        <v>2.7855153203342618E-3</v>
      </c>
      <c r="BI1275" s="447">
        <v>20.289999999999996</v>
      </c>
      <c r="BJ1275" s="447">
        <v>24.16</v>
      </c>
      <c r="BK1275" s="447">
        <v>26.380499999999998</v>
      </c>
      <c r="BL1275" s="16"/>
      <c r="BM1275" s="436" t="s">
        <v>130</v>
      </c>
      <c r="BN1275" s="434" t="s">
        <v>167</v>
      </c>
      <c r="BO1275" s="434" t="s">
        <v>178</v>
      </c>
      <c r="BP1275" s="434" t="s">
        <v>314</v>
      </c>
      <c r="BQ1275" s="434" t="s">
        <v>315</v>
      </c>
      <c r="BR1275" s="434" t="s">
        <v>218</v>
      </c>
      <c r="BS1275" s="434" t="s">
        <v>177</v>
      </c>
      <c r="BT1275" s="434" t="s">
        <v>179</v>
      </c>
      <c r="BU1275" s="434" t="s">
        <v>158</v>
      </c>
      <c r="BV1275" s="434" t="s">
        <v>158</v>
      </c>
      <c r="BW1275" s="434" t="s">
        <v>158</v>
      </c>
      <c r="BX1275" s="434" t="s">
        <v>158</v>
      </c>
      <c r="BY1275" s="434" t="s">
        <v>158</v>
      </c>
      <c r="BZ1275" s="434" t="s">
        <v>158</v>
      </c>
      <c r="CA1275" s="434" t="s">
        <v>158</v>
      </c>
      <c r="CB1275" s="434" t="s">
        <v>158</v>
      </c>
      <c r="CC1275" s="434" t="s">
        <v>158</v>
      </c>
      <c r="CD1275" s="434" t="s">
        <v>158</v>
      </c>
      <c r="CE1275" s="434" t="s">
        <v>158</v>
      </c>
      <c r="CF1275" s="434" t="s">
        <v>158</v>
      </c>
      <c r="CG1275" s="435" t="s">
        <v>158</v>
      </c>
      <c r="CH1275" s="382" t="s">
        <v>316</v>
      </c>
      <c r="CI1275" s="400">
        <v>0.54233409610983985</v>
      </c>
      <c r="CJ1275" s="382" t="s">
        <v>242</v>
      </c>
      <c r="CK1275" s="400">
        <v>0.14759725400457666</v>
      </c>
      <c r="CL1275" s="382" t="s">
        <v>179</v>
      </c>
      <c r="CM1275" s="400">
        <v>2.2883295194508009E-3</v>
      </c>
      <c r="CN1275" s="401">
        <v>20.133283752860393</v>
      </c>
      <c r="CO1275" s="401">
        <v>23.942499999999999</v>
      </c>
      <c r="CP1275" s="401">
        <v>26.3475</v>
      </c>
      <c r="CQ1275" s="57"/>
    </row>
    <row r="1276" spans="1:95" x14ac:dyDescent="0.25">
      <c r="A1276" s="241"/>
      <c r="B1276" s="437" t="s">
        <v>38</v>
      </c>
      <c r="C1276" s="438" t="s">
        <v>139</v>
      </c>
      <c r="D1276" s="439" t="s">
        <v>177</v>
      </c>
      <c r="E1276" s="439" t="s">
        <v>153</v>
      </c>
      <c r="F1276" s="439" t="s">
        <v>124</v>
      </c>
      <c r="G1276" s="439" t="s">
        <v>317</v>
      </c>
      <c r="H1276" s="439" t="s">
        <v>164</v>
      </c>
      <c r="I1276" s="439" t="s">
        <v>158</v>
      </c>
      <c r="J1276" s="439" t="s">
        <v>158</v>
      </c>
      <c r="K1276" s="439" t="s">
        <v>158</v>
      </c>
      <c r="L1276" s="439" t="s">
        <v>158</v>
      </c>
      <c r="M1276" s="439" t="s">
        <v>158</v>
      </c>
      <c r="N1276" s="439" t="s">
        <v>158</v>
      </c>
      <c r="O1276" s="439" t="s">
        <v>158</v>
      </c>
      <c r="P1276" s="439" t="s">
        <v>158</v>
      </c>
      <c r="Q1276" s="439" t="s">
        <v>158</v>
      </c>
      <c r="R1276" s="439" t="s">
        <v>158</v>
      </c>
      <c r="S1276" s="439" t="s">
        <v>158</v>
      </c>
      <c r="T1276" s="439" t="s">
        <v>158</v>
      </c>
      <c r="U1276" s="439" t="s">
        <v>158</v>
      </c>
      <c r="V1276" s="439" t="s">
        <v>158</v>
      </c>
      <c r="W1276" s="440" t="s">
        <v>158</v>
      </c>
      <c r="X1276" s="441" t="s">
        <v>318</v>
      </c>
      <c r="Y1276" s="448">
        <v>0.45</v>
      </c>
      <c r="Z1276" s="441" t="s">
        <v>216</v>
      </c>
      <c r="AA1276" s="448">
        <v>0.1125</v>
      </c>
      <c r="AB1276" s="441" t="s">
        <v>158</v>
      </c>
      <c r="AC1276" s="448">
        <v>0</v>
      </c>
      <c r="AD1276" s="449">
        <v>19.484250000000017</v>
      </c>
      <c r="AE1276" s="449">
        <v>23.277000000000001</v>
      </c>
      <c r="AF1276" s="449">
        <v>26.1585</v>
      </c>
      <c r="AG1276" s="16"/>
      <c r="AH1276" s="441" t="s">
        <v>142</v>
      </c>
      <c r="AI1276" s="439" t="s">
        <v>147</v>
      </c>
      <c r="AJ1276" s="439" t="s">
        <v>198</v>
      </c>
      <c r="AK1276" s="439" t="s">
        <v>319</v>
      </c>
      <c r="AL1276" s="439" t="s">
        <v>320</v>
      </c>
      <c r="AM1276" s="439" t="s">
        <v>166</v>
      </c>
      <c r="AN1276" s="439" t="s">
        <v>177</v>
      </c>
      <c r="AO1276" s="439" t="s">
        <v>179</v>
      </c>
      <c r="AP1276" s="439" t="s">
        <v>158</v>
      </c>
      <c r="AQ1276" s="439" t="s">
        <v>158</v>
      </c>
      <c r="AR1276" s="439" t="s">
        <v>158</v>
      </c>
      <c r="AS1276" s="439" t="s">
        <v>158</v>
      </c>
      <c r="AT1276" s="439" t="s">
        <v>158</v>
      </c>
      <c r="AU1276" s="439" t="s">
        <v>158</v>
      </c>
      <c r="AV1276" s="439" t="s">
        <v>158</v>
      </c>
      <c r="AW1276" s="439" t="s">
        <v>158</v>
      </c>
      <c r="AX1276" s="439" t="s">
        <v>158</v>
      </c>
      <c r="AY1276" s="439" t="s">
        <v>158</v>
      </c>
      <c r="AZ1276" s="439" t="s">
        <v>158</v>
      </c>
      <c r="BA1276" s="439" t="s">
        <v>158</v>
      </c>
      <c r="BB1276" s="440" t="s">
        <v>158</v>
      </c>
      <c r="BC1276" s="441" t="s">
        <v>321</v>
      </c>
      <c r="BD1276" s="448">
        <v>0.56334231805929924</v>
      </c>
      <c r="BE1276" s="441" t="s">
        <v>143</v>
      </c>
      <c r="BF1276" s="448">
        <v>0.15768194070080863</v>
      </c>
      <c r="BG1276" s="441" t="s">
        <v>179</v>
      </c>
      <c r="BH1276" s="448">
        <v>2.6954177897574125E-3</v>
      </c>
      <c r="BI1276" s="449">
        <v>20.279838274932608</v>
      </c>
      <c r="BJ1276" s="449">
        <v>24.16</v>
      </c>
      <c r="BK1276" s="449">
        <v>26.388500000000001</v>
      </c>
      <c r="BL1276" s="16"/>
      <c r="BM1276" s="441" t="s">
        <v>145</v>
      </c>
      <c r="BN1276" s="439" t="s">
        <v>167</v>
      </c>
      <c r="BO1276" s="439" t="s">
        <v>248</v>
      </c>
      <c r="BP1276" s="439" t="s">
        <v>322</v>
      </c>
      <c r="BQ1276" s="439" t="s">
        <v>323</v>
      </c>
      <c r="BR1276" s="439" t="s">
        <v>182</v>
      </c>
      <c r="BS1276" s="439" t="s">
        <v>177</v>
      </c>
      <c r="BT1276" s="439" t="s">
        <v>179</v>
      </c>
      <c r="BU1276" s="439" t="s">
        <v>158</v>
      </c>
      <c r="BV1276" s="439" t="s">
        <v>158</v>
      </c>
      <c r="BW1276" s="439" t="s">
        <v>158</v>
      </c>
      <c r="BX1276" s="439" t="s">
        <v>158</v>
      </c>
      <c r="BY1276" s="439" t="s">
        <v>158</v>
      </c>
      <c r="BZ1276" s="439" t="s">
        <v>158</v>
      </c>
      <c r="CA1276" s="439" t="s">
        <v>158</v>
      </c>
      <c r="CB1276" s="439" t="s">
        <v>158</v>
      </c>
      <c r="CC1276" s="439" t="s">
        <v>158</v>
      </c>
      <c r="CD1276" s="439" t="s">
        <v>158</v>
      </c>
      <c r="CE1276" s="439" t="s">
        <v>158</v>
      </c>
      <c r="CF1276" s="439" t="s">
        <v>158</v>
      </c>
      <c r="CG1276" s="440" t="s">
        <v>158</v>
      </c>
      <c r="CH1276" s="387" t="s">
        <v>324</v>
      </c>
      <c r="CI1276" s="402">
        <v>0.5432372505543237</v>
      </c>
      <c r="CJ1276" s="387" t="s">
        <v>325</v>
      </c>
      <c r="CK1276" s="402">
        <v>0.14966740576496673</v>
      </c>
      <c r="CL1276" s="387" t="s">
        <v>179</v>
      </c>
      <c r="CM1276" s="402">
        <v>2.2172949002217295E-3</v>
      </c>
      <c r="CN1276" s="403">
        <v>20.13871396895787</v>
      </c>
      <c r="CO1276" s="403">
        <v>24.0075</v>
      </c>
      <c r="CP1276" s="403">
        <v>26.378499999999999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86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1</v>
      </c>
      <c r="D1279" s="321">
        <v>0</v>
      </c>
      <c r="E1279" s="89">
        <v>0.25</v>
      </c>
      <c r="F1279" s="89">
        <v>0.5</v>
      </c>
      <c r="G1279" s="89">
        <v>0.25</v>
      </c>
      <c r="H1279" s="89">
        <v>0</v>
      </c>
      <c r="I1279" s="89">
        <v>0</v>
      </c>
      <c r="J1279" s="89">
        <v>0</v>
      </c>
      <c r="K1279" s="89">
        <v>0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0.25</v>
      </c>
      <c r="Y1279" s="30">
        <v>0.25</v>
      </c>
      <c r="Z1279" s="322">
        <v>0</v>
      </c>
      <c r="AA1279" s="30">
        <v>0</v>
      </c>
      <c r="AB1279" s="322">
        <v>0</v>
      </c>
      <c r="AC1279" s="30">
        <v>0</v>
      </c>
      <c r="AD1279" s="25">
        <v>16.569999999999997</v>
      </c>
      <c r="AE1279" s="25" t="s">
        <v>106</v>
      </c>
      <c r="AF1279" s="25" t="s">
        <v>106</v>
      </c>
      <c r="AG1279" s="57"/>
      <c r="AH1279" s="96">
        <v>2.25</v>
      </c>
      <c r="AI1279" s="321">
        <v>0</v>
      </c>
      <c r="AJ1279" s="89">
        <v>0</v>
      </c>
      <c r="AK1279" s="89">
        <v>0.75</v>
      </c>
      <c r="AL1279" s="89">
        <v>0.25</v>
      </c>
      <c r="AM1279" s="89">
        <v>1.25</v>
      </c>
      <c r="AN1279" s="89">
        <v>0</v>
      </c>
      <c r="AO1279" s="89">
        <v>0</v>
      </c>
      <c r="AP1279" s="89">
        <v>0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1.5</v>
      </c>
      <c r="BD1279" s="30">
        <v>0.66666666666666663</v>
      </c>
      <c r="BE1279" s="322">
        <v>1.25</v>
      </c>
      <c r="BF1279" s="30">
        <v>0.55555555555555558</v>
      </c>
      <c r="BG1279" s="322">
        <v>0</v>
      </c>
      <c r="BH1279" s="30">
        <v>0</v>
      </c>
      <c r="BI1279" s="25">
        <v>22.824444444444442</v>
      </c>
      <c r="BJ1279" s="25">
        <v>27.93</v>
      </c>
      <c r="BK1279" s="25" t="s">
        <v>106</v>
      </c>
      <c r="BL1279" s="57"/>
      <c r="BM1279" s="96">
        <v>3.25</v>
      </c>
      <c r="BN1279" s="321">
        <v>0</v>
      </c>
      <c r="BO1279" s="89">
        <v>0.25</v>
      </c>
      <c r="BP1279" s="89">
        <v>1.25</v>
      </c>
      <c r="BQ1279" s="89">
        <v>0.5</v>
      </c>
      <c r="BR1279" s="89">
        <v>1.25</v>
      </c>
      <c r="BS1279" s="89">
        <v>0</v>
      </c>
      <c r="BT1279" s="89">
        <v>0</v>
      </c>
      <c r="BU1279" s="89">
        <v>0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1.75</v>
      </c>
      <c r="CI1279" s="30">
        <v>0.53846153846153844</v>
      </c>
      <c r="CJ1279" s="322">
        <v>1.25</v>
      </c>
      <c r="CK1279" s="30">
        <v>0.38461538461538464</v>
      </c>
      <c r="CL1279" s="322">
        <v>0</v>
      </c>
      <c r="CM1279" s="30">
        <v>0</v>
      </c>
      <c r="CN1279" s="25">
        <v>20.9</v>
      </c>
      <c r="CO1279" s="25">
        <v>26.777000000000001</v>
      </c>
      <c r="CP1279" s="25" t="s">
        <v>106</v>
      </c>
      <c r="CQ1279" s="57"/>
    </row>
    <row r="1280" spans="1:95" x14ac:dyDescent="0.25">
      <c r="A1280" s="241"/>
      <c r="B1280" s="312">
        <v>4.1667000000000003E-2</v>
      </c>
      <c r="C1280" s="97">
        <v>0.25</v>
      </c>
      <c r="D1280" s="264">
        <v>0</v>
      </c>
      <c r="E1280" s="122">
        <v>0</v>
      </c>
      <c r="F1280" s="122">
        <v>0</v>
      </c>
      <c r="G1280" s="122">
        <v>0.25</v>
      </c>
      <c r="H1280" s="122">
        <v>0</v>
      </c>
      <c r="I1280" s="122">
        <v>0</v>
      </c>
      <c r="J1280" s="122">
        <v>0</v>
      </c>
      <c r="K1280" s="122">
        <v>0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0.25</v>
      </c>
      <c r="Y1280" s="31">
        <v>1</v>
      </c>
      <c r="Z1280" s="323">
        <v>0</v>
      </c>
      <c r="AA1280" s="31">
        <v>0</v>
      </c>
      <c r="AB1280" s="323">
        <v>0</v>
      </c>
      <c r="AC1280" s="31">
        <v>0</v>
      </c>
      <c r="AD1280" s="27">
        <v>22.4</v>
      </c>
      <c r="AE1280" s="27" t="s">
        <v>106</v>
      </c>
      <c r="AF1280" s="27" t="s">
        <v>106</v>
      </c>
      <c r="AG1280" s="57"/>
      <c r="AH1280" s="97">
        <v>2</v>
      </c>
      <c r="AI1280" s="264">
        <v>0</v>
      </c>
      <c r="AJ1280" s="122">
        <v>0.25</v>
      </c>
      <c r="AK1280" s="122">
        <v>0.5</v>
      </c>
      <c r="AL1280" s="122">
        <v>0.5</v>
      </c>
      <c r="AM1280" s="122">
        <v>0.75</v>
      </c>
      <c r="AN1280" s="122">
        <v>0</v>
      </c>
      <c r="AO1280" s="122">
        <v>0</v>
      </c>
      <c r="AP1280" s="122">
        <v>0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1.25</v>
      </c>
      <c r="BD1280" s="31">
        <v>0.625</v>
      </c>
      <c r="BE1280" s="323">
        <v>0.75</v>
      </c>
      <c r="BF1280" s="31">
        <v>0.375</v>
      </c>
      <c r="BG1280" s="323">
        <v>0</v>
      </c>
      <c r="BH1280" s="31">
        <v>0</v>
      </c>
      <c r="BI1280" s="27">
        <v>21.313749999999999</v>
      </c>
      <c r="BJ1280" s="27">
        <v>27.0045</v>
      </c>
      <c r="BK1280" s="27" t="s">
        <v>106</v>
      </c>
      <c r="BL1280" s="57"/>
      <c r="BM1280" s="97">
        <v>2.25</v>
      </c>
      <c r="BN1280" s="264">
        <v>0</v>
      </c>
      <c r="BO1280" s="122">
        <v>0.25</v>
      </c>
      <c r="BP1280" s="122">
        <v>0.5</v>
      </c>
      <c r="BQ1280" s="122">
        <v>0.75</v>
      </c>
      <c r="BR1280" s="122">
        <v>0.75</v>
      </c>
      <c r="BS1280" s="122">
        <v>0</v>
      </c>
      <c r="BT1280" s="122">
        <v>0</v>
      </c>
      <c r="BU1280" s="122">
        <v>0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1.5</v>
      </c>
      <c r="CI1280" s="31">
        <v>0.66666666666666663</v>
      </c>
      <c r="CJ1280" s="323">
        <v>0.75</v>
      </c>
      <c r="CK1280" s="31">
        <v>0.33333333333333331</v>
      </c>
      <c r="CL1280" s="323">
        <v>0</v>
      </c>
      <c r="CM1280" s="31">
        <v>0</v>
      </c>
      <c r="CN1280" s="27">
        <v>21.434444444444445</v>
      </c>
      <c r="CO1280" s="27">
        <v>26.984999999999999</v>
      </c>
      <c r="CP1280" s="27" t="s">
        <v>106</v>
      </c>
      <c r="CQ1280" s="57"/>
    </row>
    <row r="1281" spans="1:95" x14ac:dyDescent="0.25">
      <c r="A1281" s="241"/>
      <c r="B1281" s="312">
        <v>8.3333000000000004E-2</v>
      </c>
      <c r="C1281" s="97">
        <v>0</v>
      </c>
      <c r="D1281" s="264">
        <v>0</v>
      </c>
      <c r="E1281" s="122">
        <v>0</v>
      </c>
      <c r="F1281" s="122">
        <v>0</v>
      </c>
      <c r="G1281" s="122">
        <v>0</v>
      </c>
      <c r="H1281" s="122">
        <v>0</v>
      </c>
      <c r="I1281" s="122">
        <v>0</v>
      </c>
      <c r="J1281" s="122">
        <v>0</v>
      </c>
      <c r="K1281" s="122">
        <v>0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0</v>
      </c>
      <c r="Y1281" s="31" t="s">
        <v>106</v>
      </c>
      <c r="Z1281" s="323">
        <v>0</v>
      </c>
      <c r="AA1281" s="31" t="s">
        <v>106</v>
      </c>
      <c r="AB1281" s="323">
        <v>0</v>
      </c>
      <c r="AC1281" s="31" t="s">
        <v>106</v>
      </c>
      <c r="AD1281" s="27" t="s">
        <v>106</v>
      </c>
      <c r="AE1281" s="27" t="s">
        <v>106</v>
      </c>
      <c r="AF1281" s="27" t="s">
        <v>106</v>
      </c>
      <c r="AG1281" s="57"/>
      <c r="AH1281" s="97">
        <v>0.25</v>
      </c>
      <c r="AI1281" s="264">
        <v>0</v>
      </c>
      <c r="AJ1281" s="122">
        <v>0</v>
      </c>
      <c r="AK1281" s="122">
        <v>0</v>
      </c>
      <c r="AL1281" s="122">
        <v>0.25</v>
      </c>
      <c r="AM1281" s="122">
        <v>0</v>
      </c>
      <c r="AN1281" s="122">
        <v>0</v>
      </c>
      <c r="AO1281" s="122">
        <v>0</v>
      </c>
      <c r="AP1281" s="122">
        <v>0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0.25</v>
      </c>
      <c r="BD1281" s="31">
        <v>1</v>
      </c>
      <c r="BE1281" s="323">
        <v>0</v>
      </c>
      <c r="BF1281" s="31">
        <v>0</v>
      </c>
      <c r="BG1281" s="323">
        <v>0</v>
      </c>
      <c r="BH1281" s="31">
        <v>0</v>
      </c>
      <c r="BI1281" s="27">
        <v>20.23</v>
      </c>
      <c r="BJ1281" s="27" t="s">
        <v>106</v>
      </c>
      <c r="BK1281" s="27" t="s">
        <v>106</v>
      </c>
      <c r="BL1281" s="57"/>
      <c r="BM1281" s="97">
        <v>0.25</v>
      </c>
      <c r="BN1281" s="264">
        <v>0</v>
      </c>
      <c r="BO1281" s="122">
        <v>0</v>
      </c>
      <c r="BP1281" s="122">
        <v>0</v>
      </c>
      <c r="BQ1281" s="122">
        <v>0.25</v>
      </c>
      <c r="BR1281" s="122">
        <v>0</v>
      </c>
      <c r="BS1281" s="122">
        <v>0</v>
      </c>
      <c r="BT1281" s="122">
        <v>0</v>
      </c>
      <c r="BU1281" s="122">
        <v>0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0.25</v>
      </c>
      <c r="CI1281" s="31">
        <v>1</v>
      </c>
      <c r="CJ1281" s="323">
        <v>0</v>
      </c>
      <c r="CK1281" s="31">
        <v>0</v>
      </c>
      <c r="CL1281" s="323">
        <v>0</v>
      </c>
      <c r="CM1281" s="31">
        <v>0</v>
      </c>
      <c r="CN1281" s="27">
        <v>20.23</v>
      </c>
      <c r="CO1281" s="27" t="s">
        <v>106</v>
      </c>
      <c r="CP1281" s="27" t="s">
        <v>106</v>
      </c>
      <c r="CQ1281" s="57"/>
    </row>
    <row r="1282" spans="1:95" x14ac:dyDescent="0.25">
      <c r="A1282" s="241"/>
      <c r="B1282" s="312">
        <v>0.125</v>
      </c>
      <c r="C1282" s="97">
        <v>0.25</v>
      </c>
      <c r="D1282" s="264">
        <v>0</v>
      </c>
      <c r="E1282" s="122">
        <v>0</v>
      </c>
      <c r="F1282" s="122">
        <v>0.25</v>
      </c>
      <c r="G1282" s="122">
        <v>0</v>
      </c>
      <c r="H1282" s="122">
        <v>0</v>
      </c>
      <c r="I1282" s="122">
        <v>0</v>
      </c>
      <c r="J1282" s="122">
        <v>0</v>
      </c>
      <c r="K1282" s="122">
        <v>0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0</v>
      </c>
      <c r="Y1282" s="31">
        <v>0</v>
      </c>
      <c r="Z1282" s="323">
        <v>0</v>
      </c>
      <c r="AA1282" s="31">
        <v>0</v>
      </c>
      <c r="AB1282" s="323">
        <v>0</v>
      </c>
      <c r="AC1282" s="31">
        <v>0</v>
      </c>
      <c r="AD1282" s="27">
        <v>19.61</v>
      </c>
      <c r="AE1282" s="27" t="s">
        <v>106</v>
      </c>
      <c r="AF1282" s="27" t="s">
        <v>106</v>
      </c>
      <c r="AG1282" s="57"/>
      <c r="AH1282" s="97">
        <v>1</v>
      </c>
      <c r="AI1282" s="264">
        <v>0.75</v>
      </c>
      <c r="AJ1282" s="122">
        <v>0</v>
      </c>
      <c r="AK1282" s="122">
        <v>0</v>
      </c>
      <c r="AL1282" s="122">
        <v>0.25</v>
      </c>
      <c r="AM1282" s="122">
        <v>0</v>
      </c>
      <c r="AN1282" s="122">
        <v>0</v>
      </c>
      <c r="AO1282" s="122">
        <v>0</v>
      </c>
      <c r="AP1282" s="122">
        <v>0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0.25</v>
      </c>
      <c r="BD1282" s="31">
        <v>0.25</v>
      </c>
      <c r="BE1282" s="323">
        <v>0</v>
      </c>
      <c r="BF1282" s="31">
        <v>0</v>
      </c>
      <c r="BG1282" s="323">
        <v>0</v>
      </c>
      <c r="BH1282" s="31">
        <v>0</v>
      </c>
      <c r="BI1282" s="27">
        <v>10.484999999999999</v>
      </c>
      <c r="BJ1282" s="27" t="s">
        <v>106</v>
      </c>
      <c r="BK1282" s="27" t="s">
        <v>106</v>
      </c>
      <c r="BL1282" s="57"/>
      <c r="BM1282" s="97">
        <v>1.25</v>
      </c>
      <c r="BN1282" s="264">
        <v>0.75</v>
      </c>
      <c r="BO1282" s="122">
        <v>0</v>
      </c>
      <c r="BP1282" s="122">
        <v>0.25</v>
      </c>
      <c r="BQ1282" s="122">
        <v>0.25</v>
      </c>
      <c r="BR1282" s="122">
        <v>0</v>
      </c>
      <c r="BS1282" s="122">
        <v>0</v>
      </c>
      <c r="BT1282" s="122">
        <v>0</v>
      </c>
      <c r="BU1282" s="122">
        <v>0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0.25</v>
      </c>
      <c r="CI1282" s="31">
        <v>0.2</v>
      </c>
      <c r="CJ1282" s="323">
        <v>0</v>
      </c>
      <c r="CK1282" s="31">
        <v>0</v>
      </c>
      <c r="CL1282" s="323">
        <v>0</v>
      </c>
      <c r="CM1282" s="31">
        <v>0</v>
      </c>
      <c r="CN1282" s="27">
        <v>12.309999999999999</v>
      </c>
      <c r="CO1282" s="27" t="s">
        <v>106</v>
      </c>
      <c r="CP1282" s="27" t="s">
        <v>106</v>
      </c>
      <c r="CQ1282" s="57"/>
    </row>
    <row r="1283" spans="1:95" x14ac:dyDescent="0.25">
      <c r="A1283" s="241"/>
      <c r="B1283" s="312">
        <v>0.16666700000000001</v>
      </c>
      <c r="C1283" s="97">
        <v>0.75</v>
      </c>
      <c r="D1283" s="264">
        <v>0</v>
      </c>
      <c r="E1283" s="122">
        <v>0.25</v>
      </c>
      <c r="F1283" s="122">
        <v>0.5</v>
      </c>
      <c r="G1283" s="122">
        <v>0</v>
      </c>
      <c r="H1283" s="122">
        <v>0</v>
      </c>
      <c r="I1283" s="122">
        <v>0</v>
      </c>
      <c r="J1283" s="122">
        <v>0</v>
      </c>
      <c r="K1283" s="122">
        <v>0</v>
      </c>
      <c r="L1283" s="122">
        <v>0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0</v>
      </c>
      <c r="Y1283" s="31">
        <v>0</v>
      </c>
      <c r="Z1283" s="323">
        <v>0</v>
      </c>
      <c r="AA1283" s="31">
        <v>0</v>
      </c>
      <c r="AB1283" s="323">
        <v>0</v>
      </c>
      <c r="AC1283" s="31">
        <v>0</v>
      </c>
      <c r="AD1283" s="27">
        <v>16.809999999999999</v>
      </c>
      <c r="AE1283" s="27" t="s">
        <v>106</v>
      </c>
      <c r="AF1283" s="27" t="s">
        <v>106</v>
      </c>
      <c r="AG1283" s="57"/>
      <c r="AH1283" s="97">
        <v>1.5</v>
      </c>
      <c r="AI1283" s="264">
        <v>0</v>
      </c>
      <c r="AJ1283" s="122">
        <v>0.25</v>
      </c>
      <c r="AK1283" s="122">
        <v>1</v>
      </c>
      <c r="AL1283" s="122">
        <v>0.25</v>
      </c>
      <c r="AM1283" s="122">
        <v>0</v>
      </c>
      <c r="AN1283" s="122">
        <v>0</v>
      </c>
      <c r="AO1283" s="122">
        <v>0</v>
      </c>
      <c r="AP1283" s="122">
        <v>0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0.25</v>
      </c>
      <c r="BD1283" s="31">
        <v>0.16666666666666666</v>
      </c>
      <c r="BE1283" s="323">
        <v>0</v>
      </c>
      <c r="BF1283" s="31">
        <v>0</v>
      </c>
      <c r="BG1283" s="323">
        <v>0</v>
      </c>
      <c r="BH1283" s="31">
        <v>0</v>
      </c>
      <c r="BI1283" s="27">
        <v>17.256666666666668</v>
      </c>
      <c r="BJ1283" s="27">
        <v>20.513999999999999</v>
      </c>
      <c r="BK1283" s="27" t="s">
        <v>106</v>
      </c>
      <c r="BL1283" s="57"/>
      <c r="BM1283" s="97">
        <v>2.25</v>
      </c>
      <c r="BN1283" s="264">
        <v>0</v>
      </c>
      <c r="BO1283" s="122">
        <v>0.5</v>
      </c>
      <c r="BP1283" s="122">
        <v>1.5</v>
      </c>
      <c r="BQ1283" s="122">
        <v>0.25</v>
      </c>
      <c r="BR1283" s="122">
        <v>0</v>
      </c>
      <c r="BS1283" s="122">
        <v>0</v>
      </c>
      <c r="BT1283" s="122">
        <v>0</v>
      </c>
      <c r="BU1283" s="122">
        <v>0</v>
      </c>
      <c r="BV1283" s="122">
        <v>0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0.25</v>
      </c>
      <c r="CI1283" s="31">
        <v>0.1111111111111111</v>
      </c>
      <c r="CJ1283" s="323">
        <v>0</v>
      </c>
      <c r="CK1283" s="31">
        <v>0</v>
      </c>
      <c r="CL1283" s="323">
        <v>0</v>
      </c>
      <c r="CM1283" s="31">
        <v>0</v>
      </c>
      <c r="CN1283" s="27">
        <v>17.107777777777777</v>
      </c>
      <c r="CO1283" s="27">
        <v>19.920000000000002</v>
      </c>
      <c r="CP1283" s="27" t="s">
        <v>106</v>
      </c>
      <c r="CQ1283" s="57"/>
    </row>
    <row r="1284" spans="1:95" x14ac:dyDescent="0.25">
      <c r="A1284" s="241"/>
      <c r="B1284" s="312">
        <v>0.20833299999999999</v>
      </c>
      <c r="C1284" s="97">
        <v>3.5</v>
      </c>
      <c r="D1284" s="264">
        <v>0</v>
      </c>
      <c r="E1284" s="122">
        <v>0.75</v>
      </c>
      <c r="F1284" s="122">
        <v>0.75</v>
      </c>
      <c r="G1284" s="122">
        <v>1.75</v>
      </c>
      <c r="H1284" s="122">
        <v>0.25</v>
      </c>
      <c r="I1284" s="122">
        <v>0</v>
      </c>
      <c r="J1284" s="122">
        <v>0</v>
      </c>
      <c r="K1284" s="122">
        <v>0</v>
      </c>
      <c r="L1284" s="122">
        <v>0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1.75</v>
      </c>
      <c r="Y1284" s="31">
        <v>0.5</v>
      </c>
      <c r="Z1284" s="323">
        <v>1</v>
      </c>
      <c r="AA1284" s="31">
        <v>0.2857142857142857</v>
      </c>
      <c r="AB1284" s="323">
        <v>0</v>
      </c>
      <c r="AC1284" s="31">
        <v>0</v>
      </c>
      <c r="AD1284" s="27">
        <v>20.567142857142859</v>
      </c>
      <c r="AE1284" s="27">
        <v>24.77</v>
      </c>
      <c r="AF1284" s="27" t="s">
        <v>106</v>
      </c>
      <c r="AG1284" s="57"/>
      <c r="AH1284" s="97">
        <v>3.25</v>
      </c>
      <c r="AI1284" s="264">
        <v>0.25</v>
      </c>
      <c r="AJ1284" s="122">
        <v>1</v>
      </c>
      <c r="AK1284" s="122">
        <v>1.25</v>
      </c>
      <c r="AL1284" s="122">
        <v>0.5</v>
      </c>
      <c r="AM1284" s="122">
        <v>0.25</v>
      </c>
      <c r="AN1284" s="122">
        <v>0</v>
      </c>
      <c r="AO1284" s="122">
        <v>0</v>
      </c>
      <c r="AP1284" s="122">
        <v>0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0.75</v>
      </c>
      <c r="BD1284" s="31">
        <v>0.23076923076923078</v>
      </c>
      <c r="BE1284" s="323">
        <v>0.25</v>
      </c>
      <c r="BF1284" s="31">
        <v>7.6923076923076927E-2</v>
      </c>
      <c r="BG1284" s="323">
        <v>0</v>
      </c>
      <c r="BH1284" s="31">
        <v>0</v>
      </c>
      <c r="BI1284" s="27">
        <v>16.609999999999996</v>
      </c>
      <c r="BJ1284" s="27">
        <v>21.271000000000001</v>
      </c>
      <c r="BK1284" s="27" t="s">
        <v>106</v>
      </c>
      <c r="BL1284" s="57"/>
      <c r="BM1284" s="97">
        <v>6.75</v>
      </c>
      <c r="BN1284" s="264">
        <v>0.25</v>
      </c>
      <c r="BO1284" s="122">
        <v>1.75</v>
      </c>
      <c r="BP1284" s="122">
        <v>2</v>
      </c>
      <c r="BQ1284" s="122">
        <v>2.25</v>
      </c>
      <c r="BR1284" s="122">
        <v>0.5</v>
      </c>
      <c r="BS1284" s="122">
        <v>0</v>
      </c>
      <c r="BT1284" s="122">
        <v>0</v>
      </c>
      <c r="BU1284" s="122">
        <v>0</v>
      </c>
      <c r="BV1284" s="122">
        <v>0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2.5</v>
      </c>
      <c r="CI1284" s="31">
        <v>0.37037037037037035</v>
      </c>
      <c r="CJ1284" s="323">
        <v>1.25</v>
      </c>
      <c r="CK1284" s="31">
        <v>0.18518518518518517</v>
      </c>
      <c r="CL1284" s="323">
        <v>0</v>
      </c>
      <c r="CM1284" s="31">
        <v>0</v>
      </c>
      <c r="CN1284" s="27">
        <v>18.66185185185185</v>
      </c>
      <c r="CO1284" s="27">
        <v>24.423999999999999</v>
      </c>
      <c r="CP1284" s="27">
        <v>26.637999999999995</v>
      </c>
      <c r="CQ1284" s="57"/>
    </row>
    <row r="1285" spans="1:95" x14ac:dyDescent="0.25">
      <c r="A1285" s="241"/>
      <c r="B1285" s="312">
        <v>0.25</v>
      </c>
      <c r="C1285" s="97">
        <v>12.25</v>
      </c>
      <c r="D1285" s="264">
        <v>0</v>
      </c>
      <c r="E1285" s="122">
        <v>0.75</v>
      </c>
      <c r="F1285" s="122">
        <v>3.5</v>
      </c>
      <c r="G1285" s="122">
        <v>7</v>
      </c>
      <c r="H1285" s="122">
        <v>0.75</v>
      </c>
      <c r="I1285" s="122">
        <v>0.25</v>
      </c>
      <c r="J1285" s="122">
        <v>0</v>
      </c>
      <c r="K1285" s="122">
        <v>0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8</v>
      </c>
      <c r="Y1285" s="31">
        <v>0.65306122448979587</v>
      </c>
      <c r="Z1285" s="323">
        <v>3.5</v>
      </c>
      <c r="AA1285" s="31">
        <v>0.2857142857142857</v>
      </c>
      <c r="AB1285" s="323">
        <v>0</v>
      </c>
      <c r="AC1285" s="31">
        <v>0</v>
      </c>
      <c r="AD1285" s="27">
        <v>21.306326530612246</v>
      </c>
      <c r="AE1285" s="27">
        <v>24.71</v>
      </c>
      <c r="AF1285" s="27">
        <v>27.215</v>
      </c>
      <c r="AG1285" s="57"/>
      <c r="AH1285" s="97">
        <v>8.25</v>
      </c>
      <c r="AI1285" s="264">
        <v>0.25</v>
      </c>
      <c r="AJ1285" s="122">
        <v>0</v>
      </c>
      <c r="AK1285" s="122">
        <v>2.5</v>
      </c>
      <c r="AL1285" s="122">
        <v>4</v>
      </c>
      <c r="AM1285" s="122">
        <v>1.25</v>
      </c>
      <c r="AN1285" s="122">
        <v>0.25</v>
      </c>
      <c r="AO1285" s="122">
        <v>0</v>
      </c>
      <c r="AP1285" s="122">
        <v>0</v>
      </c>
      <c r="AQ1285" s="122">
        <v>0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5.5</v>
      </c>
      <c r="BD1285" s="31">
        <v>0.66666666666666663</v>
      </c>
      <c r="BE1285" s="323">
        <v>2.25</v>
      </c>
      <c r="BF1285" s="31">
        <v>0.27272727272727271</v>
      </c>
      <c r="BG1285" s="323">
        <v>0</v>
      </c>
      <c r="BH1285" s="31">
        <v>0</v>
      </c>
      <c r="BI1285" s="27">
        <v>21.264848484848489</v>
      </c>
      <c r="BJ1285" s="27">
        <v>25.563000000000002</v>
      </c>
      <c r="BK1285" s="27">
        <v>29.600999999999996</v>
      </c>
      <c r="BL1285" s="57"/>
      <c r="BM1285" s="97">
        <v>20.5</v>
      </c>
      <c r="BN1285" s="264">
        <v>0.25</v>
      </c>
      <c r="BO1285" s="122">
        <v>0.75</v>
      </c>
      <c r="BP1285" s="122">
        <v>6</v>
      </c>
      <c r="BQ1285" s="122">
        <v>11</v>
      </c>
      <c r="BR1285" s="122">
        <v>2</v>
      </c>
      <c r="BS1285" s="122">
        <v>0.5</v>
      </c>
      <c r="BT1285" s="122">
        <v>0</v>
      </c>
      <c r="BU1285" s="122">
        <v>0</v>
      </c>
      <c r="BV1285" s="122">
        <v>0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13.5</v>
      </c>
      <c r="CI1285" s="31">
        <v>0.65853658536585369</v>
      </c>
      <c r="CJ1285" s="323">
        <v>5.75</v>
      </c>
      <c r="CK1285" s="31">
        <v>0.28048780487804881</v>
      </c>
      <c r="CL1285" s="323">
        <v>0</v>
      </c>
      <c r="CM1285" s="31">
        <v>0</v>
      </c>
      <c r="CN1285" s="27">
        <v>21.289634146341466</v>
      </c>
      <c r="CO1285" s="27">
        <v>24.726499999999998</v>
      </c>
      <c r="CP1285" s="27">
        <v>27.462</v>
      </c>
      <c r="CQ1285" s="57"/>
    </row>
    <row r="1286" spans="1:95" x14ac:dyDescent="0.25">
      <c r="A1286" s="241"/>
      <c r="B1286" s="312">
        <v>0.29166700000000001</v>
      </c>
      <c r="C1286" s="97">
        <v>13.333333333333334</v>
      </c>
      <c r="D1286" s="264">
        <v>0</v>
      </c>
      <c r="E1286" s="122">
        <v>0.33333333333333331</v>
      </c>
      <c r="F1286" s="122">
        <v>6</v>
      </c>
      <c r="G1286" s="122">
        <v>5.333333333333333</v>
      </c>
      <c r="H1286" s="122">
        <v>1.3333333333333333</v>
      </c>
      <c r="I1286" s="122">
        <v>0.33333333333333331</v>
      </c>
      <c r="J1286" s="122">
        <v>0</v>
      </c>
      <c r="K1286" s="122">
        <v>0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7</v>
      </c>
      <c r="Y1286" s="31">
        <v>0.52500000000000002</v>
      </c>
      <c r="Z1286" s="323">
        <v>2.6666666666666665</v>
      </c>
      <c r="AA1286" s="31">
        <v>0.19999999999999998</v>
      </c>
      <c r="AB1286" s="323">
        <v>0</v>
      </c>
      <c r="AC1286" s="31">
        <v>0</v>
      </c>
      <c r="AD1286" s="27">
        <v>21.078749999999999</v>
      </c>
      <c r="AE1286" s="27">
        <v>25.531500000000001</v>
      </c>
      <c r="AF1286" s="27">
        <v>28.392999999999997</v>
      </c>
      <c r="AG1286" s="57"/>
      <c r="AH1286" s="97">
        <v>222.33333333333334</v>
      </c>
      <c r="AI1286" s="264">
        <v>1.6666666666666667</v>
      </c>
      <c r="AJ1286" s="122">
        <v>10</v>
      </c>
      <c r="AK1286" s="122">
        <v>79</v>
      </c>
      <c r="AL1286" s="122">
        <v>109.33333333333333</v>
      </c>
      <c r="AM1286" s="122">
        <v>21</v>
      </c>
      <c r="AN1286" s="122">
        <v>1.3333333333333333</v>
      </c>
      <c r="AO1286" s="122">
        <v>0</v>
      </c>
      <c r="AP1286" s="122">
        <v>0</v>
      </c>
      <c r="AQ1286" s="122">
        <v>0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131.33333333333334</v>
      </c>
      <c r="BD1286" s="31">
        <v>0.59070464767616193</v>
      </c>
      <c r="BE1286" s="323">
        <v>33.666666666666664</v>
      </c>
      <c r="BF1286" s="31">
        <v>0.15142428785607195</v>
      </c>
      <c r="BG1286" s="323">
        <v>0</v>
      </c>
      <c r="BH1286" s="31">
        <v>0</v>
      </c>
      <c r="BI1286" s="27">
        <v>20.800976616231083</v>
      </c>
      <c r="BJ1286" s="27">
        <v>24.191999999999997</v>
      </c>
      <c r="BK1286" s="27">
        <v>26.585999999999999</v>
      </c>
      <c r="BL1286" s="57"/>
      <c r="BM1286" s="97">
        <v>235.66666666666669</v>
      </c>
      <c r="BN1286" s="264">
        <v>1.6666666666666667</v>
      </c>
      <c r="BO1286" s="122">
        <v>10.333333333333334</v>
      </c>
      <c r="BP1286" s="122">
        <v>85</v>
      </c>
      <c r="BQ1286" s="122">
        <v>114.66666666666667</v>
      </c>
      <c r="BR1286" s="122">
        <v>22.333333333333332</v>
      </c>
      <c r="BS1286" s="122">
        <v>1.6666666666666667</v>
      </c>
      <c r="BT1286" s="122">
        <v>0</v>
      </c>
      <c r="BU1286" s="122">
        <v>0</v>
      </c>
      <c r="BV1286" s="122">
        <v>0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138.33333333333334</v>
      </c>
      <c r="CI1286" s="31">
        <v>0.58698727015558694</v>
      </c>
      <c r="CJ1286" s="323">
        <v>36.333333333333336</v>
      </c>
      <c r="CK1286" s="31">
        <v>0.15417256011315417</v>
      </c>
      <c r="CL1286" s="323">
        <v>0</v>
      </c>
      <c r="CM1286" s="31">
        <v>0</v>
      </c>
      <c r="CN1286" s="27">
        <v>20.818180645161288</v>
      </c>
      <c r="CO1286" s="27">
        <v>24.21</v>
      </c>
      <c r="CP1286" s="27">
        <v>26.615999999999996</v>
      </c>
      <c r="CQ1286" s="57"/>
    </row>
    <row r="1287" spans="1:95" x14ac:dyDescent="0.25">
      <c r="A1287" s="241"/>
      <c r="B1287" s="312">
        <v>0.33333299999999999</v>
      </c>
      <c r="C1287" s="97">
        <v>8</v>
      </c>
      <c r="D1287" s="264">
        <v>0.33333333333333331</v>
      </c>
      <c r="E1287" s="122">
        <v>0.66666666666666663</v>
      </c>
      <c r="F1287" s="122">
        <v>4.333333333333333</v>
      </c>
      <c r="G1287" s="122">
        <v>2.6666666666666665</v>
      </c>
      <c r="H1287" s="122">
        <v>0</v>
      </c>
      <c r="I1287" s="122">
        <v>0</v>
      </c>
      <c r="J1287" s="122">
        <v>0</v>
      </c>
      <c r="K1287" s="122">
        <v>0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2.6666666666666665</v>
      </c>
      <c r="Y1287" s="31">
        <v>0.33333333333333331</v>
      </c>
      <c r="Z1287" s="323">
        <v>0.66666666666666663</v>
      </c>
      <c r="AA1287" s="31">
        <v>8.3333333333333329E-2</v>
      </c>
      <c r="AB1287" s="323">
        <v>0</v>
      </c>
      <c r="AC1287" s="31">
        <v>0</v>
      </c>
      <c r="AD1287" s="27">
        <v>18.608750000000004</v>
      </c>
      <c r="AE1287" s="27">
        <v>22.605</v>
      </c>
      <c r="AF1287" s="27">
        <v>24.772500000000001</v>
      </c>
      <c r="AG1287" s="57"/>
      <c r="AH1287" s="97">
        <v>378.66666666666669</v>
      </c>
      <c r="AI1287" s="264">
        <v>12.333333333333334</v>
      </c>
      <c r="AJ1287" s="122">
        <v>32.333333333333336</v>
      </c>
      <c r="AK1287" s="122">
        <v>169.33333333333334</v>
      </c>
      <c r="AL1287" s="122">
        <v>138</v>
      </c>
      <c r="AM1287" s="122">
        <v>24</v>
      </c>
      <c r="AN1287" s="122">
        <v>2.6666666666666665</v>
      </c>
      <c r="AO1287" s="122">
        <v>0</v>
      </c>
      <c r="AP1287" s="122">
        <v>0</v>
      </c>
      <c r="AQ1287" s="122">
        <v>0</v>
      </c>
      <c r="AR1287" s="122">
        <v>0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</v>
      </c>
      <c r="BC1287" s="323">
        <v>164.33333333333334</v>
      </c>
      <c r="BD1287" s="31">
        <v>0.43397887323943662</v>
      </c>
      <c r="BE1287" s="323">
        <v>36</v>
      </c>
      <c r="BF1287" s="31">
        <v>9.5070422535211266E-2</v>
      </c>
      <c r="BG1287" s="323">
        <v>0</v>
      </c>
      <c r="BH1287" s="31">
        <v>0</v>
      </c>
      <c r="BI1287" s="27">
        <v>19.246760563380274</v>
      </c>
      <c r="BJ1287" s="27">
        <v>23.034500000000001</v>
      </c>
      <c r="BK1287" s="27">
        <v>25.8</v>
      </c>
      <c r="BL1287" s="57"/>
      <c r="BM1287" s="97">
        <v>386.66666666666669</v>
      </c>
      <c r="BN1287" s="264">
        <v>12.666666666666666</v>
      </c>
      <c r="BO1287" s="122">
        <v>33</v>
      </c>
      <c r="BP1287" s="122">
        <v>173.66666666666666</v>
      </c>
      <c r="BQ1287" s="122">
        <v>140.66666666666666</v>
      </c>
      <c r="BR1287" s="122">
        <v>24</v>
      </c>
      <c r="BS1287" s="122">
        <v>2.6666666666666665</v>
      </c>
      <c r="BT1287" s="122">
        <v>0</v>
      </c>
      <c r="BU1287" s="122">
        <v>0</v>
      </c>
      <c r="BV1287" s="122">
        <v>0</v>
      </c>
      <c r="BW1287" s="122">
        <v>0</v>
      </c>
      <c r="BX1287" s="122">
        <v>0</v>
      </c>
      <c r="BY1287" s="122">
        <v>0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</v>
      </c>
      <c r="CH1287" s="323">
        <v>167</v>
      </c>
      <c r="CI1287" s="31">
        <v>0.43189655172413793</v>
      </c>
      <c r="CJ1287" s="323">
        <v>36.666666666666664</v>
      </c>
      <c r="CK1287" s="31">
        <v>9.4827586206896547E-2</v>
      </c>
      <c r="CL1287" s="323">
        <v>0</v>
      </c>
      <c r="CM1287" s="31">
        <v>0</v>
      </c>
      <c r="CN1287" s="27">
        <v>19.23356034482757</v>
      </c>
      <c r="CO1287" s="27">
        <v>23.03</v>
      </c>
      <c r="CP1287" s="27">
        <v>25.69</v>
      </c>
      <c r="CQ1287" s="57"/>
    </row>
    <row r="1288" spans="1:95" x14ac:dyDescent="0.25">
      <c r="A1288" s="241"/>
      <c r="B1288" s="312">
        <v>0.375</v>
      </c>
      <c r="C1288" s="97">
        <v>16</v>
      </c>
      <c r="D1288" s="264">
        <v>0</v>
      </c>
      <c r="E1288" s="122">
        <v>2</v>
      </c>
      <c r="F1288" s="122">
        <v>7.666666666666667</v>
      </c>
      <c r="G1288" s="122">
        <v>5.333333333333333</v>
      </c>
      <c r="H1288" s="122">
        <v>1</v>
      </c>
      <c r="I1288" s="122">
        <v>0</v>
      </c>
      <c r="J1288" s="122">
        <v>0</v>
      </c>
      <c r="K1288" s="122">
        <v>0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6.333333333333333</v>
      </c>
      <c r="Y1288" s="31">
        <v>0.39583333333333331</v>
      </c>
      <c r="Z1288" s="323">
        <v>1</v>
      </c>
      <c r="AA1288" s="31">
        <v>6.25E-2</v>
      </c>
      <c r="AB1288" s="323">
        <v>0</v>
      </c>
      <c r="AC1288" s="31">
        <v>0</v>
      </c>
      <c r="AD1288" s="27">
        <v>19.36333333333333</v>
      </c>
      <c r="AE1288" s="27">
        <v>23.227</v>
      </c>
      <c r="AF1288" s="27">
        <v>27.674499999999998</v>
      </c>
      <c r="AG1288" s="57"/>
      <c r="AH1288" s="97">
        <v>190.66666666666663</v>
      </c>
      <c r="AI1288" s="264">
        <v>1.3333333333333333</v>
      </c>
      <c r="AJ1288" s="122">
        <v>12</v>
      </c>
      <c r="AK1288" s="122">
        <v>71.666666666666671</v>
      </c>
      <c r="AL1288" s="122">
        <v>90.333333333333329</v>
      </c>
      <c r="AM1288" s="122">
        <v>13.666666666666666</v>
      </c>
      <c r="AN1288" s="122">
        <v>1</v>
      </c>
      <c r="AO1288" s="122">
        <v>0.66666666666666663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105.66666666666667</v>
      </c>
      <c r="BD1288" s="31">
        <v>0.55419580419580428</v>
      </c>
      <c r="BE1288" s="323">
        <v>25</v>
      </c>
      <c r="BF1288" s="31">
        <v>0.13111888111888115</v>
      </c>
      <c r="BG1288" s="323">
        <v>0.66666666666666663</v>
      </c>
      <c r="BH1288" s="31">
        <v>3.4965034965034969E-3</v>
      </c>
      <c r="BI1288" s="27">
        <v>20.375681818181828</v>
      </c>
      <c r="BJ1288" s="27">
        <v>23.561</v>
      </c>
      <c r="BK1288" s="27">
        <v>26.281000000000002</v>
      </c>
      <c r="BL1288" s="57"/>
      <c r="BM1288" s="97">
        <v>206.66666666666663</v>
      </c>
      <c r="BN1288" s="264">
        <v>1.3333333333333333</v>
      </c>
      <c r="BO1288" s="122">
        <v>14</v>
      </c>
      <c r="BP1288" s="122">
        <v>79.333333333333329</v>
      </c>
      <c r="BQ1288" s="122">
        <v>95.666666666666671</v>
      </c>
      <c r="BR1288" s="122">
        <v>14.666666666666666</v>
      </c>
      <c r="BS1288" s="122">
        <v>1</v>
      </c>
      <c r="BT1288" s="122">
        <v>0.66666666666666663</v>
      </c>
      <c r="BU1288" s="122">
        <v>0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112</v>
      </c>
      <c r="CI1288" s="31">
        <v>0.54193548387096779</v>
      </c>
      <c r="CJ1288" s="323">
        <v>26</v>
      </c>
      <c r="CK1288" s="31">
        <v>0.12580645161290324</v>
      </c>
      <c r="CL1288" s="323">
        <v>0.66666666666666663</v>
      </c>
      <c r="CM1288" s="31">
        <v>3.2258064516129037E-3</v>
      </c>
      <c r="CN1288" s="27">
        <v>20.297306451612918</v>
      </c>
      <c r="CO1288" s="27">
        <v>23.536999999999999</v>
      </c>
      <c r="CP1288" s="27">
        <v>26.316999999999997</v>
      </c>
      <c r="CQ1288" s="57"/>
    </row>
    <row r="1289" spans="1:95" x14ac:dyDescent="0.25">
      <c r="A1289" s="241"/>
      <c r="B1289" s="312">
        <v>0.41666700000000001</v>
      </c>
      <c r="C1289" s="97">
        <v>15.666666666666666</v>
      </c>
      <c r="D1289" s="264">
        <v>0</v>
      </c>
      <c r="E1289" s="122">
        <v>1.3333333333333333</v>
      </c>
      <c r="F1289" s="122">
        <v>8.6666666666666661</v>
      </c>
      <c r="G1289" s="122">
        <v>5.333333333333333</v>
      </c>
      <c r="H1289" s="122">
        <v>0.33333333333333331</v>
      </c>
      <c r="I1289" s="122">
        <v>0</v>
      </c>
      <c r="J1289" s="122">
        <v>0</v>
      </c>
      <c r="K1289" s="122">
        <v>0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5.333333333333333</v>
      </c>
      <c r="Y1289" s="31">
        <v>0.34042553191489361</v>
      </c>
      <c r="Z1289" s="323">
        <v>0.66666666666666663</v>
      </c>
      <c r="AA1289" s="31">
        <v>4.2553191489361701E-2</v>
      </c>
      <c r="AB1289" s="323">
        <v>0</v>
      </c>
      <c r="AC1289" s="31">
        <v>0</v>
      </c>
      <c r="AD1289" s="27">
        <v>18.756595744680848</v>
      </c>
      <c r="AE1289" s="27">
        <v>21.763999999999999</v>
      </c>
      <c r="AF1289" s="27">
        <v>23.611999999999991</v>
      </c>
      <c r="AG1289" s="57"/>
      <c r="AH1289" s="97">
        <v>110.33333333333334</v>
      </c>
      <c r="AI1289" s="264">
        <v>3</v>
      </c>
      <c r="AJ1289" s="122">
        <v>7</v>
      </c>
      <c r="AK1289" s="122">
        <v>43.333333333333336</v>
      </c>
      <c r="AL1289" s="122">
        <v>45.333333333333336</v>
      </c>
      <c r="AM1289" s="122">
        <v>11</v>
      </c>
      <c r="AN1289" s="122">
        <v>0.66666666666666663</v>
      </c>
      <c r="AO1289" s="122">
        <v>0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56.666666666666664</v>
      </c>
      <c r="BD1289" s="31">
        <v>0.51359516616314194</v>
      </c>
      <c r="BE1289" s="323">
        <v>15.666666666666666</v>
      </c>
      <c r="BF1289" s="31">
        <v>0.14199395770392748</v>
      </c>
      <c r="BG1289" s="323">
        <v>0</v>
      </c>
      <c r="BH1289" s="31">
        <v>0</v>
      </c>
      <c r="BI1289" s="27">
        <v>19.919063444108755</v>
      </c>
      <c r="BJ1289" s="27">
        <v>23.884</v>
      </c>
      <c r="BK1289" s="27">
        <v>26.122</v>
      </c>
      <c r="BL1289" s="57"/>
      <c r="BM1289" s="97">
        <v>126</v>
      </c>
      <c r="BN1289" s="264">
        <v>3</v>
      </c>
      <c r="BO1289" s="122">
        <v>8.3333333333333339</v>
      </c>
      <c r="BP1289" s="122">
        <v>52</v>
      </c>
      <c r="BQ1289" s="122">
        <v>50.666666666666664</v>
      </c>
      <c r="BR1289" s="122">
        <v>11.333333333333334</v>
      </c>
      <c r="BS1289" s="122">
        <v>0.66666666666666663</v>
      </c>
      <c r="BT1289" s="122">
        <v>0</v>
      </c>
      <c r="BU1289" s="122">
        <v>0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62</v>
      </c>
      <c r="CI1289" s="31">
        <v>0.49206349206349204</v>
      </c>
      <c r="CJ1289" s="323">
        <v>16.333333333333332</v>
      </c>
      <c r="CK1289" s="31">
        <v>0.12962962962962962</v>
      </c>
      <c r="CL1289" s="323">
        <v>0</v>
      </c>
      <c r="CM1289" s="31">
        <v>0</v>
      </c>
      <c r="CN1289" s="27">
        <v>19.774523809523807</v>
      </c>
      <c r="CO1289" s="27">
        <v>23.632999999999999</v>
      </c>
      <c r="CP1289" s="27">
        <v>25.900000000000002</v>
      </c>
      <c r="CQ1289" s="57"/>
    </row>
    <row r="1290" spans="1:95" x14ac:dyDescent="0.25">
      <c r="A1290" s="241"/>
      <c r="B1290" s="312">
        <v>0.45833299999999999</v>
      </c>
      <c r="C1290" s="97">
        <v>17.333333333333332</v>
      </c>
      <c r="D1290" s="264">
        <v>1</v>
      </c>
      <c r="E1290" s="122">
        <v>2</v>
      </c>
      <c r="F1290" s="122">
        <v>5.666666666666667</v>
      </c>
      <c r="G1290" s="122">
        <v>8.3333333333333339</v>
      </c>
      <c r="H1290" s="122">
        <v>0.33333333333333331</v>
      </c>
      <c r="I1290" s="122">
        <v>0</v>
      </c>
      <c r="J1290" s="122">
        <v>0</v>
      </c>
      <c r="K1290" s="122">
        <v>0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8.6666666666666661</v>
      </c>
      <c r="Y1290" s="31">
        <v>0.5</v>
      </c>
      <c r="Z1290" s="323">
        <v>1</v>
      </c>
      <c r="AA1290" s="31">
        <v>5.7692307692307696E-2</v>
      </c>
      <c r="AB1290" s="323">
        <v>0</v>
      </c>
      <c r="AC1290" s="31">
        <v>0</v>
      </c>
      <c r="AD1290" s="27">
        <v>18.840714285714284</v>
      </c>
      <c r="AE1290" s="27">
        <v>23.107499999999998</v>
      </c>
      <c r="AF1290" s="27">
        <v>24.378500000000003</v>
      </c>
      <c r="AG1290" s="57"/>
      <c r="AH1290" s="97">
        <v>83.666666666666671</v>
      </c>
      <c r="AI1290" s="264">
        <v>3</v>
      </c>
      <c r="AJ1290" s="122">
        <v>10.333333333333334</v>
      </c>
      <c r="AK1290" s="122">
        <v>27</v>
      </c>
      <c r="AL1290" s="122">
        <v>38</v>
      </c>
      <c r="AM1290" s="122">
        <v>5</v>
      </c>
      <c r="AN1290" s="122">
        <v>0.33333333333333331</v>
      </c>
      <c r="AO1290" s="122">
        <v>0</v>
      </c>
      <c r="AP1290" s="122">
        <v>0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43.333333333333336</v>
      </c>
      <c r="BD1290" s="31">
        <v>0.51792828685258963</v>
      </c>
      <c r="BE1290" s="323">
        <v>9</v>
      </c>
      <c r="BF1290" s="31">
        <v>0.10756972111553784</v>
      </c>
      <c r="BG1290" s="323">
        <v>0</v>
      </c>
      <c r="BH1290" s="31">
        <v>0</v>
      </c>
      <c r="BI1290" s="27">
        <v>19.297854406130288</v>
      </c>
      <c r="BJ1290" s="27">
        <v>23.375</v>
      </c>
      <c r="BK1290" s="27">
        <v>25.988999999999997</v>
      </c>
      <c r="BL1290" s="57"/>
      <c r="BM1290" s="97">
        <v>101</v>
      </c>
      <c r="BN1290" s="264">
        <v>4</v>
      </c>
      <c r="BO1290" s="122">
        <v>12.333333333333334</v>
      </c>
      <c r="BP1290" s="122">
        <v>32.666666666666664</v>
      </c>
      <c r="BQ1290" s="122">
        <v>46.333333333333336</v>
      </c>
      <c r="BR1290" s="122">
        <v>5.333333333333333</v>
      </c>
      <c r="BS1290" s="122">
        <v>0.33333333333333331</v>
      </c>
      <c r="BT1290" s="122">
        <v>0</v>
      </c>
      <c r="BU1290" s="122">
        <v>0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52</v>
      </c>
      <c r="CI1290" s="31">
        <v>0.51485148514851486</v>
      </c>
      <c r="CJ1290" s="323">
        <v>10</v>
      </c>
      <c r="CK1290" s="31">
        <v>9.9009900990099015E-2</v>
      </c>
      <c r="CL1290" s="323">
        <v>0</v>
      </c>
      <c r="CM1290" s="31">
        <v>0</v>
      </c>
      <c r="CN1290" s="27">
        <v>19.217097791798118</v>
      </c>
      <c r="CO1290" s="27">
        <v>23.235000000000003</v>
      </c>
      <c r="CP1290" s="27">
        <v>25.756999999999994</v>
      </c>
      <c r="CQ1290" s="57"/>
    </row>
    <row r="1291" spans="1:95" x14ac:dyDescent="0.25">
      <c r="A1291" s="241"/>
      <c r="B1291" s="312">
        <v>0.5</v>
      </c>
      <c r="C1291" s="97">
        <v>19.25</v>
      </c>
      <c r="D1291" s="264">
        <v>0.5</v>
      </c>
      <c r="E1291" s="122">
        <v>1.75</v>
      </c>
      <c r="F1291" s="122">
        <v>8.5</v>
      </c>
      <c r="G1291" s="122">
        <v>8</v>
      </c>
      <c r="H1291" s="122">
        <v>0.5</v>
      </c>
      <c r="I1291" s="122">
        <v>0</v>
      </c>
      <c r="J1291" s="122">
        <v>0</v>
      </c>
      <c r="K1291" s="122">
        <v>0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8.5</v>
      </c>
      <c r="Y1291" s="31">
        <v>0.44155844155844154</v>
      </c>
      <c r="Z1291" s="323">
        <v>2.75</v>
      </c>
      <c r="AA1291" s="31">
        <v>0.14285714285714285</v>
      </c>
      <c r="AB1291" s="323">
        <v>0</v>
      </c>
      <c r="AC1291" s="31">
        <v>0</v>
      </c>
      <c r="AD1291" s="27">
        <v>19.512857142857143</v>
      </c>
      <c r="AE1291" s="27">
        <v>23.875</v>
      </c>
      <c r="AF1291" s="27">
        <v>24.814999999999998</v>
      </c>
      <c r="AG1291" s="57"/>
      <c r="AH1291" s="97">
        <v>72.75</v>
      </c>
      <c r="AI1291" s="264">
        <v>1.25</v>
      </c>
      <c r="AJ1291" s="122">
        <v>3.5</v>
      </c>
      <c r="AK1291" s="122">
        <v>30.75</v>
      </c>
      <c r="AL1291" s="122">
        <v>32.75</v>
      </c>
      <c r="AM1291" s="122">
        <v>3.75</v>
      </c>
      <c r="AN1291" s="122">
        <v>0.5</v>
      </c>
      <c r="AO1291" s="122">
        <v>0</v>
      </c>
      <c r="AP1291" s="122">
        <v>0.25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37.25</v>
      </c>
      <c r="BD1291" s="31">
        <v>0.51202749140893467</v>
      </c>
      <c r="BE1291" s="323">
        <v>7.5</v>
      </c>
      <c r="BF1291" s="31">
        <v>0.10309278350515463</v>
      </c>
      <c r="BG1291" s="323">
        <v>0.25</v>
      </c>
      <c r="BH1291" s="31">
        <v>3.4364261168384879E-3</v>
      </c>
      <c r="BI1291" s="27">
        <v>19.896082474226809</v>
      </c>
      <c r="BJ1291" s="27">
        <v>23.22</v>
      </c>
      <c r="BK1291" s="27">
        <v>25.669999999999998</v>
      </c>
      <c r="BL1291" s="57"/>
      <c r="BM1291" s="97">
        <v>92</v>
      </c>
      <c r="BN1291" s="264">
        <v>1.75</v>
      </c>
      <c r="BO1291" s="122">
        <v>5.25</v>
      </c>
      <c r="BP1291" s="122">
        <v>39.25</v>
      </c>
      <c r="BQ1291" s="122">
        <v>40.75</v>
      </c>
      <c r="BR1291" s="122">
        <v>4.25</v>
      </c>
      <c r="BS1291" s="122">
        <v>0.5</v>
      </c>
      <c r="BT1291" s="122">
        <v>0</v>
      </c>
      <c r="BU1291" s="122">
        <v>0.25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45.75</v>
      </c>
      <c r="CI1291" s="31">
        <v>0.49728260869565216</v>
      </c>
      <c r="CJ1291" s="323">
        <v>10.25</v>
      </c>
      <c r="CK1291" s="31">
        <v>0.11141304347826086</v>
      </c>
      <c r="CL1291" s="323">
        <v>0.25</v>
      </c>
      <c r="CM1291" s="31">
        <v>2.717391304347826E-3</v>
      </c>
      <c r="CN1291" s="27">
        <v>19.815896739130444</v>
      </c>
      <c r="CO1291" s="27">
        <v>23.245999999999999</v>
      </c>
      <c r="CP1291" s="27">
        <v>25.181000000000001</v>
      </c>
      <c r="CQ1291" s="57"/>
    </row>
    <row r="1292" spans="1:95" x14ac:dyDescent="0.25">
      <c r="A1292" s="241"/>
      <c r="B1292" s="312">
        <v>0.54166700000000001</v>
      </c>
      <c r="C1292" s="97">
        <v>19.25</v>
      </c>
      <c r="D1292" s="264">
        <v>0.25</v>
      </c>
      <c r="E1292" s="122">
        <v>3</v>
      </c>
      <c r="F1292" s="122">
        <v>8.5</v>
      </c>
      <c r="G1292" s="122">
        <v>5.75</v>
      </c>
      <c r="H1292" s="122">
        <v>1.25</v>
      </c>
      <c r="I1292" s="122">
        <v>0.5</v>
      </c>
      <c r="J1292" s="122">
        <v>0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7.5</v>
      </c>
      <c r="Y1292" s="31">
        <v>0.38961038961038963</v>
      </c>
      <c r="Z1292" s="323">
        <v>2.25</v>
      </c>
      <c r="AA1292" s="31">
        <v>0.11688311688311688</v>
      </c>
      <c r="AB1292" s="323">
        <v>0</v>
      </c>
      <c r="AC1292" s="31">
        <v>0</v>
      </c>
      <c r="AD1292" s="27">
        <v>19.091298701298705</v>
      </c>
      <c r="AE1292" s="27">
        <v>22.828999999999997</v>
      </c>
      <c r="AF1292" s="27">
        <v>27.232999999999986</v>
      </c>
      <c r="AG1292" s="57"/>
      <c r="AH1292" s="97">
        <v>73</v>
      </c>
      <c r="AI1292" s="264">
        <v>1.25</v>
      </c>
      <c r="AJ1292" s="122">
        <v>5.5</v>
      </c>
      <c r="AK1292" s="122">
        <v>27.25</v>
      </c>
      <c r="AL1292" s="122">
        <v>32.25</v>
      </c>
      <c r="AM1292" s="122">
        <v>6.25</v>
      </c>
      <c r="AN1292" s="122">
        <v>0.5</v>
      </c>
      <c r="AO1292" s="122">
        <v>0</v>
      </c>
      <c r="AP1292" s="122">
        <v>0</v>
      </c>
      <c r="AQ1292" s="122">
        <v>0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39</v>
      </c>
      <c r="BD1292" s="31">
        <v>0.53424657534246578</v>
      </c>
      <c r="BE1292" s="323">
        <v>9.5</v>
      </c>
      <c r="BF1292" s="31">
        <v>0.13013698630136986</v>
      </c>
      <c r="BG1292" s="323">
        <v>0</v>
      </c>
      <c r="BH1292" s="31">
        <v>0</v>
      </c>
      <c r="BI1292" s="27">
        <v>20.004931506849321</v>
      </c>
      <c r="BJ1292" s="27">
        <v>23.44</v>
      </c>
      <c r="BK1292" s="27">
        <v>26.023499999999999</v>
      </c>
      <c r="BL1292" s="57"/>
      <c r="BM1292" s="97">
        <v>92.25</v>
      </c>
      <c r="BN1292" s="264">
        <v>1.5</v>
      </c>
      <c r="BO1292" s="122">
        <v>8.5</v>
      </c>
      <c r="BP1292" s="122">
        <v>35.75</v>
      </c>
      <c r="BQ1292" s="122">
        <v>38</v>
      </c>
      <c r="BR1292" s="122">
        <v>7.5</v>
      </c>
      <c r="BS1292" s="122">
        <v>1</v>
      </c>
      <c r="BT1292" s="122">
        <v>0</v>
      </c>
      <c r="BU1292" s="122">
        <v>0</v>
      </c>
      <c r="BV1292" s="122">
        <v>0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46.5</v>
      </c>
      <c r="CI1292" s="31">
        <v>0.50406504065040647</v>
      </c>
      <c r="CJ1292" s="323">
        <v>11.75</v>
      </c>
      <c r="CK1292" s="31">
        <v>0.12737127371273713</v>
      </c>
      <c r="CL1292" s="323">
        <v>0</v>
      </c>
      <c r="CM1292" s="31">
        <v>0</v>
      </c>
      <c r="CN1292" s="27">
        <v>19.814281842818421</v>
      </c>
      <c r="CO1292" s="27">
        <v>23.405000000000001</v>
      </c>
      <c r="CP1292" s="27">
        <v>26.024999999999999</v>
      </c>
      <c r="CQ1292" s="57"/>
    </row>
    <row r="1293" spans="1:95" x14ac:dyDescent="0.25">
      <c r="A1293" s="241"/>
      <c r="B1293" s="312">
        <v>0.58333299999999999</v>
      </c>
      <c r="C1293" s="97">
        <v>19</v>
      </c>
      <c r="D1293" s="264">
        <v>1.5</v>
      </c>
      <c r="E1293" s="122">
        <v>0.5</v>
      </c>
      <c r="F1293" s="122">
        <v>8</v>
      </c>
      <c r="G1293" s="122">
        <v>8.25</v>
      </c>
      <c r="H1293" s="122">
        <v>0.75</v>
      </c>
      <c r="I1293" s="122">
        <v>0</v>
      </c>
      <c r="J1293" s="122">
        <v>0</v>
      </c>
      <c r="K1293" s="122">
        <v>0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9</v>
      </c>
      <c r="Y1293" s="31">
        <v>0.47368421052631576</v>
      </c>
      <c r="Z1293" s="323">
        <v>1.25</v>
      </c>
      <c r="AA1293" s="31">
        <v>6.5789473684210523E-2</v>
      </c>
      <c r="AB1293" s="323">
        <v>0</v>
      </c>
      <c r="AC1293" s="31">
        <v>0</v>
      </c>
      <c r="AD1293" s="27">
        <v>19.429999999999986</v>
      </c>
      <c r="AE1293" s="27">
        <v>23.0825</v>
      </c>
      <c r="AF1293" s="27">
        <v>24.783999999999981</v>
      </c>
      <c r="AG1293" s="57"/>
      <c r="AH1293" s="97">
        <v>89.75</v>
      </c>
      <c r="AI1293" s="264">
        <v>1.5</v>
      </c>
      <c r="AJ1293" s="122">
        <v>6.5</v>
      </c>
      <c r="AK1293" s="122">
        <v>34.5</v>
      </c>
      <c r="AL1293" s="122">
        <v>39.25</v>
      </c>
      <c r="AM1293" s="122">
        <v>7.5</v>
      </c>
      <c r="AN1293" s="122">
        <v>0.5</v>
      </c>
      <c r="AO1293" s="122">
        <v>0</v>
      </c>
      <c r="AP1293" s="122">
        <v>0</v>
      </c>
      <c r="AQ1293" s="122">
        <v>0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47.25</v>
      </c>
      <c r="BD1293" s="31">
        <v>0.52646239554317553</v>
      </c>
      <c r="BE1293" s="323">
        <v>13</v>
      </c>
      <c r="BF1293" s="31">
        <v>0.14484679665738162</v>
      </c>
      <c r="BG1293" s="323">
        <v>0</v>
      </c>
      <c r="BH1293" s="31">
        <v>0</v>
      </c>
      <c r="BI1293" s="27">
        <v>20.084011142061275</v>
      </c>
      <c r="BJ1293" s="27">
        <v>23.92</v>
      </c>
      <c r="BK1293" s="27">
        <v>26.37</v>
      </c>
      <c r="BL1293" s="57"/>
      <c r="BM1293" s="97">
        <v>108.75</v>
      </c>
      <c r="BN1293" s="264">
        <v>3</v>
      </c>
      <c r="BO1293" s="122">
        <v>7</v>
      </c>
      <c r="BP1293" s="122">
        <v>42.5</v>
      </c>
      <c r="BQ1293" s="122">
        <v>47.5</v>
      </c>
      <c r="BR1293" s="122">
        <v>8.25</v>
      </c>
      <c r="BS1293" s="122">
        <v>0.5</v>
      </c>
      <c r="BT1293" s="122">
        <v>0</v>
      </c>
      <c r="BU1293" s="122">
        <v>0</v>
      </c>
      <c r="BV1293" s="122">
        <v>0</v>
      </c>
      <c r="BW1293" s="122">
        <v>0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</v>
      </c>
      <c r="CH1293" s="323">
        <v>56.25</v>
      </c>
      <c r="CI1293" s="31">
        <v>0.51724137931034486</v>
      </c>
      <c r="CJ1293" s="323">
        <v>14.25</v>
      </c>
      <c r="CK1293" s="31">
        <v>0.1310344827586207</v>
      </c>
      <c r="CL1293" s="323">
        <v>0</v>
      </c>
      <c r="CM1293" s="31">
        <v>0</v>
      </c>
      <c r="CN1293" s="27">
        <v>19.969747126436783</v>
      </c>
      <c r="CO1293" s="27">
        <v>23.63</v>
      </c>
      <c r="CP1293" s="27">
        <v>26.346</v>
      </c>
      <c r="CQ1293" s="57"/>
    </row>
    <row r="1294" spans="1:95" x14ac:dyDescent="0.25">
      <c r="A1294" s="241"/>
      <c r="B1294" s="312">
        <v>0.625</v>
      </c>
      <c r="C1294" s="97">
        <v>25.25</v>
      </c>
      <c r="D1294" s="264">
        <v>0.25</v>
      </c>
      <c r="E1294" s="122">
        <v>3.5</v>
      </c>
      <c r="F1294" s="122">
        <v>11.25</v>
      </c>
      <c r="G1294" s="122">
        <v>9</v>
      </c>
      <c r="H1294" s="122">
        <v>1.25</v>
      </c>
      <c r="I1294" s="122">
        <v>0</v>
      </c>
      <c r="J1294" s="122">
        <v>0</v>
      </c>
      <c r="K1294" s="122">
        <v>0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10.25</v>
      </c>
      <c r="Y1294" s="31">
        <v>0.40594059405940597</v>
      </c>
      <c r="Z1294" s="323">
        <v>1.75</v>
      </c>
      <c r="AA1294" s="31">
        <v>6.9306930693069313E-2</v>
      </c>
      <c r="AB1294" s="323">
        <v>0</v>
      </c>
      <c r="AC1294" s="31">
        <v>0</v>
      </c>
      <c r="AD1294" s="27">
        <v>18.85712871287128</v>
      </c>
      <c r="AE1294" s="27">
        <v>22.946999999999999</v>
      </c>
      <c r="AF1294" s="27">
        <v>25.132999999999992</v>
      </c>
      <c r="AG1294" s="57"/>
      <c r="AH1294" s="97">
        <v>124.75</v>
      </c>
      <c r="AI1294" s="264">
        <v>2.25</v>
      </c>
      <c r="AJ1294" s="122">
        <v>8.5</v>
      </c>
      <c r="AK1294" s="122">
        <v>50.75</v>
      </c>
      <c r="AL1294" s="122">
        <v>54</v>
      </c>
      <c r="AM1294" s="122">
        <v>8.5</v>
      </c>
      <c r="AN1294" s="122">
        <v>0.75</v>
      </c>
      <c r="AO1294" s="122">
        <v>0</v>
      </c>
      <c r="AP1294" s="122">
        <v>0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63.25</v>
      </c>
      <c r="BD1294" s="31">
        <v>0.50701402805611218</v>
      </c>
      <c r="BE1294" s="323">
        <v>13.75</v>
      </c>
      <c r="BF1294" s="31">
        <v>0.11022044088176353</v>
      </c>
      <c r="BG1294" s="323">
        <v>0</v>
      </c>
      <c r="BH1294" s="31">
        <v>0</v>
      </c>
      <c r="BI1294" s="27">
        <v>19.84997995991985</v>
      </c>
      <c r="BJ1294" s="27">
        <v>23.29</v>
      </c>
      <c r="BK1294" s="27">
        <v>25.98</v>
      </c>
      <c r="BL1294" s="57"/>
      <c r="BM1294" s="97">
        <v>150</v>
      </c>
      <c r="BN1294" s="264">
        <v>2.5</v>
      </c>
      <c r="BO1294" s="122">
        <v>12</v>
      </c>
      <c r="BP1294" s="122">
        <v>62</v>
      </c>
      <c r="BQ1294" s="122">
        <v>63</v>
      </c>
      <c r="BR1294" s="122">
        <v>9.75</v>
      </c>
      <c r="BS1294" s="122">
        <v>0.75</v>
      </c>
      <c r="BT1294" s="122">
        <v>0</v>
      </c>
      <c r="BU1294" s="122">
        <v>0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73.5</v>
      </c>
      <c r="CI1294" s="31">
        <v>0.49</v>
      </c>
      <c r="CJ1294" s="323">
        <v>15.5</v>
      </c>
      <c r="CK1294" s="31">
        <v>0.10333333333333333</v>
      </c>
      <c r="CL1294" s="323">
        <v>0</v>
      </c>
      <c r="CM1294" s="31">
        <v>0</v>
      </c>
      <c r="CN1294" s="27">
        <v>19.682850000000023</v>
      </c>
      <c r="CO1294" s="27">
        <v>23.2285</v>
      </c>
      <c r="CP1294" s="27">
        <v>25.688499999999998</v>
      </c>
      <c r="CQ1294" s="57"/>
    </row>
    <row r="1295" spans="1:95" x14ac:dyDescent="0.25">
      <c r="A1295" s="241"/>
      <c r="B1295" s="312">
        <v>0.66666700000000001</v>
      </c>
      <c r="C1295" s="97">
        <v>32</v>
      </c>
      <c r="D1295" s="264">
        <v>0.25</v>
      </c>
      <c r="E1295" s="122">
        <v>3</v>
      </c>
      <c r="F1295" s="122">
        <v>12</v>
      </c>
      <c r="G1295" s="122">
        <v>12.25</v>
      </c>
      <c r="H1295" s="122">
        <v>3.5</v>
      </c>
      <c r="I1295" s="122">
        <v>0.75</v>
      </c>
      <c r="J1295" s="122">
        <v>0.25</v>
      </c>
      <c r="K1295" s="122">
        <v>0</v>
      </c>
      <c r="L1295" s="122">
        <v>0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16.75</v>
      </c>
      <c r="Y1295" s="31">
        <v>0.5234375</v>
      </c>
      <c r="Z1295" s="323">
        <v>6.75</v>
      </c>
      <c r="AA1295" s="31">
        <v>0.2109375</v>
      </c>
      <c r="AB1295" s="323">
        <v>0.25</v>
      </c>
      <c r="AC1295" s="31">
        <v>7.8125E-3</v>
      </c>
      <c r="AD1295" s="27">
        <v>20.410781249999996</v>
      </c>
      <c r="AE1295" s="27">
        <v>24.962999999999997</v>
      </c>
      <c r="AF1295" s="27">
        <v>27.006499999999999</v>
      </c>
      <c r="AG1295" s="57"/>
      <c r="AH1295" s="97">
        <v>106</v>
      </c>
      <c r="AI1295" s="264">
        <v>0.5</v>
      </c>
      <c r="AJ1295" s="122">
        <v>9</v>
      </c>
      <c r="AK1295" s="122">
        <v>37.75</v>
      </c>
      <c r="AL1295" s="122">
        <v>47</v>
      </c>
      <c r="AM1295" s="122">
        <v>11.75</v>
      </c>
      <c r="AN1295" s="122">
        <v>0</v>
      </c>
      <c r="AO1295" s="122">
        <v>0</v>
      </c>
      <c r="AP1295" s="122">
        <v>0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</v>
      </c>
      <c r="BC1295" s="323">
        <v>58.75</v>
      </c>
      <c r="BD1295" s="31">
        <v>0.55424528301886788</v>
      </c>
      <c r="BE1295" s="323">
        <v>16.25</v>
      </c>
      <c r="BF1295" s="31">
        <v>0.15330188679245282</v>
      </c>
      <c r="BG1295" s="323">
        <v>0</v>
      </c>
      <c r="BH1295" s="31">
        <v>0</v>
      </c>
      <c r="BI1295" s="27">
        <v>20.350495283018887</v>
      </c>
      <c r="BJ1295" s="27">
        <v>24.064999999999998</v>
      </c>
      <c r="BK1295" s="27">
        <v>26.4</v>
      </c>
      <c r="BL1295" s="57"/>
      <c r="BM1295" s="97">
        <v>138</v>
      </c>
      <c r="BN1295" s="264">
        <v>0.75</v>
      </c>
      <c r="BO1295" s="122">
        <v>12</v>
      </c>
      <c r="BP1295" s="122">
        <v>49.75</v>
      </c>
      <c r="BQ1295" s="122">
        <v>59.25</v>
      </c>
      <c r="BR1295" s="122">
        <v>15.25</v>
      </c>
      <c r="BS1295" s="122">
        <v>0.75</v>
      </c>
      <c r="BT1295" s="122">
        <v>0.25</v>
      </c>
      <c r="BU1295" s="122">
        <v>0</v>
      </c>
      <c r="BV1295" s="122">
        <v>0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</v>
      </c>
      <c r="CH1295" s="323">
        <v>75.5</v>
      </c>
      <c r="CI1295" s="31">
        <v>0.54710144927536231</v>
      </c>
      <c r="CJ1295" s="323">
        <v>23</v>
      </c>
      <c r="CK1295" s="31">
        <v>0.16666666666666666</v>
      </c>
      <c r="CL1295" s="323">
        <v>0.25</v>
      </c>
      <c r="CM1295" s="31">
        <v>1.8115942028985507E-3</v>
      </c>
      <c r="CN1295" s="27">
        <v>20.364474637681148</v>
      </c>
      <c r="CO1295" s="27">
        <v>24.3125</v>
      </c>
      <c r="CP1295" s="27">
        <v>26.584500000000002</v>
      </c>
      <c r="CQ1295" s="57"/>
    </row>
    <row r="1296" spans="1:95" x14ac:dyDescent="0.25">
      <c r="A1296" s="241"/>
      <c r="B1296" s="312">
        <v>0.70833299999999999</v>
      </c>
      <c r="C1296" s="97">
        <v>49</v>
      </c>
      <c r="D1296" s="264">
        <v>0.75</v>
      </c>
      <c r="E1296" s="122">
        <v>5.75</v>
      </c>
      <c r="F1296" s="122">
        <v>21</v>
      </c>
      <c r="G1296" s="122">
        <v>18.75</v>
      </c>
      <c r="H1296" s="122">
        <v>2.5</v>
      </c>
      <c r="I1296" s="122">
        <v>0.25</v>
      </c>
      <c r="J1296" s="122">
        <v>0</v>
      </c>
      <c r="K1296" s="122">
        <v>0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21.25</v>
      </c>
      <c r="Y1296" s="31">
        <v>0.43367346938775508</v>
      </c>
      <c r="Z1296" s="323">
        <v>4.5</v>
      </c>
      <c r="AA1296" s="31">
        <v>9.1836734693877556E-2</v>
      </c>
      <c r="AB1296" s="323">
        <v>0</v>
      </c>
      <c r="AC1296" s="31">
        <v>0</v>
      </c>
      <c r="AD1296" s="27">
        <v>19.26051020408164</v>
      </c>
      <c r="AE1296" s="27">
        <v>23.038</v>
      </c>
      <c r="AF1296" s="27">
        <v>25.909499999999998</v>
      </c>
      <c r="AG1296" s="57"/>
      <c r="AH1296" s="97">
        <v>150</v>
      </c>
      <c r="AI1296" s="264">
        <v>2.5</v>
      </c>
      <c r="AJ1296" s="122">
        <v>11.5</v>
      </c>
      <c r="AK1296" s="122">
        <v>57</v>
      </c>
      <c r="AL1296" s="122">
        <v>65.75</v>
      </c>
      <c r="AM1296" s="122">
        <v>11.25</v>
      </c>
      <c r="AN1296" s="122">
        <v>2</v>
      </c>
      <c r="AO1296" s="122">
        <v>0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79</v>
      </c>
      <c r="BD1296" s="31">
        <v>0.52666666666666662</v>
      </c>
      <c r="BE1296" s="323">
        <v>20.25</v>
      </c>
      <c r="BF1296" s="31">
        <v>0.13500000000000001</v>
      </c>
      <c r="BG1296" s="323">
        <v>0</v>
      </c>
      <c r="BH1296" s="31">
        <v>0</v>
      </c>
      <c r="BI1296" s="27">
        <v>20.046450000000025</v>
      </c>
      <c r="BJ1296" s="27">
        <v>23.7685</v>
      </c>
      <c r="BK1296" s="27">
        <v>26.216499999999993</v>
      </c>
      <c r="BL1296" s="57"/>
      <c r="BM1296" s="97">
        <v>199</v>
      </c>
      <c r="BN1296" s="264">
        <v>3.25</v>
      </c>
      <c r="BO1296" s="122">
        <v>17.25</v>
      </c>
      <c r="BP1296" s="122">
        <v>78</v>
      </c>
      <c r="BQ1296" s="122">
        <v>84.5</v>
      </c>
      <c r="BR1296" s="122">
        <v>13.75</v>
      </c>
      <c r="BS1296" s="122">
        <v>2.25</v>
      </c>
      <c r="BT1296" s="122">
        <v>0</v>
      </c>
      <c r="BU1296" s="122">
        <v>0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100.25</v>
      </c>
      <c r="CI1296" s="31">
        <v>0.50376884422110557</v>
      </c>
      <c r="CJ1296" s="323">
        <v>24.75</v>
      </c>
      <c r="CK1296" s="31">
        <v>0.12437185929648241</v>
      </c>
      <c r="CL1296" s="323">
        <v>0</v>
      </c>
      <c r="CM1296" s="31">
        <v>0</v>
      </c>
      <c r="CN1296" s="27">
        <v>19.852927135678414</v>
      </c>
      <c r="CO1296" s="27">
        <v>23.58</v>
      </c>
      <c r="CP1296" s="27">
        <v>26.1145</v>
      </c>
      <c r="CQ1296" s="57"/>
    </row>
    <row r="1297" spans="1:95" x14ac:dyDescent="0.25">
      <c r="A1297" s="241"/>
      <c r="B1297" s="312">
        <v>0.75</v>
      </c>
      <c r="C1297" s="97">
        <v>29.25</v>
      </c>
      <c r="D1297" s="264">
        <v>0.25</v>
      </c>
      <c r="E1297" s="122">
        <v>1.25</v>
      </c>
      <c r="F1297" s="122">
        <v>13.5</v>
      </c>
      <c r="G1297" s="122">
        <v>11.25</v>
      </c>
      <c r="H1297" s="122">
        <v>3</v>
      </c>
      <c r="I1297" s="122">
        <v>0</v>
      </c>
      <c r="J1297" s="122">
        <v>0</v>
      </c>
      <c r="K1297" s="122">
        <v>0</v>
      </c>
      <c r="L1297" s="122">
        <v>0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14.25</v>
      </c>
      <c r="Y1297" s="31">
        <v>0.48717948717948717</v>
      </c>
      <c r="Z1297" s="323">
        <v>3.5</v>
      </c>
      <c r="AA1297" s="31">
        <v>0.11965811965811966</v>
      </c>
      <c r="AB1297" s="323">
        <v>0</v>
      </c>
      <c r="AC1297" s="31">
        <v>0</v>
      </c>
      <c r="AD1297" s="27">
        <v>20.065128205128204</v>
      </c>
      <c r="AE1297" s="27">
        <v>23.312000000000001</v>
      </c>
      <c r="AF1297" s="27">
        <v>26.545999999999999</v>
      </c>
      <c r="AG1297" s="57"/>
      <c r="AH1297" s="97">
        <v>91.25</v>
      </c>
      <c r="AI1297" s="264">
        <v>2.5</v>
      </c>
      <c r="AJ1297" s="122">
        <v>7.5</v>
      </c>
      <c r="AK1297" s="122">
        <v>31</v>
      </c>
      <c r="AL1297" s="122">
        <v>41.75</v>
      </c>
      <c r="AM1297" s="122">
        <v>7.5</v>
      </c>
      <c r="AN1297" s="122">
        <v>0.75</v>
      </c>
      <c r="AO1297" s="122">
        <v>0.25</v>
      </c>
      <c r="AP1297" s="122">
        <v>0</v>
      </c>
      <c r="AQ1297" s="122">
        <v>0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50.25</v>
      </c>
      <c r="BD1297" s="31">
        <v>0.55068493150684927</v>
      </c>
      <c r="BE1297" s="323">
        <v>13.25</v>
      </c>
      <c r="BF1297" s="31">
        <v>0.14520547945205478</v>
      </c>
      <c r="BG1297" s="323">
        <v>0.25</v>
      </c>
      <c r="BH1297" s="31">
        <v>2.7397260273972603E-3</v>
      </c>
      <c r="BI1297" s="27">
        <v>20.136767123287658</v>
      </c>
      <c r="BJ1297" s="27">
        <v>23.916999999999998</v>
      </c>
      <c r="BK1297" s="27">
        <v>27.06</v>
      </c>
      <c r="BL1297" s="57"/>
      <c r="BM1297" s="97">
        <v>120.5</v>
      </c>
      <c r="BN1297" s="264">
        <v>2.75</v>
      </c>
      <c r="BO1297" s="122">
        <v>8.75</v>
      </c>
      <c r="BP1297" s="122">
        <v>44.5</v>
      </c>
      <c r="BQ1297" s="122">
        <v>53</v>
      </c>
      <c r="BR1297" s="122">
        <v>10.5</v>
      </c>
      <c r="BS1297" s="122">
        <v>0.75</v>
      </c>
      <c r="BT1297" s="122">
        <v>0.25</v>
      </c>
      <c r="BU1297" s="122">
        <v>0</v>
      </c>
      <c r="BV1297" s="122">
        <v>0</v>
      </c>
      <c r="BW1297" s="122">
        <v>0</v>
      </c>
      <c r="BX1297" s="122">
        <v>0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64.5</v>
      </c>
      <c r="CI1297" s="31">
        <v>0.53526970954356845</v>
      </c>
      <c r="CJ1297" s="323">
        <v>16.75</v>
      </c>
      <c r="CK1297" s="31">
        <v>0.13900414937759337</v>
      </c>
      <c r="CL1297" s="323">
        <v>0.25</v>
      </c>
      <c r="CM1297" s="31">
        <v>2.0746887966804979E-3</v>
      </c>
      <c r="CN1297" s="27">
        <v>20.119377593360991</v>
      </c>
      <c r="CO1297" s="27">
        <v>23.7455</v>
      </c>
      <c r="CP1297" s="27">
        <v>26.7685</v>
      </c>
      <c r="CQ1297" s="57"/>
    </row>
    <row r="1298" spans="1:95" x14ac:dyDescent="0.25">
      <c r="A1298" s="241"/>
      <c r="B1298" s="312">
        <v>0.79166700000000001</v>
      </c>
      <c r="C1298" s="97">
        <v>13.25</v>
      </c>
      <c r="D1298" s="264">
        <v>0.25</v>
      </c>
      <c r="E1298" s="122">
        <v>1.5</v>
      </c>
      <c r="F1298" s="122">
        <v>5.25</v>
      </c>
      <c r="G1298" s="122">
        <v>5.25</v>
      </c>
      <c r="H1298" s="122">
        <v>1</v>
      </c>
      <c r="I1298" s="122">
        <v>0</v>
      </c>
      <c r="J1298" s="122">
        <v>0</v>
      </c>
      <c r="K1298" s="122">
        <v>0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6.25</v>
      </c>
      <c r="Y1298" s="31">
        <v>0.47169811320754718</v>
      </c>
      <c r="Z1298" s="323">
        <v>1.5</v>
      </c>
      <c r="AA1298" s="31">
        <v>0.11320754716981132</v>
      </c>
      <c r="AB1298" s="323">
        <v>0</v>
      </c>
      <c r="AC1298" s="31">
        <v>0</v>
      </c>
      <c r="AD1298" s="27">
        <v>19.60358490566038</v>
      </c>
      <c r="AE1298" s="27">
        <v>23.268999999999998</v>
      </c>
      <c r="AF1298" s="27">
        <v>27.018999999999995</v>
      </c>
      <c r="AG1298" s="57"/>
      <c r="AH1298" s="97">
        <v>66.5</v>
      </c>
      <c r="AI1298" s="264">
        <v>0.5</v>
      </c>
      <c r="AJ1298" s="122">
        <v>4.25</v>
      </c>
      <c r="AK1298" s="122">
        <v>28</v>
      </c>
      <c r="AL1298" s="122">
        <v>28.25</v>
      </c>
      <c r="AM1298" s="122">
        <v>4.5</v>
      </c>
      <c r="AN1298" s="122">
        <v>1</v>
      </c>
      <c r="AO1298" s="122">
        <v>0</v>
      </c>
      <c r="AP1298" s="122">
        <v>0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33.25</v>
      </c>
      <c r="BD1298" s="31">
        <v>0.5</v>
      </c>
      <c r="BE1298" s="323">
        <v>7</v>
      </c>
      <c r="BF1298" s="31">
        <v>0.10526315789473684</v>
      </c>
      <c r="BG1298" s="323">
        <v>0</v>
      </c>
      <c r="BH1298" s="31">
        <v>0</v>
      </c>
      <c r="BI1298" s="27">
        <v>20.021654135338334</v>
      </c>
      <c r="BJ1298" s="27">
        <v>23.321499999999997</v>
      </c>
      <c r="BK1298" s="27">
        <v>26.232499999999998</v>
      </c>
      <c r="BL1298" s="57"/>
      <c r="BM1298" s="97">
        <v>79.75</v>
      </c>
      <c r="BN1298" s="264">
        <v>0.75</v>
      </c>
      <c r="BO1298" s="122">
        <v>5.75</v>
      </c>
      <c r="BP1298" s="122">
        <v>33.25</v>
      </c>
      <c r="BQ1298" s="122">
        <v>33.5</v>
      </c>
      <c r="BR1298" s="122">
        <v>5.5</v>
      </c>
      <c r="BS1298" s="122">
        <v>1</v>
      </c>
      <c r="BT1298" s="122">
        <v>0</v>
      </c>
      <c r="BU1298" s="122">
        <v>0</v>
      </c>
      <c r="BV1298" s="122">
        <v>0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39.5</v>
      </c>
      <c r="CI1298" s="31">
        <v>0.4952978056426332</v>
      </c>
      <c r="CJ1298" s="323">
        <v>8.5</v>
      </c>
      <c r="CK1298" s="31">
        <v>0.10658307210031348</v>
      </c>
      <c r="CL1298" s="323">
        <v>0</v>
      </c>
      <c r="CM1298" s="31">
        <v>0</v>
      </c>
      <c r="CN1298" s="27">
        <v>19.952194357366761</v>
      </c>
      <c r="CO1298" s="27">
        <v>23.31</v>
      </c>
      <c r="CP1298" s="27">
        <v>26.25</v>
      </c>
      <c r="CQ1298" s="57"/>
    </row>
    <row r="1299" spans="1:95" x14ac:dyDescent="0.25">
      <c r="A1299" s="241"/>
      <c r="B1299" s="312">
        <v>0.83333299999999999</v>
      </c>
      <c r="C1299" s="97">
        <v>11</v>
      </c>
      <c r="D1299" s="264">
        <v>0.5</v>
      </c>
      <c r="E1299" s="122">
        <v>1.75</v>
      </c>
      <c r="F1299" s="122">
        <v>5.5</v>
      </c>
      <c r="G1299" s="122">
        <v>3</v>
      </c>
      <c r="H1299" s="122">
        <v>0</v>
      </c>
      <c r="I1299" s="122">
        <v>0.25</v>
      </c>
      <c r="J1299" s="122">
        <v>0</v>
      </c>
      <c r="K1299" s="122">
        <v>0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3.25</v>
      </c>
      <c r="Y1299" s="31">
        <v>0.29545454545454547</v>
      </c>
      <c r="Z1299" s="323">
        <v>0.5</v>
      </c>
      <c r="AA1299" s="31">
        <v>4.5454545454545456E-2</v>
      </c>
      <c r="AB1299" s="323">
        <v>0</v>
      </c>
      <c r="AC1299" s="31">
        <v>0</v>
      </c>
      <c r="AD1299" s="27">
        <v>18.352272727272723</v>
      </c>
      <c r="AE1299" s="27">
        <v>22.657499999999999</v>
      </c>
      <c r="AF1299" s="27">
        <v>24.41</v>
      </c>
      <c r="AG1299" s="57"/>
      <c r="AH1299" s="97">
        <v>36.75</v>
      </c>
      <c r="AI1299" s="264">
        <v>0.75</v>
      </c>
      <c r="AJ1299" s="122">
        <v>3</v>
      </c>
      <c r="AK1299" s="122">
        <v>14</v>
      </c>
      <c r="AL1299" s="122">
        <v>14.5</v>
      </c>
      <c r="AM1299" s="122">
        <v>4.5</v>
      </c>
      <c r="AN1299" s="122">
        <v>0</v>
      </c>
      <c r="AO1299" s="122">
        <v>0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19</v>
      </c>
      <c r="BD1299" s="31">
        <v>0.51700680272108845</v>
      </c>
      <c r="BE1299" s="323">
        <v>5.75</v>
      </c>
      <c r="BF1299" s="31">
        <v>0.15646258503401361</v>
      </c>
      <c r="BG1299" s="323">
        <v>0</v>
      </c>
      <c r="BH1299" s="31">
        <v>0</v>
      </c>
      <c r="BI1299" s="27">
        <v>20.187551020408169</v>
      </c>
      <c r="BJ1299" s="27">
        <v>24.27</v>
      </c>
      <c r="BK1299" s="27">
        <v>27.565999999999999</v>
      </c>
      <c r="BL1299" s="57"/>
      <c r="BM1299" s="97">
        <v>47.75</v>
      </c>
      <c r="BN1299" s="264">
        <v>1.25</v>
      </c>
      <c r="BO1299" s="122">
        <v>4.75</v>
      </c>
      <c r="BP1299" s="122">
        <v>19.5</v>
      </c>
      <c r="BQ1299" s="122">
        <v>17.5</v>
      </c>
      <c r="BR1299" s="122">
        <v>4.5</v>
      </c>
      <c r="BS1299" s="122">
        <v>0.25</v>
      </c>
      <c r="BT1299" s="122">
        <v>0</v>
      </c>
      <c r="BU1299" s="122">
        <v>0</v>
      </c>
      <c r="BV1299" s="122">
        <v>0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22.25</v>
      </c>
      <c r="CI1299" s="31">
        <v>0.46596858638743455</v>
      </c>
      <c r="CJ1299" s="323">
        <v>6.25</v>
      </c>
      <c r="CK1299" s="31">
        <v>0.13089005235602094</v>
      </c>
      <c r="CL1299" s="323">
        <v>0</v>
      </c>
      <c r="CM1299" s="31">
        <v>0</v>
      </c>
      <c r="CN1299" s="27">
        <v>19.764764397905758</v>
      </c>
      <c r="CO1299" s="27">
        <v>23.666</v>
      </c>
      <c r="CP1299" s="27">
        <v>27.518000000000001</v>
      </c>
      <c r="CQ1299" s="57"/>
    </row>
    <row r="1300" spans="1:95" x14ac:dyDescent="0.25">
      <c r="A1300" s="241"/>
      <c r="B1300" s="312">
        <v>0.875</v>
      </c>
      <c r="C1300" s="97">
        <v>4.75</v>
      </c>
      <c r="D1300" s="264">
        <v>0</v>
      </c>
      <c r="E1300" s="122">
        <v>0.25</v>
      </c>
      <c r="F1300" s="122">
        <v>2.5</v>
      </c>
      <c r="G1300" s="122">
        <v>1.5</v>
      </c>
      <c r="H1300" s="122">
        <v>0.25</v>
      </c>
      <c r="I1300" s="122">
        <v>0.25</v>
      </c>
      <c r="J1300" s="122">
        <v>0</v>
      </c>
      <c r="K1300" s="122">
        <v>0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2</v>
      </c>
      <c r="Y1300" s="31">
        <v>0.42105263157894735</v>
      </c>
      <c r="Z1300" s="323">
        <v>0.5</v>
      </c>
      <c r="AA1300" s="31">
        <v>0.10526315789473684</v>
      </c>
      <c r="AB1300" s="323">
        <v>0</v>
      </c>
      <c r="AC1300" s="31">
        <v>0</v>
      </c>
      <c r="AD1300" s="27">
        <v>19.930526315789475</v>
      </c>
      <c r="AE1300" s="27">
        <v>22.11</v>
      </c>
      <c r="AF1300" s="27">
        <v>31.14</v>
      </c>
      <c r="AG1300" s="57"/>
      <c r="AH1300" s="97">
        <v>19.5</v>
      </c>
      <c r="AI1300" s="264">
        <v>0.25</v>
      </c>
      <c r="AJ1300" s="122">
        <v>2.75</v>
      </c>
      <c r="AK1300" s="122">
        <v>6.25</v>
      </c>
      <c r="AL1300" s="122">
        <v>7.25</v>
      </c>
      <c r="AM1300" s="122">
        <v>2.5</v>
      </c>
      <c r="AN1300" s="122">
        <v>0.25</v>
      </c>
      <c r="AO1300" s="122">
        <v>0.25</v>
      </c>
      <c r="AP1300" s="122">
        <v>0</v>
      </c>
      <c r="AQ1300" s="122">
        <v>0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10.25</v>
      </c>
      <c r="BD1300" s="31">
        <v>0.52564102564102566</v>
      </c>
      <c r="BE1300" s="323">
        <v>4.25</v>
      </c>
      <c r="BF1300" s="31">
        <v>0.21794871794871795</v>
      </c>
      <c r="BG1300" s="323">
        <v>0.25</v>
      </c>
      <c r="BH1300" s="31">
        <v>1.282051282051282E-2</v>
      </c>
      <c r="BI1300" s="27">
        <v>20.188461538461549</v>
      </c>
      <c r="BJ1300" s="27">
        <v>25.338499999999996</v>
      </c>
      <c r="BK1300" s="27">
        <v>28.7395</v>
      </c>
      <c r="BL1300" s="57"/>
      <c r="BM1300" s="97">
        <v>24.25</v>
      </c>
      <c r="BN1300" s="264">
        <v>0.25</v>
      </c>
      <c r="BO1300" s="122">
        <v>3</v>
      </c>
      <c r="BP1300" s="122">
        <v>8.75</v>
      </c>
      <c r="BQ1300" s="122">
        <v>8.75</v>
      </c>
      <c r="BR1300" s="122">
        <v>2.75</v>
      </c>
      <c r="BS1300" s="122">
        <v>0.5</v>
      </c>
      <c r="BT1300" s="122">
        <v>0.25</v>
      </c>
      <c r="BU1300" s="122">
        <v>0</v>
      </c>
      <c r="BV1300" s="122">
        <v>0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12.25</v>
      </c>
      <c r="CI1300" s="31">
        <v>0.50515463917525771</v>
      </c>
      <c r="CJ1300" s="323">
        <v>4.75</v>
      </c>
      <c r="CK1300" s="31">
        <v>0.19587628865979381</v>
      </c>
      <c r="CL1300" s="323">
        <v>0.25</v>
      </c>
      <c r="CM1300" s="31">
        <v>1.0309278350515464E-2</v>
      </c>
      <c r="CN1300" s="27">
        <v>20.137938144329901</v>
      </c>
      <c r="CO1300" s="27">
        <v>24.904</v>
      </c>
      <c r="CP1300" s="27">
        <v>28.788999999999994</v>
      </c>
      <c r="CQ1300" s="57"/>
    </row>
    <row r="1301" spans="1:95" x14ac:dyDescent="0.25">
      <c r="A1301" s="241"/>
      <c r="B1301" s="312">
        <v>0.91666700000000001</v>
      </c>
      <c r="C1301" s="97">
        <v>2.75</v>
      </c>
      <c r="D1301" s="264">
        <v>0</v>
      </c>
      <c r="E1301" s="122">
        <v>0.5</v>
      </c>
      <c r="F1301" s="122">
        <v>1.5</v>
      </c>
      <c r="G1301" s="122">
        <v>0.25</v>
      </c>
      <c r="H1301" s="122">
        <v>0.25</v>
      </c>
      <c r="I1301" s="122">
        <v>0.25</v>
      </c>
      <c r="J1301" s="122">
        <v>0</v>
      </c>
      <c r="K1301" s="122">
        <v>0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0.75</v>
      </c>
      <c r="Y1301" s="31">
        <v>0.27272727272727271</v>
      </c>
      <c r="Z1301" s="323">
        <v>0.75</v>
      </c>
      <c r="AA1301" s="31">
        <v>0.27272727272727271</v>
      </c>
      <c r="AB1301" s="323">
        <v>0</v>
      </c>
      <c r="AC1301" s="31">
        <v>0</v>
      </c>
      <c r="AD1301" s="27">
        <v>19.029999999999998</v>
      </c>
      <c r="AE1301" s="27">
        <v>27.761999999999997</v>
      </c>
      <c r="AF1301" s="27" t="s">
        <v>106</v>
      </c>
      <c r="AG1301" s="57"/>
      <c r="AH1301" s="97">
        <v>17.25</v>
      </c>
      <c r="AI1301" s="264">
        <v>0.5</v>
      </c>
      <c r="AJ1301" s="122">
        <v>1.75</v>
      </c>
      <c r="AK1301" s="122">
        <v>6.25</v>
      </c>
      <c r="AL1301" s="122">
        <v>6.25</v>
      </c>
      <c r="AM1301" s="122">
        <v>2.25</v>
      </c>
      <c r="AN1301" s="122">
        <v>0.25</v>
      </c>
      <c r="AO1301" s="122">
        <v>0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8.75</v>
      </c>
      <c r="BD1301" s="31">
        <v>0.50724637681159424</v>
      </c>
      <c r="BE1301" s="323">
        <v>2.75</v>
      </c>
      <c r="BF1301" s="31">
        <v>0.15942028985507245</v>
      </c>
      <c r="BG1301" s="323">
        <v>0</v>
      </c>
      <c r="BH1301" s="31">
        <v>0</v>
      </c>
      <c r="BI1301" s="27">
        <v>19.849565217391298</v>
      </c>
      <c r="BJ1301" s="27">
        <v>24.98</v>
      </c>
      <c r="BK1301" s="27">
        <v>27.145000000000003</v>
      </c>
      <c r="BL1301" s="57"/>
      <c r="BM1301" s="97">
        <v>20</v>
      </c>
      <c r="BN1301" s="264">
        <v>0.5</v>
      </c>
      <c r="BO1301" s="122">
        <v>2.25</v>
      </c>
      <c r="BP1301" s="122">
        <v>7.75</v>
      </c>
      <c r="BQ1301" s="122">
        <v>6.5</v>
      </c>
      <c r="BR1301" s="122">
        <v>2.5</v>
      </c>
      <c r="BS1301" s="122">
        <v>0.5</v>
      </c>
      <c r="BT1301" s="122">
        <v>0</v>
      </c>
      <c r="BU1301" s="122">
        <v>0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9.5</v>
      </c>
      <c r="CI1301" s="31">
        <v>0.47499999999999998</v>
      </c>
      <c r="CJ1301" s="323">
        <v>3.5</v>
      </c>
      <c r="CK1301" s="31">
        <v>0.17499999999999999</v>
      </c>
      <c r="CL1301" s="323">
        <v>0</v>
      </c>
      <c r="CM1301" s="31">
        <v>0</v>
      </c>
      <c r="CN1301" s="27">
        <v>19.736874999999994</v>
      </c>
      <c r="CO1301" s="27">
        <v>25.252999999999997</v>
      </c>
      <c r="CP1301" s="27">
        <v>27.1675</v>
      </c>
      <c r="CQ1301" s="57"/>
    </row>
    <row r="1302" spans="1:95" x14ac:dyDescent="0.25">
      <c r="A1302" s="241"/>
      <c r="B1302" s="312">
        <v>0.95833299999999999</v>
      </c>
      <c r="C1302" s="98">
        <v>2.5</v>
      </c>
      <c r="D1302" s="324">
        <v>0</v>
      </c>
      <c r="E1302" s="325">
        <v>0.75</v>
      </c>
      <c r="F1302" s="325">
        <v>0.75</v>
      </c>
      <c r="G1302" s="325">
        <v>1</v>
      </c>
      <c r="H1302" s="325">
        <v>0</v>
      </c>
      <c r="I1302" s="325">
        <v>0</v>
      </c>
      <c r="J1302" s="325">
        <v>0</v>
      </c>
      <c r="K1302" s="325">
        <v>0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1</v>
      </c>
      <c r="Y1302" s="338">
        <v>0.4</v>
      </c>
      <c r="Z1302" s="326">
        <v>0</v>
      </c>
      <c r="AA1302" s="338">
        <v>0</v>
      </c>
      <c r="AB1302" s="326">
        <v>0</v>
      </c>
      <c r="AC1302" s="338">
        <v>0</v>
      </c>
      <c r="AD1302" s="124">
        <v>18.201000000000001</v>
      </c>
      <c r="AE1302" s="124">
        <v>22.5625</v>
      </c>
      <c r="AF1302" s="124" t="s">
        <v>106</v>
      </c>
      <c r="AG1302" s="57"/>
      <c r="AH1302" s="98">
        <v>9.75</v>
      </c>
      <c r="AI1302" s="324">
        <v>0</v>
      </c>
      <c r="AJ1302" s="325">
        <v>1.5</v>
      </c>
      <c r="AK1302" s="325">
        <v>4.5</v>
      </c>
      <c r="AL1302" s="325">
        <v>2.5</v>
      </c>
      <c r="AM1302" s="325">
        <v>1.25</v>
      </c>
      <c r="AN1302" s="325">
        <v>0</v>
      </c>
      <c r="AO1302" s="325">
        <v>0</v>
      </c>
      <c r="AP1302" s="325">
        <v>0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3.75</v>
      </c>
      <c r="BD1302" s="338">
        <v>0.38461538461538464</v>
      </c>
      <c r="BE1302" s="326">
        <v>1.5</v>
      </c>
      <c r="BF1302" s="338">
        <v>0.15384615384615385</v>
      </c>
      <c r="BG1302" s="326">
        <v>0</v>
      </c>
      <c r="BH1302" s="338">
        <v>0</v>
      </c>
      <c r="BI1302" s="124">
        <v>19.410512820512825</v>
      </c>
      <c r="BJ1302" s="124">
        <v>24.41</v>
      </c>
      <c r="BK1302" s="124">
        <v>29.21</v>
      </c>
      <c r="BL1302" s="57"/>
      <c r="BM1302" s="98">
        <v>12.25</v>
      </c>
      <c r="BN1302" s="324">
        <v>0</v>
      </c>
      <c r="BO1302" s="325">
        <v>2.25</v>
      </c>
      <c r="BP1302" s="325">
        <v>5.25</v>
      </c>
      <c r="BQ1302" s="325">
        <v>3.5</v>
      </c>
      <c r="BR1302" s="325">
        <v>1.25</v>
      </c>
      <c r="BS1302" s="325">
        <v>0</v>
      </c>
      <c r="BT1302" s="325">
        <v>0</v>
      </c>
      <c r="BU1302" s="325">
        <v>0</v>
      </c>
      <c r="BV1302" s="325">
        <v>0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4.75</v>
      </c>
      <c r="CI1302" s="338">
        <v>0.38775510204081631</v>
      </c>
      <c r="CJ1302" s="326">
        <v>1.5</v>
      </c>
      <c r="CK1302" s="338">
        <v>0.12244897959183673</v>
      </c>
      <c r="CL1302" s="326">
        <v>0</v>
      </c>
      <c r="CM1302" s="338">
        <v>0</v>
      </c>
      <c r="CN1302" s="124">
        <v>19.16367346938776</v>
      </c>
      <c r="CO1302" s="124">
        <v>23.524999999999999</v>
      </c>
      <c r="CP1302" s="124">
        <v>27.535</v>
      </c>
      <c r="CQ1302" s="57"/>
    </row>
    <row r="1303" spans="1:95" x14ac:dyDescent="0.25">
      <c r="A1303" s="241"/>
      <c r="B1303" s="422" t="s">
        <v>35</v>
      </c>
      <c r="C1303" s="423">
        <v>263.33333333333331</v>
      </c>
      <c r="D1303" s="424">
        <v>5.083333333333333</v>
      </c>
      <c r="E1303" s="424">
        <v>25.083333333333332</v>
      </c>
      <c r="F1303" s="424">
        <v>115.08333333333333</v>
      </c>
      <c r="G1303" s="424">
        <v>100.25</v>
      </c>
      <c r="H1303" s="424">
        <v>15.75</v>
      </c>
      <c r="I1303" s="424">
        <v>1.8333333333333333</v>
      </c>
      <c r="J1303" s="424">
        <v>0.25</v>
      </c>
      <c r="K1303" s="424">
        <v>0</v>
      </c>
      <c r="L1303" s="424">
        <v>0</v>
      </c>
      <c r="M1303" s="424">
        <v>0</v>
      </c>
      <c r="N1303" s="424">
        <v>0</v>
      </c>
      <c r="O1303" s="424">
        <v>0</v>
      </c>
      <c r="P1303" s="424">
        <v>0</v>
      </c>
      <c r="Q1303" s="424">
        <v>0</v>
      </c>
      <c r="R1303" s="424">
        <v>0</v>
      </c>
      <c r="S1303" s="424">
        <v>0</v>
      </c>
      <c r="T1303" s="424">
        <v>0</v>
      </c>
      <c r="U1303" s="424">
        <v>0</v>
      </c>
      <c r="V1303" s="424">
        <v>0</v>
      </c>
      <c r="W1303" s="425">
        <v>0</v>
      </c>
      <c r="X1303" s="426">
        <v>117.5</v>
      </c>
      <c r="Y1303" s="442">
        <v>0.44620253164556967</v>
      </c>
      <c r="Z1303" s="426">
        <v>28.75</v>
      </c>
      <c r="AA1303" s="442">
        <v>0.10917721518987343</v>
      </c>
      <c r="AB1303" s="426">
        <v>0.25</v>
      </c>
      <c r="AC1303" s="442">
        <v>9.4936708860759501E-4</v>
      </c>
      <c r="AD1303" s="443">
        <v>19.511055276381903</v>
      </c>
      <c r="AE1303" s="443">
        <v>23.346</v>
      </c>
      <c r="AF1303" s="443">
        <v>25.861999999999998</v>
      </c>
      <c r="AG1303" s="16"/>
      <c r="AH1303" s="426">
        <v>1693.1666666666665</v>
      </c>
      <c r="AI1303" s="424">
        <v>33.083333333333336</v>
      </c>
      <c r="AJ1303" s="424">
        <v>123.66666666666667</v>
      </c>
      <c r="AK1303" s="424">
        <v>659.33333333333326</v>
      </c>
      <c r="AL1303" s="424">
        <v>733.75</v>
      </c>
      <c r="AM1303" s="424">
        <v>131.16666666666666</v>
      </c>
      <c r="AN1303" s="424">
        <v>11</v>
      </c>
      <c r="AO1303" s="424">
        <v>0.91666666666666663</v>
      </c>
      <c r="AP1303" s="424">
        <v>0.25</v>
      </c>
      <c r="AQ1303" s="424">
        <v>0</v>
      </c>
      <c r="AR1303" s="424">
        <v>0</v>
      </c>
      <c r="AS1303" s="424">
        <v>0</v>
      </c>
      <c r="AT1303" s="424">
        <v>0</v>
      </c>
      <c r="AU1303" s="424">
        <v>0</v>
      </c>
      <c r="AV1303" s="424">
        <v>0</v>
      </c>
      <c r="AW1303" s="424">
        <v>0</v>
      </c>
      <c r="AX1303" s="424">
        <v>0</v>
      </c>
      <c r="AY1303" s="424">
        <v>0</v>
      </c>
      <c r="AZ1303" s="424">
        <v>0</v>
      </c>
      <c r="BA1303" s="424">
        <v>0</v>
      </c>
      <c r="BB1303" s="425">
        <v>0</v>
      </c>
      <c r="BC1303" s="426">
        <v>876.08333333333337</v>
      </c>
      <c r="BD1303" s="442">
        <v>0.51742297470223453</v>
      </c>
      <c r="BE1303" s="426">
        <v>212.83333333333331</v>
      </c>
      <c r="BF1303" s="442">
        <v>0.12570134855792894</v>
      </c>
      <c r="BG1303" s="426">
        <v>1.1666666666666665</v>
      </c>
      <c r="BH1303" s="442">
        <v>6.890441972635102E-4</v>
      </c>
      <c r="BI1303" s="443">
        <v>19.980257811166084</v>
      </c>
      <c r="BJ1303" s="443">
        <v>23.58</v>
      </c>
      <c r="BK1303" s="443">
        <v>26.160999999999994</v>
      </c>
      <c r="BL1303" s="16"/>
      <c r="BM1303" s="426">
        <v>1956.5</v>
      </c>
      <c r="BN1303" s="424">
        <v>38.166666666666664</v>
      </c>
      <c r="BO1303" s="424">
        <v>148.75</v>
      </c>
      <c r="BP1303" s="424">
        <v>774.41666666666663</v>
      </c>
      <c r="BQ1303" s="424">
        <v>834</v>
      </c>
      <c r="BR1303" s="424">
        <v>146.91666666666666</v>
      </c>
      <c r="BS1303" s="424">
        <v>12.833333333333332</v>
      </c>
      <c r="BT1303" s="424">
        <v>1.1666666666666665</v>
      </c>
      <c r="BU1303" s="424">
        <v>0.25</v>
      </c>
      <c r="BV1303" s="424">
        <v>0</v>
      </c>
      <c r="BW1303" s="424">
        <v>0</v>
      </c>
      <c r="BX1303" s="424">
        <v>0</v>
      </c>
      <c r="BY1303" s="424">
        <v>0</v>
      </c>
      <c r="BZ1303" s="424">
        <v>0</v>
      </c>
      <c r="CA1303" s="424">
        <v>0</v>
      </c>
      <c r="CB1303" s="424">
        <v>0</v>
      </c>
      <c r="CC1303" s="424">
        <v>0</v>
      </c>
      <c r="CD1303" s="424">
        <v>0</v>
      </c>
      <c r="CE1303" s="424">
        <v>0</v>
      </c>
      <c r="CF1303" s="424">
        <v>0</v>
      </c>
      <c r="CG1303" s="425">
        <v>0</v>
      </c>
      <c r="CH1303" s="370">
        <v>993.58333333333337</v>
      </c>
      <c r="CI1303" s="396">
        <v>0.50783712411619386</v>
      </c>
      <c r="CJ1303" s="370">
        <v>241.58333333333331</v>
      </c>
      <c r="CK1303" s="396">
        <v>0.12347729789590253</v>
      </c>
      <c r="CL1303" s="370">
        <v>1.4166666666666665</v>
      </c>
      <c r="CM1303" s="396">
        <v>7.2408211943095658E-4</v>
      </c>
      <c r="CN1303" s="397">
        <v>19.912123467600654</v>
      </c>
      <c r="CO1303" s="397">
        <v>23.56</v>
      </c>
      <c r="CP1303" s="397">
        <v>26.13</v>
      </c>
      <c r="CQ1303" s="57"/>
    </row>
    <row r="1304" spans="1:95" x14ac:dyDescent="0.25">
      <c r="A1304" s="241"/>
      <c r="B1304" s="427" t="s">
        <v>36</v>
      </c>
      <c r="C1304" s="428">
        <v>304.58333333333331</v>
      </c>
      <c r="D1304" s="429">
        <v>5.833333333333333</v>
      </c>
      <c r="E1304" s="429">
        <v>29.333333333333332</v>
      </c>
      <c r="F1304" s="429">
        <v>131.83333333333331</v>
      </c>
      <c r="G1304" s="429">
        <v>117</v>
      </c>
      <c r="H1304" s="429">
        <v>17.75</v>
      </c>
      <c r="I1304" s="429">
        <v>2.583333333333333</v>
      </c>
      <c r="J1304" s="429">
        <v>0.25</v>
      </c>
      <c r="K1304" s="429">
        <v>0</v>
      </c>
      <c r="L1304" s="429">
        <v>0</v>
      </c>
      <c r="M1304" s="429">
        <v>0</v>
      </c>
      <c r="N1304" s="429">
        <v>0</v>
      </c>
      <c r="O1304" s="429">
        <v>0</v>
      </c>
      <c r="P1304" s="429">
        <v>0</v>
      </c>
      <c r="Q1304" s="429">
        <v>0</v>
      </c>
      <c r="R1304" s="429">
        <v>0</v>
      </c>
      <c r="S1304" s="429">
        <v>0</v>
      </c>
      <c r="T1304" s="429">
        <v>0</v>
      </c>
      <c r="U1304" s="429">
        <v>0</v>
      </c>
      <c r="V1304" s="429">
        <v>0</v>
      </c>
      <c r="W1304" s="430">
        <v>0</v>
      </c>
      <c r="X1304" s="431">
        <v>137</v>
      </c>
      <c r="Y1304" s="444">
        <v>0.44979480164158692</v>
      </c>
      <c r="Z1304" s="431">
        <v>34.75</v>
      </c>
      <c r="AA1304" s="444">
        <v>0.11409028727770179</v>
      </c>
      <c r="AB1304" s="431">
        <v>0.25</v>
      </c>
      <c r="AC1304" s="444">
        <v>8.2079343365253088E-4</v>
      </c>
      <c r="AD1304" s="445">
        <v>19.554034482758599</v>
      </c>
      <c r="AE1304" s="445">
        <v>23.4255</v>
      </c>
      <c r="AF1304" s="445">
        <v>25.869500000000002</v>
      </c>
      <c r="AG1304" s="16"/>
      <c r="AH1304" s="431">
        <v>1824.1666666666665</v>
      </c>
      <c r="AI1304" s="429">
        <v>34.833333333333336</v>
      </c>
      <c r="AJ1304" s="429">
        <v>133.66666666666669</v>
      </c>
      <c r="AK1304" s="429">
        <v>710.08333333333326</v>
      </c>
      <c r="AL1304" s="429">
        <v>787.75</v>
      </c>
      <c r="AM1304" s="429">
        <v>143.91666666666666</v>
      </c>
      <c r="AN1304" s="429">
        <v>12.5</v>
      </c>
      <c r="AO1304" s="429">
        <v>1.1666666666666665</v>
      </c>
      <c r="AP1304" s="429">
        <v>0.25</v>
      </c>
      <c r="AQ1304" s="429">
        <v>0</v>
      </c>
      <c r="AR1304" s="429">
        <v>0</v>
      </c>
      <c r="AS1304" s="429">
        <v>0</v>
      </c>
      <c r="AT1304" s="429">
        <v>0</v>
      </c>
      <c r="AU1304" s="429">
        <v>0</v>
      </c>
      <c r="AV1304" s="429">
        <v>0</v>
      </c>
      <c r="AW1304" s="429">
        <v>0</v>
      </c>
      <c r="AX1304" s="429">
        <v>0</v>
      </c>
      <c r="AY1304" s="429">
        <v>0</v>
      </c>
      <c r="AZ1304" s="429">
        <v>0</v>
      </c>
      <c r="BA1304" s="429">
        <v>0</v>
      </c>
      <c r="BB1304" s="430">
        <v>0</v>
      </c>
      <c r="BC1304" s="431">
        <v>944.08333333333337</v>
      </c>
      <c r="BD1304" s="444">
        <v>0.51754225673823673</v>
      </c>
      <c r="BE1304" s="431">
        <v>232.08333333333331</v>
      </c>
      <c r="BF1304" s="444">
        <v>0.12722704431247145</v>
      </c>
      <c r="BG1304" s="431">
        <v>1.4166666666666665</v>
      </c>
      <c r="BH1304" s="444">
        <v>7.7661032434901776E-4</v>
      </c>
      <c r="BI1304" s="445">
        <v>19.995947343676516</v>
      </c>
      <c r="BJ1304" s="445">
        <v>23.6</v>
      </c>
      <c r="BK1304" s="445">
        <v>26.25</v>
      </c>
      <c r="BL1304" s="16"/>
      <c r="BM1304" s="431">
        <v>2128.75</v>
      </c>
      <c r="BN1304" s="429">
        <v>40.666666666666664</v>
      </c>
      <c r="BO1304" s="429">
        <v>163</v>
      </c>
      <c r="BP1304" s="429">
        <v>841.91666666666663</v>
      </c>
      <c r="BQ1304" s="429">
        <v>904.75</v>
      </c>
      <c r="BR1304" s="429">
        <v>161.66666666666666</v>
      </c>
      <c r="BS1304" s="429">
        <v>15.083333333333334</v>
      </c>
      <c r="BT1304" s="429">
        <v>1.4166666666666665</v>
      </c>
      <c r="BU1304" s="429">
        <v>0.25</v>
      </c>
      <c r="BV1304" s="429">
        <v>0</v>
      </c>
      <c r="BW1304" s="429">
        <v>0</v>
      </c>
      <c r="BX1304" s="429">
        <v>0</v>
      </c>
      <c r="BY1304" s="429">
        <v>0</v>
      </c>
      <c r="BZ1304" s="429">
        <v>0</v>
      </c>
      <c r="CA1304" s="429">
        <v>0</v>
      </c>
      <c r="CB1304" s="429">
        <v>0</v>
      </c>
      <c r="CC1304" s="429">
        <v>0</v>
      </c>
      <c r="CD1304" s="429">
        <v>0</v>
      </c>
      <c r="CE1304" s="429">
        <v>0</v>
      </c>
      <c r="CF1304" s="429">
        <v>0</v>
      </c>
      <c r="CG1304" s="430">
        <v>0</v>
      </c>
      <c r="CH1304" s="377">
        <v>1081.0833333333335</v>
      </c>
      <c r="CI1304" s="398">
        <v>0.50784889410843614</v>
      </c>
      <c r="CJ1304" s="377">
        <v>266.83333333333331</v>
      </c>
      <c r="CK1304" s="398">
        <v>0.12534742611078489</v>
      </c>
      <c r="CL1304" s="377">
        <v>1.6666666666666665</v>
      </c>
      <c r="CM1304" s="398">
        <v>7.8293208064200421E-4</v>
      </c>
      <c r="CN1304" s="399">
        <v>19.927969765283105</v>
      </c>
      <c r="CO1304" s="399">
        <v>23.58</v>
      </c>
      <c r="CP1304" s="399">
        <v>26.2</v>
      </c>
      <c r="CQ1304" s="57"/>
    </row>
    <row r="1305" spans="1:95" x14ac:dyDescent="0.25">
      <c r="A1305" s="241"/>
      <c r="B1305" s="432" t="s">
        <v>37</v>
      </c>
      <c r="C1305" s="433">
        <v>309.83333333333331</v>
      </c>
      <c r="D1305" s="434">
        <v>5.833333333333333</v>
      </c>
      <c r="E1305" s="434">
        <v>30.583333333333332</v>
      </c>
      <c r="F1305" s="434">
        <v>134.08333333333331</v>
      </c>
      <c r="G1305" s="434">
        <v>118.25</v>
      </c>
      <c r="H1305" s="434">
        <v>18</v>
      </c>
      <c r="I1305" s="434">
        <v>2.833333333333333</v>
      </c>
      <c r="J1305" s="434">
        <v>0.25</v>
      </c>
      <c r="K1305" s="434">
        <v>0</v>
      </c>
      <c r="L1305" s="434">
        <v>0</v>
      </c>
      <c r="M1305" s="434">
        <v>0</v>
      </c>
      <c r="N1305" s="434">
        <v>0</v>
      </c>
      <c r="O1305" s="434">
        <v>0</v>
      </c>
      <c r="P1305" s="434">
        <v>0</v>
      </c>
      <c r="Q1305" s="434">
        <v>0</v>
      </c>
      <c r="R1305" s="434">
        <v>0</v>
      </c>
      <c r="S1305" s="434">
        <v>0</v>
      </c>
      <c r="T1305" s="434">
        <v>0</v>
      </c>
      <c r="U1305" s="434">
        <v>0</v>
      </c>
      <c r="V1305" s="434">
        <v>0</v>
      </c>
      <c r="W1305" s="435">
        <v>0</v>
      </c>
      <c r="X1305" s="436">
        <v>138.75</v>
      </c>
      <c r="Y1305" s="446">
        <v>0.44782140935987091</v>
      </c>
      <c r="Z1305" s="436">
        <v>35.5</v>
      </c>
      <c r="AA1305" s="446">
        <v>0.11457772996234536</v>
      </c>
      <c r="AB1305" s="436">
        <v>0.25</v>
      </c>
      <c r="AC1305" s="446">
        <v>8.0688542227003775E-4</v>
      </c>
      <c r="AD1305" s="447">
        <v>19.549111870196395</v>
      </c>
      <c r="AE1305" s="447">
        <v>23.4255</v>
      </c>
      <c r="AF1305" s="447">
        <v>25.917999999999992</v>
      </c>
      <c r="AG1305" s="16"/>
      <c r="AH1305" s="436">
        <v>1851.1666666666665</v>
      </c>
      <c r="AI1305" s="434">
        <v>35.333333333333336</v>
      </c>
      <c r="AJ1305" s="434">
        <v>136.91666666666669</v>
      </c>
      <c r="AK1305" s="434">
        <v>720.83333333333326</v>
      </c>
      <c r="AL1305" s="434">
        <v>796.5</v>
      </c>
      <c r="AM1305" s="434">
        <v>147.41666666666666</v>
      </c>
      <c r="AN1305" s="434">
        <v>12.75</v>
      </c>
      <c r="AO1305" s="434">
        <v>1.1666666666666665</v>
      </c>
      <c r="AP1305" s="434">
        <v>0.25</v>
      </c>
      <c r="AQ1305" s="434">
        <v>0</v>
      </c>
      <c r="AR1305" s="434">
        <v>0</v>
      </c>
      <c r="AS1305" s="434">
        <v>0</v>
      </c>
      <c r="AT1305" s="434">
        <v>0</v>
      </c>
      <c r="AU1305" s="434">
        <v>0</v>
      </c>
      <c r="AV1305" s="434">
        <v>0</v>
      </c>
      <c r="AW1305" s="434">
        <v>0</v>
      </c>
      <c r="AX1305" s="434">
        <v>0</v>
      </c>
      <c r="AY1305" s="434">
        <v>0</v>
      </c>
      <c r="AZ1305" s="434">
        <v>0</v>
      </c>
      <c r="BA1305" s="434">
        <v>0</v>
      </c>
      <c r="BB1305" s="435">
        <v>0</v>
      </c>
      <c r="BC1305" s="436">
        <v>956.58333333333337</v>
      </c>
      <c r="BD1305" s="446">
        <v>0.51674619609255434</v>
      </c>
      <c r="BE1305" s="436">
        <v>236.33333333333331</v>
      </c>
      <c r="BF1305" s="446">
        <v>0.12766723687764472</v>
      </c>
      <c r="BG1305" s="436">
        <v>1.4166666666666665</v>
      </c>
      <c r="BH1305" s="446">
        <v>7.6528315476726385E-4</v>
      </c>
      <c r="BI1305" s="447">
        <v>19.99438139534881</v>
      </c>
      <c r="BJ1305" s="447">
        <v>23.6</v>
      </c>
      <c r="BK1305" s="447">
        <v>26.25</v>
      </c>
      <c r="BL1305" s="16"/>
      <c r="BM1305" s="436">
        <v>2161</v>
      </c>
      <c r="BN1305" s="434">
        <v>41.166666666666664</v>
      </c>
      <c r="BO1305" s="434">
        <v>167.5</v>
      </c>
      <c r="BP1305" s="434">
        <v>854.91666666666663</v>
      </c>
      <c r="BQ1305" s="434">
        <v>914.75</v>
      </c>
      <c r="BR1305" s="434">
        <v>165.41666666666666</v>
      </c>
      <c r="BS1305" s="434">
        <v>15.583333333333334</v>
      </c>
      <c r="BT1305" s="434">
        <v>1.4166666666666665</v>
      </c>
      <c r="BU1305" s="434">
        <v>0.25</v>
      </c>
      <c r="BV1305" s="434">
        <v>0</v>
      </c>
      <c r="BW1305" s="434">
        <v>0</v>
      </c>
      <c r="BX1305" s="434">
        <v>0</v>
      </c>
      <c r="BY1305" s="434">
        <v>0</v>
      </c>
      <c r="BZ1305" s="434">
        <v>0</v>
      </c>
      <c r="CA1305" s="434">
        <v>0</v>
      </c>
      <c r="CB1305" s="434">
        <v>0</v>
      </c>
      <c r="CC1305" s="434">
        <v>0</v>
      </c>
      <c r="CD1305" s="434">
        <v>0</v>
      </c>
      <c r="CE1305" s="434">
        <v>0</v>
      </c>
      <c r="CF1305" s="434">
        <v>0</v>
      </c>
      <c r="CG1305" s="435">
        <v>0</v>
      </c>
      <c r="CH1305" s="382">
        <v>1095.3333333333335</v>
      </c>
      <c r="CI1305" s="400">
        <v>0.50686410612370825</v>
      </c>
      <c r="CJ1305" s="382">
        <v>271.83333333333331</v>
      </c>
      <c r="CK1305" s="400">
        <v>0.12579052907604504</v>
      </c>
      <c r="CL1305" s="382">
        <v>1.6666666666666665</v>
      </c>
      <c r="CM1305" s="400">
        <v>7.7124787906833253E-4</v>
      </c>
      <c r="CN1305" s="401">
        <v>19.925963784280263</v>
      </c>
      <c r="CO1305" s="401">
        <v>23.58</v>
      </c>
      <c r="CP1305" s="401">
        <v>26.228999999999996</v>
      </c>
      <c r="CQ1305" s="57"/>
    </row>
    <row r="1306" spans="1:95" x14ac:dyDescent="0.25">
      <c r="A1306" s="241"/>
      <c r="B1306" s="437" t="s">
        <v>38</v>
      </c>
      <c r="C1306" s="438">
        <v>315.58333333333331</v>
      </c>
      <c r="D1306" s="439">
        <v>5.833333333333333</v>
      </c>
      <c r="E1306" s="439">
        <v>31.833333333333332</v>
      </c>
      <c r="F1306" s="439">
        <v>136.08333333333331</v>
      </c>
      <c r="G1306" s="439">
        <v>120.5</v>
      </c>
      <c r="H1306" s="439">
        <v>18.25</v>
      </c>
      <c r="I1306" s="439">
        <v>2.833333333333333</v>
      </c>
      <c r="J1306" s="439">
        <v>0.25</v>
      </c>
      <c r="K1306" s="439">
        <v>0</v>
      </c>
      <c r="L1306" s="439">
        <v>0</v>
      </c>
      <c r="M1306" s="439">
        <v>0</v>
      </c>
      <c r="N1306" s="439">
        <v>0</v>
      </c>
      <c r="O1306" s="439">
        <v>0</v>
      </c>
      <c r="P1306" s="439">
        <v>0</v>
      </c>
      <c r="Q1306" s="439">
        <v>0</v>
      </c>
      <c r="R1306" s="439">
        <v>0</v>
      </c>
      <c r="S1306" s="439">
        <v>0</v>
      </c>
      <c r="T1306" s="439">
        <v>0</v>
      </c>
      <c r="U1306" s="439">
        <v>0</v>
      </c>
      <c r="V1306" s="439">
        <v>0</v>
      </c>
      <c r="W1306" s="440">
        <v>0</v>
      </c>
      <c r="X1306" s="441">
        <v>141</v>
      </c>
      <c r="Y1306" s="448">
        <v>0.44679165566411411</v>
      </c>
      <c r="Z1306" s="441">
        <v>36.5</v>
      </c>
      <c r="AA1306" s="448">
        <v>0.11565883284922103</v>
      </c>
      <c r="AB1306" s="441">
        <v>0.25</v>
      </c>
      <c r="AC1306" s="448">
        <v>7.9218378663850023E-4</v>
      </c>
      <c r="AD1306" s="449">
        <v>19.535448504983371</v>
      </c>
      <c r="AE1306" s="449">
        <v>23.432500000000001</v>
      </c>
      <c r="AF1306" s="449">
        <v>25.885000000000002</v>
      </c>
      <c r="AG1306" s="16"/>
      <c r="AH1306" s="441">
        <v>1861.4166666666665</v>
      </c>
      <c r="AI1306" s="439">
        <v>36.333333333333329</v>
      </c>
      <c r="AJ1306" s="439">
        <v>138.41666666666669</v>
      </c>
      <c r="AK1306" s="439">
        <v>724.33333333333326</v>
      </c>
      <c r="AL1306" s="439">
        <v>798.5</v>
      </c>
      <c r="AM1306" s="439">
        <v>149.66666666666666</v>
      </c>
      <c r="AN1306" s="439">
        <v>12.75</v>
      </c>
      <c r="AO1306" s="439">
        <v>1.1666666666666665</v>
      </c>
      <c r="AP1306" s="439">
        <v>0.25</v>
      </c>
      <c r="AQ1306" s="439">
        <v>0</v>
      </c>
      <c r="AR1306" s="439">
        <v>0</v>
      </c>
      <c r="AS1306" s="439">
        <v>0</v>
      </c>
      <c r="AT1306" s="439">
        <v>0</v>
      </c>
      <c r="AU1306" s="439">
        <v>0</v>
      </c>
      <c r="AV1306" s="439">
        <v>0</v>
      </c>
      <c r="AW1306" s="439">
        <v>0</v>
      </c>
      <c r="AX1306" s="439">
        <v>0</v>
      </c>
      <c r="AY1306" s="439">
        <v>0</v>
      </c>
      <c r="AZ1306" s="439">
        <v>0</v>
      </c>
      <c r="BA1306" s="439">
        <v>0</v>
      </c>
      <c r="BB1306" s="440">
        <v>0</v>
      </c>
      <c r="BC1306" s="441">
        <v>960.83333333333337</v>
      </c>
      <c r="BD1306" s="448">
        <v>0.51618391010431131</v>
      </c>
      <c r="BE1306" s="441">
        <v>238.58333333333331</v>
      </c>
      <c r="BF1306" s="448">
        <v>0.12817298652460044</v>
      </c>
      <c r="BG1306" s="441">
        <v>1.4166666666666665</v>
      </c>
      <c r="BH1306" s="448">
        <v>7.6106907821103993E-4</v>
      </c>
      <c r="BI1306" s="449">
        <v>19.98136906584989</v>
      </c>
      <c r="BJ1306" s="449">
        <v>23.603499999999997</v>
      </c>
      <c r="BK1306" s="449">
        <v>26.264499999999998</v>
      </c>
      <c r="BL1306" s="16"/>
      <c r="BM1306" s="441">
        <v>2177</v>
      </c>
      <c r="BN1306" s="439">
        <v>42.166666666666664</v>
      </c>
      <c r="BO1306" s="439">
        <v>170.25</v>
      </c>
      <c r="BP1306" s="439">
        <v>860.41666666666663</v>
      </c>
      <c r="BQ1306" s="439">
        <v>919</v>
      </c>
      <c r="BR1306" s="439">
        <v>167.91666666666666</v>
      </c>
      <c r="BS1306" s="439">
        <v>15.583333333333334</v>
      </c>
      <c r="BT1306" s="439">
        <v>1.4166666666666665</v>
      </c>
      <c r="BU1306" s="439">
        <v>0.25</v>
      </c>
      <c r="BV1306" s="439">
        <v>0</v>
      </c>
      <c r="BW1306" s="439">
        <v>0</v>
      </c>
      <c r="BX1306" s="439">
        <v>0</v>
      </c>
      <c r="BY1306" s="439">
        <v>0</v>
      </c>
      <c r="BZ1306" s="439">
        <v>0</v>
      </c>
      <c r="CA1306" s="439">
        <v>0</v>
      </c>
      <c r="CB1306" s="439">
        <v>0</v>
      </c>
      <c r="CC1306" s="439">
        <v>0</v>
      </c>
      <c r="CD1306" s="439">
        <v>0</v>
      </c>
      <c r="CE1306" s="439">
        <v>0</v>
      </c>
      <c r="CF1306" s="439">
        <v>0</v>
      </c>
      <c r="CG1306" s="440">
        <v>0</v>
      </c>
      <c r="CH1306" s="387">
        <v>1101.8333333333335</v>
      </c>
      <c r="CI1306" s="402">
        <v>0.50612463634971683</v>
      </c>
      <c r="CJ1306" s="387">
        <v>275.08333333333331</v>
      </c>
      <c r="CK1306" s="402">
        <v>0.12635890369009339</v>
      </c>
      <c r="CL1306" s="387">
        <v>1.6666666666666665</v>
      </c>
      <c r="CM1306" s="402">
        <v>7.6557954371459186E-4</v>
      </c>
      <c r="CN1306" s="403">
        <v>19.911949831911045</v>
      </c>
      <c r="CO1306" s="403">
        <v>23.59</v>
      </c>
      <c r="CP1306" s="403">
        <v>26.24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1.1666666666666667</v>
      </c>
      <c r="D1309" s="321">
        <v>0</v>
      </c>
      <c r="E1309" s="89">
        <v>0.16666666666666666</v>
      </c>
      <c r="F1309" s="89">
        <v>0.5</v>
      </c>
      <c r="G1309" s="89">
        <v>0.33333333333333331</v>
      </c>
      <c r="H1309" s="89">
        <v>0.16666666666666666</v>
      </c>
      <c r="I1309" s="89">
        <v>0</v>
      </c>
      <c r="J1309" s="89">
        <v>0</v>
      </c>
      <c r="K1309" s="89">
        <v>0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0.5</v>
      </c>
      <c r="Y1309" s="30">
        <v>0.42857142857142855</v>
      </c>
      <c r="Z1309" s="322">
        <v>0.16666666666666666</v>
      </c>
      <c r="AA1309" s="30">
        <v>0.14285714285714285</v>
      </c>
      <c r="AB1309" s="322">
        <v>0</v>
      </c>
      <c r="AC1309" s="30">
        <v>0</v>
      </c>
      <c r="AD1309" s="25">
        <v>18.809999999999999</v>
      </c>
      <c r="AE1309" s="25">
        <v>25.597999999999999</v>
      </c>
      <c r="AF1309" s="25" t="s">
        <v>106</v>
      </c>
      <c r="AG1309" s="57"/>
      <c r="AH1309" s="96">
        <v>3.333333333333333</v>
      </c>
      <c r="AI1309" s="321">
        <v>0</v>
      </c>
      <c r="AJ1309" s="89">
        <v>0</v>
      </c>
      <c r="AK1309" s="89">
        <v>1</v>
      </c>
      <c r="AL1309" s="89">
        <v>1.3333333333333333</v>
      </c>
      <c r="AM1309" s="89">
        <v>1</v>
      </c>
      <c r="AN1309" s="89">
        <v>0</v>
      </c>
      <c r="AO1309" s="89">
        <v>0</v>
      </c>
      <c r="AP1309" s="89">
        <v>0</v>
      </c>
      <c r="AQ1309" s="89">
        <v>0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2.3333333333333335</v>
      </c>
      <c r="BD1309" s="30">
        <v>0.70000000000000007</v>
      </c>
      <c r="BE1309" s="322">
        <v>1.3333333333333333</v>
      </c>
      <c r="BF1309" s="30">
        <v>0.4</v>
      </c>
      <c r="BG1309" s="322">
        <v>0</v>
      </c>
      <c r="BH1309" s="30">
        <v>0</v>
      </c>
      <c r="BI1309" s="25">
        <v>22.041499999999999</v>
      </c>
      <c r="BJ1309" s="25">
        <v>26.297000000000001</v>
      </c>
      <c r="BK1309" s="25">
        <v>28.928999999999998</v>
      </c>
      <c r="BL1309" s="57"/>
      <c r="BM1309" s="96">
        <v>4.5</v>
      </c>
      <c r="BN1309" s="321">
        <v>0</v>
      </c>
      <c r="BO1309" s="89">
        <v>0.16666666666666666</v>
      </c>
      <c r="BP1309" s="89">
        <v>1.5</v>
      </c>
      <c r="BQ1309" s="89">
        <v>1.6666666666666667</v>
      </c>
      <c r="BR1309" s="89">
        <v>1.1666666666666667</v>
      </c>
      <c r="BS1309" s="89">
        <v>0</v>
      </c>
      <c r="BT1309" s="89">
        <v>0</v>
      </c>
      <c r="BU1309" s="89">
        <v>0</v>
      </c>
      <c r="BV1309" s="89">
        <v>0</v>
      </c>
      <c r="BW1309" s="89">
        <v>0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2.8333333333333335</v>
      </c>
      <c r="CI1309" s="30">
        <v>0.62962962962962965</v>
      </c>
      <c r="CJ1309" s="322">
        <v>1.5</v>
      </c>
      <c r="CK1309" s="30">
        <v>0.33333333333333331</v>
      </c>
      <c r="CL1309" s="322">
        <v>0</v>
      </c>
      <c r="CM1309" s="30">
        <v>0</v>
      </c>
      <c r="CN1309" s="25">
        <v>21.203703703703699</v>
      </c>
      <c r="CO1309" s="25">
        <v>26.266000000000002</v>
      </c>
      <c r="CP1309" s="25">
        <v>28.171999999999997</v>
      </c>
      <c r="CQ1309" s="57"/>
    </row>
    <row r="1310" spans="1:95" x14ac:dyDescent="0.25">
      <c r="A1310" s="241"/>
      <c r="B1310" s="312">
        <v>4.1667000000000003E-2</v>
      </c>
      <c r="C1310" s="97">
        <v>0.66666666666666663</v>
      </c>
      <c r="D1310" s="264">
        <v>0</v>
      </c>
      <c r="E1310" s="122">
        <v>0</v>
      </c>
      <c r="F1310" s="122">
        <v>0</v>
      </c>
      <c r="G1310" s="122">
        <v>0.66666666666666663</v>
      </c>
      <c r="H1310" s="122">
        <v>0</v>
      </c>
      <c r="I1310" s="122">
        <v>0</v>
      </c>
      <c r="J1310" s="122">
        <v>0</v>
      </c>
      <c r="K1310" s="122">
        <v>0</v>
      </c>
      <c r="L1310" s="122">
        <v>0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0.66666666666666663</v>
      </c>
      <c r="Y1310" s="31">
        <v>1</v>
      </c>
      <c r="Z1310" s="323">
        <v>0</v>
      </c>
      <c r="AA1310" s="31">
        <v>0</v>
      </c>
      <c r="AB1310" s="323">
        <v>0</v>
      </c>
      <c r="AC1310" s="31">
        <v>0</v>
      </c>
      <c r="AD1310" s="27">
        <v>21.810000000000002</v>
      </c>
      <c r="AE1310" s="27" t="s">
        <v>106</v>
      </c>
      <c r="AF1310" s="27" t="s">
        <v>106</v>
      </c>
      <c r="AG1310" s="57"/>
      <c r="AH1310" s="97">
        <v>2.3333333333333335</v>
      </c>
      <c r="AI1310" s="264">
        <v>0</v>
      </c>
      <c r="AJ1310" s="122">
        <v>0.16666666666666666</v>
      </c>
      <c r="AK1310" s="122">
        <v>0.5</v>
      </c>
      <c r="AL1310" s="122">
        <v>0.83333333333333337</v>
      </c>
      <c r="AM1310" s="122">
        <v>0.83333333333333337</v>
      </c>
      <c r="AN1310" s="122">
        <v>0</v>
      </c>
      <c r="AO1310" s="122">
        <v>0</v>
      </c>
      <c r="AP1310" s="122">
        <v>0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1.6666666666666667</v>
      </c>
      <c r="BD1310" s="31">
        <v>0.7142857142857143</v>
      </c>
      <c r="BE1310" s="323">
        <v>0.83333333333333337</v>
      </c>
      <c r="BF1310" s="31">
        <v>0.35714285714285715</v>
      </c>
      <c r="BG1310" s="323">
        <v>0</v>
      </c>
      <c r="BH1310" s="31">
        <v>0</v>
      </c>
      <c r="BI1310" s="27">
        <v>22.215714285714288</v>
      </c>
      <c r="BJ1310" s="27">
        <v>27.017500000000002</v>
      </c>
      <c r="BK1310" s="27" t="s">
        <v>106</v>
      </c>
      <c r="BL1310" s="57"/>
      <c r="BM1310" s="97">
        <v>3</v>
      </c>
      <c r="BN1310" s="264">
        <v>0</v>
      </c>
      <c r="BO1310" s="122">
        <v>0.16666666666666666</v>
      </c>
      <c r="BP1310" s="122">
        <v>0.5</v>
      </c>
      <c r="BQ1310" s="122">
        <v>1.5</v>
      </c>
      <c r="BR1310" s="122">
        <v>0.83333333333333337</v>
      </c>
      <c r="BS1310" s="122">
        <v>0</v>
      </c>
      <c r="BT1310" s="122">
        <v>0</v>
      </c>
      <c r="BU1310" s="122">
        <v>0</v>
      </c>
      <c r="BV1310" s="122">
        <v>0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2.3333333333333335</v>
      </c>
      <c r="CI1310" s="31">
        <v>0.77777777777777779</v>
      </c>
      <c r="CJ1310" s="323">
        <v>0.83333333333333337</v>
      </c>
      <c r="CK1310" s="31">
        <v>0.27777777777777779</v>
      </c>
      <c r="CL1310" s="323">
        <v>0</v>
      </c>
      <c r="CM1310" s="31">
        <v>0</v>
      </c>
      <c r="CN1310" s="27">
        <v>22.12555555555555</v>
      </c>
      <c r="CO1310" s="27">
        <v>26.939500000000002</v>
      </c>
      <c r="CP1310" s="27" t="s">
        <v>106</v>
      </c>
      <c r="CQ1310" s="57"/>
    </row>
    <row r="1311" spans="1:95" x14ac:dyDescent="0.25">
      <c r="A1311" s="241"/>
      <c r="B1311" s="312">
        <v>8.3333000000000004E-2</v>
      </c>
      <c r="C1311" s="97">
        <v>0</v>
      </c>
      <c r="D1311" s="264">
        <v>0</v>
      </c>
      <c r="E1311" s="122">
        <v>0</v>
      </c>
      <c r="F1311" s="122">
        <v>0</v>
      </c>
      <c r="G1311" s="122">
        <v>0</v>
      </c>
      <c r="H1311" s="122">
        <v>0</v>
      </c>
      <c r="I1311" s="122">
        <v>0</v>
      </c>
      <c r="J1311" s="122">
        <v>0</v>
      </c>
      <c r="K1311" s="122">
        <v>0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0</v>
      </c>
      <c r="Y1311" s="31" t="s">
        <v>106</v>
      </c>
      <c r="Z1311" s="323">
        <v>0</v>
      </c>
      <c r="AA1311" s="31" t="s">
        <v>106</v>
      </c>
      <c r="AB1311" s="323">
        <v>0</v>
      </c>
      <c r="AC1311" s="31" t="s">
        <v>106</v>
      </c>
      <c r="AD1311" s="27" t="s">
        <v>106</v>
      </c>
      <c r="AE1311" s="27" t="s">
        <v>106</v>
      </c>
      <c r="AF1311" s="27" t="s">
        <v>106</v>
      </c>
      <c r="AG1311" s="57"/>
      <c r="AH1311" s="97">
        <v>1.6666666666666665</v>
      </c>
      <c r="AI1311" s="264">
        <v>0</v>
      </c>
      <c r="AJ1311" s="122">
        <v>0.5</v>
      </c>
      <c r="AK1311" s="122">
        <v>0.66666666666666663</v>
      </c>
      <c r="AL1311" s="122">
        <v>0.33333333333333331</v>
      </c>
      <c r="AM1311" s="122">
        <v>0.16666666666666666</v>
      </c>
      <c r="AN1311" s="122">
        <v>0</v>
      </c>
      <c r="AO1311" s="122">
        <v>0</v>
      </c>
      <c r="AP1311" s="122">
        <v>0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0.5</v>
      </c>
      <c r="BD1311" s="31">
        <v>0.30000000000000004</v>
      </c>
      <c r="BE1311" s="323">
        <v>0.33333333333333331</v>
      </c>
      <c r="BF1311" s="31">
        <v>0.2</v>
      </c>
      <c r="BG1311" s="323">
        <v>0</v>
      </c>
      <c r="BH1311" s="31">
        <v>0</v>
      </c>
      <c r="BI1311" s="27">
        <v>17.805</v>
      </c>
      <c r="BJ1311" s="27">
        <v>25.9495</v>
      </c>
      <c r="BK1311" s="27" t="s">
        <v>106</v>
      </c>
      <c r="BL1311" s="57"/>
      <c r="BM1311" s="97">
        <v>1.6666666666666665</v>
      </c>
      <c r="BN1311" s="264">
        <v>0</v>
      </c>
      <c r="BO1311" s="122">
        <v>0.5</v>
      </c>
      <c r="BP1311" s="122">
        <v>0.66666666666666663</v>
      </c>
      <c r="BQ1311" s="122">
        <v>0.33333333333333331</v>
      </c>
      <c r="BR1311" s="122">
        <v>0.16666666666666666</v>
      </c>
      <c r="BS1311" s="122">
        <v>0</v>
      </c>
      <c r="BT1311" s="122">
        <v>0</v>
      </c>
      <c r="BU1311" s="122">
        <v>0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0.5</v>
      </c>
      <c r="CI1311" s="31">
        <v>0.30000000000000004</v>
      </c>
      <c r="CJ1311" s="323">
        <v>0.33333333333333331</v>
      </c>
      <c r="CK1311" s="31">
        <v>0.2</v>
      </c>
      <c r="CL1311" s="323">
        <v>0</v>
      </c>
      <c r="CM1311" s="31">
        <v>0</v>
      </c>
      <c r="CN1311" s="27">
        <v>17.805</v>
      </c>
      <c r="CO1311" s="27">
        <v>25.9495</v>
      </c>
      <c r="CP1311" s="27" t="s">
        <v>106</v>
      </c>
      <c r="CQ1311" s="57"/>
    </row>
    <row r="1312" spans="1:95" x14ac:dyDescent="0.25">
      <c r="A1312" s="241"/>
      <c r="B1312" s="312">
        <v>0.125</v>
      </c>
      <c r="C1312" s="97">
        <v>0.33333333333333331</v>
      </c>
      <c r="D1312" s="264">
        <v>0</v>
      </c>
      <c r="E1312" s="122">
        <v>0</v>
      </c>
      <c r="F1312" s="122">
        <v>0.16666666666666666</v>
      </c>
      <c r="G1312" s="122">
        <v>0</v>
      </c>
      <c r="H1312" s="122">
        <v>0</v>
      </c>
      <c r="I1312" s="122">
        <v>0.16666666666666666</v>
      </c>
      <c r="J1312" s="122">
        <v>0</v>
      </c>
      <c r="K1312" s="122">
        <v>0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0.16666666666666666</v>
      </c>
      <c r="Y1312" s="31">
        <v>0.5</v>
      </c>
      <c r="Z1312" s="323">
        <v>0.16666666666666666</v>
      </c>
      <c r="AA1312" s="31">
        <v>0.5</v>
      </c>
      <c r="AB1312" s="323">
        <v>0</v>
      </c>
      <c r="AC1312" s="31">
        <v>0</v>
      </c>
      <c r="AD1312" s="27">
        <v>24.984999999999999</v>
      </c>
      <c r="AE1312" s="27" t="s">
        <v>106</v>
      </c>
      <c r="AF1312" s="27" t="s">
        <v>106</v>
      </c>
      <c r="AG1312" s="57"/>
      <c r="AH1312" s="97">
        <v>1.5</v>
      </c>
      <c r="AI1312" s="264">
        <v>0.5</v>
      </c>
      <c r="AJ1312" s="122">
        <v>0</v>
      </c>
      <c r="AK1312" s="122">
        <v>0.5</v>
      </c>
      <c r="AL1312" s="122">
        <v>0.33333333333333331</v>
      </c>
      <c r="AM1312" s="122">
        <v>0</v>
      </c>
      <c r="AN1312" s="122">
        <v>0.16666666666666666</v>
      </c>
      <c r="AO1312" s="122">
        <v>0</v>
      </c>
      <c r="AP1312" s="122">
        <v>0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0.5</v>
      </c>
      <c r="BD1312" s="31">
        <v>0.33333333333333331</v>
      </c>
      <c r="BE1312" s="323">
        <v>0.16666666666666666</v>
      </c>
      <c r="BF1312" s="31">
        <v>0.1111111111111111</v>
      </c>
      <c r="BG1312" s="323">
        <v>0</v>
      </c>
      <c r="BH1312" s="31">
        <v>0</v>
      </c>
      <c r="BI1312" s="27">
        <v>16.213333333333331</v>
      </c>
      <c r="BJ1312" s="27">
        <v>26.439999999999998</v>
      </c>
      <c r="BK1312" s="27" t="s">
        <v>106</v>
      </c>
      <c r="BL1312" s="57"/>
      <c r="BM1312" s="97">
        <v>1.833333333333333</v>
      </c>
      <c r="BN1312" s="264">
        <v>0.5</v>
      </c>
      <c r="BO1312" s="122">
        <v>0</v>
      </c>
      <c r="BP1312" s="122">
        <v>0.66666666666666663</v>
      </c>
      <c r="BQ1312" s="122">
        <v>0.33333333333333331</v>
      </c>
      <c r="BR1312" s="122">
        <v>0</v>
      </c>
      <c r="BS1312" s="122">
        <v>0.33333333333333331</v>
      </c>
      <c r="BT1312" s="122">
        <v>0</v>
      </c>
      <c r="BU1312" s="122">
        <v>0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0.66666666666666663</v>
      </c>
      <c r="CI1312" s="31">
        <v>0.3636363636363637</v>
      </c>
      <c r="CJ1312" s="323">
        <v>0.33333333333333331</v>
      </c>
      <c r="CK1312" s="31">
        <v>0.18181818181818185</v>
      </c>
      <c r="CL1312" s="323">
        <v>0</v>
      </c>
      <c r="CM1312" s="31">
        <v>0</v>
      </c>
      <c r="CN1312" s="27">
        <v>17.808181818181819</v>
      </c>
      <c r="CO1312" s="27">
        <v>30.56</v>
      </c>
      <c r="CP1312" s="27" t="s">
        <v>106</v>
      </c>
      <c r="CQ1312" s="57"/>
    </row>
    <row r="1313" spans="1:95" x14ac:dyDescent="0.25">
      <c r="A1313" s="241"/>
      <c r="B1313" s="312">
        <v>0.16666700000000001</v>
      </c>
      <c r="C1313" s="97">
        <v>0.5</v>
      </c>
      <c r="D1313" s="264">
        <v>0</v>
      </c>
      <c r="E1313" s="122">
        <v>0.16666666666666666</v>
      </c>
      <c r="F1313" s="122">
        <v>0.33333333333333331</v>
      </c>
      <c r="G1313" s="122">
        <v>0</v>
      </c>
      <c r="H1313" s="122">
        <v>0</v>
      </c>
      <c r="I1313" s="122">
        <v>0</v>
      </c>
      <c r="J1313" s="122">
        <v>0</v>
      </c>
      <c r="K1313" s="122">
        <v>0</v>
      </c>
      <c r="L1313" s="122">
        <v>0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0</v>
      </c>
      <c r="Y1313" s="31">
        <v>0</v>
      </c>
      <c r="Z1313" s="323">
        <v>0</v>
      </c>
      <c r="AA1313" s="31">
        <v>0</v>
      </c>
      <c r="AB1313" s="323">
        <v>0</v>
      </c>
      <c r="AC1313" s="31">
        <v>0</v>
      </c>
      <c r="AD1313" s="27">
        <v>16.809999999999999</v>
      </c>
      <c r="AE1313" s="27" t="s">
        <v>106</v>
      </c>
      <c r="AF1313" s="27" t="s">
        <v>106</v>
      </c>
      <c r="AG1313" s="57"/>
      <c r="AH1313" s="97">
        <v>1.6666666666666667</v>
      </c>
      <c r="AI1313" s="264">
        <v>0</v>
      </c>
      <c r="AJ1313" s="122">
        <v>0.33333333333333331</v>
      </c>
      <c r="AK1313" s="122">
        <v>1.1666666666666667</v>
      </c>
      <c r="AL1313" s="122">
        <v>0.16666666666666666</v>
      </c>
      <c r="AM1313" s="122">
        <v>0</v>
      </c>
      <c r="AN1313" s="122">
        <v>0</v>
      </c>
      <c r="AO1313" s="122">
        <v>0</v>
      </c>
      <c r="AP1313" s="122">
        <v>0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0.16666666666666666</v>
      </c>
      <c r="BD1313" s="31">
        <v>9.9999999999999992E-2</v>
      </c>
      <c r="BE1313" s="323">
        <v>0</v>
      </c>
      <c r="BF1313" s="31">
        <v>0</v>
      </c>
      <c r="BG1313" s="323">
        <v>0</v>
      </c>
      <c r="BH1313" s="31">
        <v>0</v>
      </c>
      <c r="BI1313" s="27">
        <v>17.312000000000001</v>
      </c>
      <c r="BJ1313" s="27">
        <v>19.722000000000001</v>
      </c>
      <c r="BK1313" s="27" t="s">
        <v>106</v>
      </c>
      <c r="BL1313" s="57"/>
      <c r="BM1313" s="97">
        <v>2.1666666666666665</v>
      </c>
      <c r="BN1313" s="264">
        <v>0</v>
      </c>
      <c r="BO1313" s="122">
        <v>0.5</v>
      </c>
      <c r="BP1313" s="122">
        <v>1.5</v>
      </c>
      <c r="BQ1313" s="122">
        <v>0.16666666666666666</v>
      </c>
      <c r="BR1313" s="122">
        <v>0</v>
      </c>
      <c r="BS1313" s="122">
        <v>0</v>
      </c>
      <c r="BT1313" s="122">
        <v>0</v>
      </c>
      <c r="BU1313" s="122">
        <v>0</v>
      </c>
      <c r="BV1313" s="122">
        <v>0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0.16666666666666666</v>
      </c>
      <c r="CI1313" s="31">
        <v>7.6923076923076927E-2</v>
      </c>
      <c r="CJ1313" s="323">
        <v>0</v>
      </c>
      <c r="CK1313" s="31">
        <v>0</v>
      </c>
      <c r="CL1313" s="323">
        <v>0</v>
      </c>
      <c r="CM1313" s="31">
        <v>0</v>
      </c>
      <c r="CN1313" s="27">
        <v>17.196153846153845</v>
      </c>
      <c r="CO1313" s="27">
        <v>19.243000000000002</v>
      </c>
      <c r="CP1313" s="27" t="s">
        <v>106</v>
      </c>
      <c r="CQ1313" s="57"/>
    </row>
    <row r="1314" spans="1:95" x14ac:dyDescent="0.25">
      <c r="A1314" s="241"/>
      <c r="B1314" s="312">
        <v>0.20833299999999999</v>
      </c>
      <c r="C1314" s="97">
        <v>2.3333333333333335</v>
      </c>
      <c r="D1314" s="264">
        <v>0</v>
      </c>
      <c r="E1314" s="122">
        <v>0.5</v>
      </c>
      <c r="F1314" s="122">
        <v>0.5</v>
      </c>
      <c r="G1314" s="122">
        <v>1.1666666666666667</v>
      </c>
      <c r="H1314" s="122">
        <v>0.16666666666666666</v>
      </c>
      <c r="I1314" s="122">
        <v>0</v>
      </c>
      <c r="J1314" s="122">
        <v>0</v>
      </c>
      <c r="K1314" s="122">
        <v>0</v>
      </c>
      <c r="L1314" s="122">
        <v>0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1.1666666666666667</v>
      </c>
      <c r="Y1314" s="31">
        <v>0.5</v>
      </c>
      <c r="Z1314" s="323">
        <v>0.66666666666666663</v>
      </c>
      <c r="AA1314" s="31">
        <v>0.2857142857142857</v>
      </c>
      <c r="AB1314" s="323">
        <v>0</v>
      </c>
      <c r="AC1314" s="31">
        <v>0</v>
      </c>
      <c r="AD1314" s="27">
        <v>20.567142857142859</v>
      </c>
      <c r="AE1314" s="27">
        <v>24.77</v>
      </c>
      <c r="AF1314" s="27" t="s">
        <v>106</v>
      </c>
      <c r="AG1314" s="57"/>
      <c r="AH1314" s="97">
        <v>2.8333333333333335</v>
      </c>
      <c r="AI1314" s="264">
        <v>0.16666666666666666</v>
      </c>
      <c r="AJ1314" s="122">
        <v>1</v>
      </c>
      <c r="AK1314" s="122">
        <v>1</v>
      </c>
      <c r="AL1314" s="122">
        <v>0.5</v>
      </c>
      <c r="AM1314" s="122">
        <v>0.16666666666666666</v>
      </c>
      <c r="AN1314" s="122">
        <v>0</v>
      </c>
      <c r="AO1314" s="122">
        <v>0</v>
      </c>
      <c r="AP1314" s="122">
        <v>0</v>
      </c>
      <c r="AQ1314" s="122">
        <v>0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0.66666666666666663</v>
      </c>
      <c r="BD1314" s="31">
        <v>0.23529411764705879</v>
      </c>
      <c r="BE1314" s="323">
        <v>0.16666666666666666</v>
      </c>
      <c r="BF1314" s="31">
        <v>5.8823529411764698E-2</v>
      </c>
      <c r="BG1314" s="323">
        <v>0</v>
      </c>
      <c r="BH1314" s="31">
        <v>0</v>
      </c>
      <c r="BI1314" s="27">
        <v>16.152941176470588</v>
      </c>
      <c r="BJ1314" s="27">
        <v>20.986999999999998</v>
      </c>
      <c r="BK1314" s="27" t="s">
        <v>106</v>
      </c>
      <c r="BL1314" s="57"/>
      <c r="BM1314" s="97">
        <v>5.166666666666667</v>
      </c>
      <c r="BN1314" s="264">
        <v>0.16666666666666666</v>
      </c>
      <c r="BO1314" s="122">
        <v>1.5</v>
      </c>
      <c r="BP1314" s="122">
        <v>1.5</v>
      </c>
      <c r="BQ1314" s="122">
        <v>1.6666666666666667</v>
      </c>
      <c r="BR1314" s="122">
        <v>0.33333333333333331</v>
      </c>
      <c r="BS1314" s="122">
        <v>0</v>
      </c>
      <c r="BT1314" s="122">
        <v>0</v>
      </c>
      <c r="BU1314" s="122">
        <v>0</v>
      </c>
      <c r="BV1314" s="122">
        <v>0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1.8333333333333333</v>
      </c>
      <c r="CI1314" s="31">
        <v>0.35483870967741932</v>
      </c>
      <c r="CJ1314" s="323">
        <v>0.83333333333333337</v>
      </c>
      <c r="CK1314" s="31">
        <v>0.16129032258064516</v>
      </c>
      <c r="CL1314" s="323">
        <v>0</v>
      </c>
      <c r="CM1314" s="31">
        <v>0</v>
      </c>
      <c r="CN1314" s="27">
        <v>18.146451612903224</v>
      </c>
      <c r="CO1314" s="27">
        <v>24.285999999999998</v>
      </c>
      <c r="CP1314" s="27">
        <v>26.191999999999997</v>
      </c>
      <c r="CQ1314" s="57"/>
    </row>
    <row r="1315" spans="1:95" x14ac:dyDescent="0.25">
      <c r="A1315" s="241"/>
      <c r="B1315" s="312">
        <v>0.25</v>
      </c>
      <c r="C1315" s="97">
        <v>8.4999999999999982</v>
      </c>
      <c r="D1315" s="264">
        <v>0</v>
      </c>
      <c r="E1315" s="122">
        <v>0.5</v>
      </c>
      <c r="F1315" s="122">
        <v>2.5</v>
      </c>
      <c r="G1315" s="122">
        <v>4.833333333333333</v>
      </c>
      <c r="H1315" s="122">
        <v>0.5</v>
      </c>
      <c r="I1315" s="122">
        <v>0.16666666666666666</v>
      </c>
      <c r="J1315" s="122">
        <v>0</v>
      </c>
      <c r="K1315" s="122">
        <v>0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5.5</v>
      </c>
      <c r="Y1315" s="31">
        <v>0.64705882352941191</v>
      </c>
      <c r="Z1315" s="323">
        <v>2.3333333333333335</v>
      </c>
      <c r="AA1315" s="31">
        <v>0.27450980392156871</v>
      </c>
      <c r="AB1315" s="323">
        <v>0</v>
      </c>
      <c r="AC1315" s="31">
        <v>0</v>
      </c>
      <c r="AD1315" s="27">
        <v>21.243921568627453</v>
      </c>
      <c r="AE1315" s="27">
        <v>24.71</v>
      </c>
      <c r="AF1315" s="27">
        <v>27.186</v>
      </c>
      <c r="AG1315" s="57"/>
      <c r="AH1315" s="97">
        <v>6.333333333333333</v>
      </c>
      <c r="AI1315" s="264">
        <v>0.16666666666666666</v>
      </c>
      <c r="AJ1315" s="122">
        <v>0</v>
      </c>
      <c r="AK1315" s="122">
        <v>2</v>
      </c>
      <c r="AL1315" s="122">
        <v>3.1666666666666665</v>
      </c>
      <c r="AM1315" s="122">
        <v>0.83333333333333337</v>
      </c>
      <c r="AN1315" s="122">
        <v>0.16666666666666666</v>
      </c>
      <c r="AO1315" s="122">
        <v>0</v>
      </c>
      <c r="AP1315" s="122">
        <v>0</v>
      </c>
      <c r="AQ1315" s="122">
        <v>0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4.166666666666667</v>
      </c>
      <c r="BD1315" s="31">
        <v>0.65789473684210531</v>
      </c>
      <c r="BE1315" s="323">
        <v>1.5</v>
      </c>
      <c r="BF1315" s="31">
        <v>0.23684210526315791</v>
      </c>
      <c r="BG1315" s="323">
        <v>0</v>
      </c>
      <c r="BH1315" s="31">
        <v>0</v>
      </c>
      <c r="BI1315" s="27">
        <v>21.071315789473687</v>
      </c>
      <c r="BJ1315" s="27">
        <v>25.285499999999999</v>
      </c>
      <c r="BK1315" s="27">
        <v>29.083499999999994</v>
      </c>
      <c r="BL1315" s="57"/>
      <c r="BM1315" s="97">
        <v>14.833333333333336</v>
      </c>
      <c r="BN1315" s="264">
        <v>0.16666666666666666</v>
      </c>
      <c r="BO1315" s="122">
        <v>0.5</v>
      </c>
      <c r="BP1315" s="122">
        <v>4.5</v>
      </c>
      <c r="BQ1315" s="122">
        <v>8</v>
      </c>
      <c r="BR1315" s="122">
        <v>1.3333333333333333</v>
      </c>
      <c r="BS1315" s="122">
        <v>0.33333333333333331</v>
      </c>
      <c r="BT1315" s="122">
        <v>0</v>
      </c>
      <c r="BU1315" s="122">
        <v>0</v>
      </c>
      <c r="BV1315" s="122">
        <v>0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9.6666666666666661</v>
      </c>
      <c r="CI1315" s="31">
        <v>0.65168539325842678</v>
      </c>
      <c r="CJ1315" s="323">
        <v>3.8333333333333335</v>
      </c>
      <c r="CK1315" s="31">
        <v>0.2584269662921348</v>
      </c>
      <c r="CL1315" s="323">
        <v>0</v>
      </c>
      <c r="CM1315" s="31">
        <v>0</v>
      </c>
      <c r="CN1315" s="27">
        <v>21.170224719101128</v>
      </c>
      <c r="CO1315" s="27">
        <v>24.71</v>
      </c>
      <c r="CP1315" s="27">
        <v>27.42</v>
      </c>
      <c r="CQ1315" s="57"/>
    </row>
    <row r="1316" spans="1:95" x14ac:dyDescent="0.25">
      <c r="A1316" s="241"/>
      <c r="B1316" s="312">
        <v>0.29166700000000001</v>
      </c>
      <c r="C1316" s="97">
        <v>9</v>
      </c>
      <c r="D1316" s="264">
        <v>0</v>
      </c>
      <c r="E1316" s="122">
        <v>0.2</v>
      </c>
      <c r="F1316" s="122">
        <v>3.8</v>
      </c>
      <c r="G1316" s="122">
        <v>3.8</v>
      </c>
      <c r="H1316" s="122">
        <v>1</v>
      </c>
      <c r="I1316" s="122">
        <v>0.2</v>
      </c>
      <c r="J1316" s="122">
        <v>0</v>
      </c>
      <c r="K1316" s="122">
        <v>0</v>
      </c>
      <c r="L1316" s="122">
        <v>0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5</v>
      </c>
      <c r="Y1316" s="31">
        <v>0.55555555555555558</v>
      </c>
      <c r="Z1316" s="323">
        <v>2</v>
      </c>
      <c r="AA1316" s="31">
        <v>0.22222222222222221</v>
      </c>
      <c r="AB1316" s="323">
        <v>0</v>
      </c>
      <c r="AC1316" s="31">
        <v>0</v>
      </c>
      <c r="AD1316" s="27">
        <v>21.256981132075467</v>
      </c>
      <c r="AE1316" s="27">
        <v>25.709</v>
      </c>
      <c r="AF1316" s="27">
        <v>28.127999999999997</v>
      </c>
      <c r="AG1316" s="57"/>
      <c r="AH1316" s="97">
        <v>138.80000000000001</v>
      </c>
      <c r="AI1316" s="264">
        <v>1.2</v>
      </c>
      <c r="AJ1316" s="122">
        <v>6</v>
      </c>
      <c r="AK1316" s="122">
        <v>49.2</v>
      </c>
      <c r="AL1316" s="122">
        <v>67.8</v>
      </c>
      <c r="AM1316" s="122">
        <v>13.8</v>
      </c>
      <c r="AN1316" s="122">
        <v>0.8</v>
      </c>
      <c r="AO1316" s="122">
        <v>0</v>
      </c>
      <c r="AP1316" s="122">
        <v>0</v>
      </c>
      <c r="AQ1316" s="122">
        <v>0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82.2</v>
      </c>
      <c r="BD1316" s="31">
        <v>0.59221902017291062</v>
      </c>
      <c r="BE1316" s="323">
        <v>21.6</v>
      </c>
      <c r="BF1316" s="31">
        <v>0.15561959654178675</v>
      </c>
      <c r="BG1316" s="323">
        <v>0</v>
      </c>
      <c r="BH1316" s="31">
        <v>0</v>
      </c>
      <c r="BI1316" s="27">
        <v>20.802281167108745</v>
      </c>
      <c r="BJ1316" s="27">
        <v>24.225000000000001</v>
      </c>
      <c r="BK1316" s="27">
        <v>26.5825</v>
      </c>
      <c r="BL1316" s="57"/>
      <c r="BM1316" s="97">
        <v>147.80000000000001</v>
      </c>
      <c r="BN1316" s="264">
        <v>1.2</v>
      </c>
      <c r="BO1316" s="122">
        <v>6.2</v>
      </c>
      <c r="BP1316" s="122">
        <v>53</v>
      </c>
      <c r="BQ1316" s="122">
        <v>71.599999999999994</v>
      </c>
      <c r="BR1316" s="122">
        <v>14.8</v>
      </c>
      <c r="BS1316" s="122">
        <v>1</v>
      </c>
      <c r="BT1316" s="122">
        <v>0</v>
      </c>
      <c r="BU1316" s="122">
        <v>0</v>
      </c>
      <c r="BV1316" s="122">
        <v>0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87.2</v>
      </c>
      <c r="CI1316" s="31">
        <v>0.58998646820027056</v>
      </c>
      <c r="CJ1316" s="323">
        <v>23.6</v>
      </c>
      <c r="CK1316" s="31">
        <v>0.15967523680649526</v>
      </c>
      <c r="CL1316" s="323">
        <v>0</v>
      </c>
      <c r="CM1316" s="31">
        <v>0</v>
      </c>
      <c r="CN1316" s="27">
        <v>20.832143742255276</v>
      </c>
      <c r="CO1316" s="27">
        <v>24.28</v>
      </c>
      <c r="CP1316" s="27">
        <v>26.601999999999997</v>
      </c>
      <c r="CQ1316" s="57"/>
    </row>
    <row r="1317" spans="1:95" x14ac:dyDescent="0.25">
      <c r="A1317" s="241"/>
      <c r="B1317" s="312">
        <v>0.33333299999999999</v>
      </c>
      <c r="C1317" s="97">
        <v>7</v>
      </c>
      <c r="D1317" s="264">
        <v>0.2</v>
      </c>
      <c r="E1317" s="122">
        <v>0.6</v>
      </c>
      <c r="F1317" s="122">
        <v>3.2</v>
      </c>
      <c r="G1317" s="122">
        <v>2.6</v>
      </c>
      <c r="H1317" s="122">
        <v>0.4</v>
      </c>
      <c r="I1317" s="122">
        <v>0</v>
      </c>
      <c r="J1317" s="122">
        <v>0</v>
      </c>
      <c r="K1317" s="122">
        <v>0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3</v>
      </c>
      <c r="Y1317" s="31">
        <v>0.42857142857142855</v>
      </c>
      <c r="Z1317" s="323">
        <v>0.8</v>
      </c>
      <c r="AA1317" s="31">
        <v>0.1142857142857143</v>
      </c>
      <c r="AB1317" s="323">
        <v>0</v>
      </c>
      <c r="AC1317" s="31">
        <v>0</v>
      </c>
      <c r="AD1317" s="27">
        <v>19.424571428571429</v>
      </c>
      <c r="AE1317" s="27">
        <v>23.413999999999998</v>
      </c>
      <c r="AF1317" s="27">
        <v>27.007999999999992</v>
      </c>
      <c r="AG1317" s="57"/>
      <c r="AH1317" s="97">
        <v>240.60000000000002</v>
      </c>
      <c r="AI1317" s="264">
        <v>7.4</v>
      </c>
      <c r="AJ1317" s="122">
        <v>19.8</v>
      </c>
      <c r="AK1317" s="122">
        <v>107.6</v>
      </c>
      <c r="AL1317" s="122">
        <v>88</v>
      </c>
      <c r="AM1317" s="122">
        <v>15.8</v>
      </c>
      <c r="AN1317" s="122">
        <v>2</v>
      </c>
      <c r="AO1317" s="122">
        <v>0</v>
      </c>
      <c r="AP1317" s="122">
        <v>0</v>
      </c>
      <c r="AQ1317" s="122">
        <v>0</v>
      </c>
      <c r="AR1317" s="122">
        <v>0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</v>
      </c>
      <c r="BC1317" s="323">
        <v>105.6</v>
      </c>
      <c r="BD1317" s="31">
        <v>0.43890274314214456</v>
      </c>
      <c r="BE1317" s="323">
        <v>23.6</v>
      </c>
      <c r="BF1317" s="31">
        <v>9.8088113050706568E-2</v>
      </c>
      <c r="BG1317" s="323">
        <v>0</v>
      </c>
      <c r="BH1317" s="31">
        <v>0</v>
      </c>
      <c r="BI1317" s="27">
        <v>19.339875311720693</v>
      </c>
      <c r="BJ1317" s="27">
        <v>23.114000000000001</v>
      </c>
      <c r="BK1317" s="27">
        <v>25.956</v>
      </c>
      <c r="BL1317" s="57"/>
      <c r="BM1317" s="97">
        <v>247.6</v>
      </c>
      <c r="BN1317" s="264">
        <v>7.6</v>
      </c>
      <c r="BO1317" s="122">
        <v>20.399999999999999</v>
      </c>
      <c r="BP1317" s="122">
        <v>110.8</v>
      </c>
      <c r="BQ1317" s="122">
        <v>90.6</v>
      </c>
      <c r="BR1317" s="122">
        <v>16.2</v>
      </c>
      <c r="BS1317" s="122">
        <v>2</v>
      </c>
      <c r="BT1317" s="122">
        <v>0</v>
      </c>
      <c r="BU1317" s="122">
        <v>0</v>
      </c>
      <c r="BV1317" s="122">
        <v>0</v>
      </c>
      <c r="BW1317" s="122">
        <v>0</v>
      </c>
      <c r="BX1317" s="122">
        <v>0</v>
      </c>
      <c r="BY1317" s="122">
        <v>0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</v>
      </c>
      <c r="CH1317" s="323">
        <v>108.6</v>
      </c>
      <c r="CI1317" s="31">
        <v>0.43861066235864293</v>
      </c>
      <c r="CJ1317" s="323">
        <v>24.4</v>
      </c>
      <c r="CK1317" s="31">
        <v>9.8546042003231013E-2</v>
      </c>
      <c r="CL1317" s="323">
        <v>0</v>
      </c>
      <c r="CM1317" s="31">
        <v>0</v>
      </c>
      <c r="CN1317" s="27">
        <v>19.342269789983828</v>
      </c>
      <c r="CO1317" s="27">
        <v>23.111499999999999</v>
      </c>
      <c r="CP1317" s="27">
        <v>25.960999999999999</v>
      </c>
      <c r="CQ1317" s="57"/>
    </row>
    <row r="1318" spans="1:95" x14ac:dyDescent="0.25">
      <c r="A1318" s="241"/>
      <c r="B1318" s="312">
        <v>0.375</v>
      </c>
      <c r="C1318" s="97">
        <v>14.2</v>
      </c>
      <c r="D1318" s="264">
        <v>0</v>
      </c>
      <c r="E1318" s="122">
        <v>1.6</v>
      </c>
      <c r="F1318" s="122">
        <v>6</v>
      </c>
      <c r="G1318" s="122">
        <v>5.6</v>
      </c>
      <c r="H1318" s="122">
        <v>1</v>
      </c>
      <c r="I1318" s="122">
        <v>0</v>
      </c>
      <c r="J1318" s="122">
        <v>0</v>
      </c>
      <c r="K1318" s="122">
        <v>0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6.6</v>
      </c>
      <c r="Y1318" s="31">
        <v>0.46478873239436619</v>
      </c>
      <c r="Z1318" s="323">
        <v>1.2</v>
      </c>
      <c r="AA1318" s="31">
        <v>8.4507042253521125E-2</v>
      </c>
      <c r="AB1318" s="323">
        <v>0</v>
      </c>
      <c r="AC1318" s="31">
        <v>0</v>
      </c>
      <c r="AD1318" s="27">
        <v>19.758028169014086</v>
      </c>
      <c r="AE1318" s="27">
        <v>23.308</v>
      </c>
      <c r="AF1318" s="27">
        <v>27.525999999999993</v>
      </c>
      <c r="AG1318" s="57"/>
      <c r="AH1318" s="97">
        <v>133.6</v>
      </c>
      <c r="AI1318" s="264">
        <v>0.8</v>
      </c>
      <c r="AJ1318" s="122">
        <v>8</v>
      </c>
      <c r="AK1318" s="122">
        <v>50.2</v>
      </c>
      <c r="AL1318" s="122">
        <v>62.6</v>
      </c>
      <c r="AM1318" s="122">
        <v>10.6</v>
      </c>
      <c r="AN1318" s="122">
        <v>1</v>
      </c>
      <c r="AO1318" s="122">
        <v>0.4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74.599999999999994</v>
      </c>
      <c r="BD1318" s="31">
        <v>0.55838323353293406</v>
      </c>
      <c r="BE1318" s="323">
        <v>19</v>
      </c>
      <c r="BF1318" s="31">
        <v>0.14221556886227546</v>
      </c>
      <c r="BG1318" s="323">
        <v>0.4</v>
      </c>
      <c r="BH1318" s="31">
        <v>2.9940119760479044E-3</v>
      </c>
      <c r="BI1318" s="27">
        <v>20.475089820359283</v>
      </c>
      <c r="BJ1318" s="27">
        <v>23.87</v>
      </c>
      <c r="BK1318" s="27">
        <v>26.358499999999996</v>
      </c>
      <c r="BL1318" s="57"/>
      <c r="BM1318" s="97">
        <v>147.80000000000001</v>
      </c>
      <c r="BN1318" s="264">
        <v>0.8</v>
      </c>
      <c r="BO1318" s="122">
        <v>9.6</v>
      </c>
      <c r="BP1318" s="122">
        <v>56.2</v>
      </c>
      <c r="BQ1318" s="122">
        <v>68.2</v>
      </c>
      <c r="BR1318" s="122">
        <v>11.6</v>
      </c>
      <c r="BS1318" s="122">
        <v>1</v>
      </c>
      <c r="BT1318" s="122">
        <v>0.4</v>
      </c>
      <c r="BU1318" s="122">
        <v>0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81.2</v>
      </c>
      <c r="CI1318" s="31">
        <v>0.5493910690121786</v>
      </c>
      <c r="CJ1318" s="323">
        <v>20.2</v>
      </c>
      <c r="CK1318" s="31">
        <v>0.13667117726657643</v>
      </c>
      <c r="CL1318" s="323">
        <v>0.4</v>
      </c>
      <c r="CM1318" s="31">
        <v>2.7063599458728009E-3</v>
      </c>
      <c r="CN1318" s="27">
        <v>20.406197564276045</v>
      </c>
      <c r="CO1318" s="27">
        <v>23.71</v>
      </c>
      <c r="CP1318" s="27">
        <v>26.39</v>
      </c>
      <c r="CQ1318" s="57"/>
    </row>
    <row r="1319" spans="1:95" x14ac:dyDescent="0.25">
      <c r="A1319" s="241"/>
      <c r="B1319" s="312">
        <v>0.41666700000000001</v>
      </c>
      <c r="C1319" s="97">
        <v>13.999999999999998</v>
      </c>
      <c r="D1319" s="264">
        <v>0</v>
      </c>
      <c r="E1319" s="122">
        <v>1.2</v>
      </c>
      <c r="F1319" s="122">
        <v>8</v>
      </c>
      <c r="G1319" s="122">
        <v>4.5999999999999996</v>
      </c>
      <c r="H1319" s="122">
        <v>0.2</v>
      </c>
      <c r="I1319" s="122">
        <v>0</v>
      </c>
      <c r="J1319" s="122">
        <v>0</v>
      </c>
      <c r="K1319" s="122">
        <v>0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4.5999999999999996</v>
      </c>
      <c r="Y1319" s="31">
        <v>0.32857142857142857</v>
      </c>
      <c r="Z1319" s="323">
        <v>0.8</v>
      </c>
      <c r="AA1319" s="31">
        <v>5.7142857142857155E-2</v>
      </c>
      <c r="AB1319" s="323">
        <v>0</v>
      </c>
      <c r="AC1319" s="31">
        <v>0</v>
      </c>
      <c r="AD1319" s="27">
        <v>18.858428571428572</v>
      </c>
      <c r="AE1319" s="27">
        <v>22.094999999999999</v>
      </c>
      <c r="AF1319" s="27">
        <v>24.115000000000002</v>
      </c>
      <c r="AG1319" s="57"/>
      <c r="AH1319" s="97">
        <v>93.4</v>
      </c>
      <c r="AI1319" s="264">
        <v>2.2000000000000002</v>
      </c>
      <c r="AJ1319" s="122">
        <v>5.2</v>
      </c>
      <c r="AK1319" s="122">
        <v>34.799999999999997</v>
      </c>
      <c r="AL1319" s="122">
        <v>41.4</v>
      </c>
      <c r="AM1319" s="122">
        <v>9.4</v>
      </c>
      <c r="AN1319" s="122">
        <v>0.4</v>
      </c>
      <c r="AO1319" s="122">
        <v>0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51</v>
      </c>
      <c r="BD1319" s="31">
        <v>0.54603854389721629</v>
      </c>
      <c r="BE1319" s="323">
        <v>13.6</v>
      </c>
      <c r="BF1319" s="31">
        <v>0.145610278372591</v>
      </c>
      <c r="BG1319" s="323">
        <v>0</v>
      </c>
      <c r="BH1319" s="31">
        <v>0</v>
      </c>
      <c r="BI1319" s="27">
        <v>20.141755888650948</v>
      </c>
      <c r="BJ1319" s="27">
        <v>23.895999999999997</v>
      </c>
      <c r="BK1319" s="27">
        <v>26.225999999999999</v>
      </c>
      <c r="BL1319" s="57"/>
      <c r="BM1319" s="97">
        <v>107.4</v>
      </c>
      <c r="BN1319" s="264">
        <v>2.2000000000000002</v>
      </c>
      <c r="BO1319" s="122">
        <v>6.4</v>
      </c>
      <c r="BP1319" s="122">
        <v>42.8</v>
      </c>
      <c r="BQ1319" s="122">
        <v>46</v>
      </c>
      <c r="BR1319" s="122">
        <v>9.6</v>
      </c>
      <c r="BS1319" s="122">
        <v>0.4</v>
      </c>
      <c r="BT1319" s="122">
        <v>0</v>
      </c>
      <c r="BU1319" s="122">
        <v>0</v>
      </c>
      <c r="BV1319" s="122">
        <v>0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55.6</v>
      </c>
      <c r="CI1319" s="31">
        <v>0.51769087523277468</v>
      </c>
      <c r="CJ1319" s="323">
        <v>14.4</v>
      </c>
      <c r="CK1319" s="31">
        <v>0.13407821229050279</v>
      </c>
      <c r="CL1319" s="323">
        <v>0</v>
      </c>
      <c r="CM1319" s="31">
        <v>0</v>
      </c>
      <c r="CN1319" s="27">
        <v>19.974469273743004</v>
      </c>
      <c r="CO1319" s="27">
        <v>23.635999999999999</v>
      </c>
      <c r="CP1319" s="27">
        <v>26.097999999999999</v>
      </c>
      <c r="CQ1319" s="57"/>
    </row>
    <row r="1320" spans="1:95" x14ac:dyDescent="0.25">
      <c r="A1320" s="241"/>
      <c r="B1320" s="312">
        <v>0.45833299999999999</v>
      </c>
      <c r="C1320" s="97">
        <v>19.5</v>
      </c>
      <c r="D1320" s="264">
        <v>0.75</v>
      </c>
      <c r="E1320" s="122">
        <v>2.25</v>
      </c>
      <c r="F1320" s="122">
        <v>6.75</v>
      </c>
      <c r="G1320" s="122">
        <v>9.25</v>
      </c>
      <c r="H1320" s="122">
        <v>0.5</v>
      </c>
      <c r="I1320" s="122">
        <v>0</v>
      </c>
      <c r="J1320" s="122">
        <v>0</v>
      </c>
      <c r="K1320" s="122">
        <v>0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9.75</v>
      </c>
      <c r="Y1320" s="31">
        <v>0.5</v>
      </c>
      <c r="Z1320" s="323">
        <v>1</v>
      </c>
      <c r="AA1320" s="31">
        <v>5.128205128205128E-2</v>
      </c>
      <c r="AB1320" s="323">
        <v>0</v>
      </c>
      <c r="AC1320" s="31">
        <v>0</v>
      </c>
      <c r="AD1320" s="27">
        <v>19.029120879120878</v>
      </c>
      <c r="AE1320" s="27">
        <v>23.05</v>
      </c>
      <c r="AF1320" s="27">
        <v>24.468</v>
      </c>
      <c r="AG1320" s="57"/>
      <c r="AH1320" s="97">
        <v>95</v>
      </c>
      <c r="AI1320" s="264">
        <v>2.5</v>
      </c>
      <c r="AJ1320" s="122">
        <v>10</v>
      </c>
      <c r="AK1320" s="122">
        <v>33</v>
      </c>
      <c r="AL1320" s="122">
        <v>42.5</v>
      </c>
      <c r="AM1320" s="122">
        <v>6.75</v>
      </c>
      <c r="AN1320" s="122">
        <v>0.25</v>
      </c>
      <c r="AO1320" s="122">
        <v>0</v>
      </c>
      <c r="AP1320" s="122">
        <v>0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49.5</v>
      </c>
      <c r="BD1320" s="31">
        <v>0.52105263157894732</v>
      </c>
      <c r="BE1320" s="323">
        <v>10.5</v>
      </c>
      <c r="BF1320" s="31">
        <v>0.11052631578947368</v>
      </c>
      <c r="BG1320" s="323">
        <v>0</v>
      </c>
      <c r="BH1320" s="31">
        <v>0</v>
      </c>
      <c r="BI1320" s="27">
        <v>19.602562358276636</v>
      </c>
      <c r="BJ1320" s="27">
        <v>23.321999999999999</v>
      </c>
      <c r="BK1320" s="27">
        <v>25.988999999999997</v>
      </c>
      <c r="BL1320" s="57"/>
      <c r="BM1320" s="97">
        <v>114.5</v>
      </c>
      <c r="BN1320" s="264">
        <v>3.25</v>
      </c>
      <c r="BO1320" s="122">
        <v>12.25</v>
      </c>
      <c r="BP1320" s="122">
        <v>39.75</v>
      </c>
      <c r="BQ1320" s="122">
        <v>51.75</v>
      </c>
      <c r="BR1320" s="122">
        <v>7.25</v>
      </c>
      <c r="BS1320" s="122">
        <v>0.25</v>
      </c>
      <c r="BT1320" s="122">
        <v>0</v>
      </c>
      <c r="BU1320" s="122">
        <v>0</v>
      </c>
      <c r="BV1320" s="122">
        <v>0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59.25</v>
      </c>
      <c r="CI1320" s="31">
        <v>0.51746724890829698</v>
      </c>
      <c r="CJ1320" s="323">
        <v>11.5</v>
      </c>
      <c r="CK1320" s="31">
        <v>0.10043668122270742</v>
      </c>
      <c r="CL1320" s="323">
        <v>0</v>
      </c>
      <c r="CM1320" s="31">
        <v>0</v>
      </c>
      <c r="CN1320" s="27">
        <v>19.50447368421052</v>
      </c>
      <c r="CO1320" s="27">
        <v>23.270499999999998</v>
      </c>
      <c r="CP1320" s="27">
        <v>25.760999999999996</v>
      </c>
      <c r="CQ1320" s="57"/>
    </row>
    <row r="1321" spans="1:95" x14ac:dyDescent="0.25">
      <c r="A1321" s="241"/>
      <c r="B1321" s="312">
        <v>0.5</v>
      </c>
      <c r="C1321" s="97">
        <v>19</v>
      </c>
      <c r="D1321" s="264">
        <v>0.33333333333333331</v>
      </c>
      <c r="E1321" s="122">
        <v>1.8333333333333333</v>
      </c>
      <c r="F1321" s="122">
        <v>8.8333333333333339</v>
      </c>
      <c r="G1321" s="122">
        <v>7.5</v>
      </c>
      <c r="H1321" s="122">
        <v>0.5</v>
      </c>
      <c r="I1321" s="122">
        <v>0</v>
      </c>
      <c r="J1321" s="122">
        <v>0</v>
      </c>
      <c r="K1321" s="122">
        <v>0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8</v>
      </c>
      <c r="Y1321" s="31">
        <v>0.42105263157894735</v>
      </c>
      <c r="Z1321" s="323">
        <v>2.3333333333333335</v>
      </c>
      <c r="AA1321" s="31">
        <v>0.12280701754385966</v>
      </c>
      <c r="AB1321" s="323">
        <v>0</v>
      </c>
      <c r="AC1321" s="31">
        <v>0</v>
      </c>
      <c r="AD1321" s="27">
        <v>19.26298245614035</v>
      </c>
      <c r="AE1321" s="27">
        <v>23.12</v>
      </c>
      <c r="AF1321" s="27">
        <v>24.734999999999999</v>
      </c>
      <c r="AG1321" s="57"/>
      <c r="AH1321" s="97">
        <v>98.333333333333343</v>
      </c>
      <c r="AI1321" s="264">
        <v>1</v>
      </c>
      <c r="AJ1321" s="122">
        <v>4.5</v>
      </c>
      <c r="AK1321" s="122">
        <v>39</v>
      </c>
      <c r="AL1321" s="122">
        <v>44.333333333333336</v>
      </c>
      <c r="AM1321" s="122">
        <v>8.3333333333333339</v>
      </c>
      <c r="AN1321" s="122">
        <v>0.83333333333333337</v>
      </c>
      <c r="AO1321" s="122">
        <v>0.16666666666666666</v>
      </c>
      <c r="AP1321" s="122">
        <v>0.16666666666666666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53.833333333333336</v>
      </c>
      <c r="BD1321" s="31">
        <v>0.54745762711864399</v>
      </c>
      <c r="BE1321" s="323">
        <v>14.833333333333334</v>
      </c>
      <c r="BF1321" s="31">
        <v>0.15084745762711863</v>
      </c>
      <c r="BG1321" s="323">
        <v>0.33333333333333331</v>
      </c>
      <c r="BH1321" s="31">
        <v>3.3898305084745757E-3</v>
      </c>
      <c r="BI1321" s="27">
        <v>20.366898305084749</v>
      </c>
      <c r="BJ1321" s="27">
        <v>24.040499999999998</v>
      </c>
      <c r="BK1321" s="27">
        <v>26.578999999999997</v>
      </c>
      <c r="BL1321" s="57"/>
      <c r="BM1321" s="97">
        <v>117.33333333333334</v>
      </c>
      <c r="BN1321" s="264">
        <v>1.3333333333333333</v>
      </c>
      <c r="BO1321" s="122">
        <v>6.333333333333333</v>
      </c>
      <c r="BP1321" s="122">
        <v>47.833333333333336</v>
      </c>
      <c r="BQ1321" s="122">
        <v>51.833333333333336</v>
      </c>
      <c r="BR1321" s="122">
        <v>8.8333333333333339</v>
      </c>
      <c r="BS1321" s="122">
        <v>0.83333333333333337</v>
      </c>
      <c r="BT1321" s="122">
        <v>0.16666666666666666</v>
      </c>
      <c r="BU1321" s="122">
        <v>0.16666666666666666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61.833333333333336</v>
      </c>
      <c r="CI1321" s="31">
        <v>0.52698863636363635</v>
      </c>
      <c r="CJ1321" s="323">
        <v>17.166666666666668</v>
      </c>
      <c r="CK1321" s="31">
        <v>0.14630681818181818</v>
      </c>
      <c r="CL1321" s="323">
        <v>0.33333333333333331</v>
      </c>
      <c r="CM1321" s="31">
        <v>2.8409090909090906E-3</v>
      </c>
      <c r="CN1321" s="27">
        <v>20.188139204545461</v>
      </c>
      <c r="CO1321" s="27">
        <v>23.9</v>
      </c>
      <c r="CP1321" s="27">
        <v>26.335000000000001</v>
      </c>
      <c r="CQ1321" s="57"/>
    </row>
    <row r="1322" spans="1:95" x14ac:dyDescent="0.25">
      <c r="A1322" s="241"/>
      <c r="B1322" s="312">
        <v>0.54166700000000001</v>
      </c>
      <c r="C1322" s="97">
        <v>19.666666666666664</v>
      </c>
      <c r="D1322" s="264">
        <v>0.33333333333333331</v>
      </c>
      <c r="E1322" s="122">
        <v>2.5</v>
      </c>
      <c r="F1322" s="122">
        <v>8.8333333333333339</v>
      </c>
      <c r="G1322" s="122">
        <v>6.333333333333333</v>
      </c>
      <c r="H1322" s="122">
        <v>1.3333333333333333</v>
      </c>
      <c r="I1322" s="122">
        <v>0.33333333333333331</v>
      </c>
      <c r="J1322" s="122">
        <v>0</v>
      </c>
      <c r="K1322" s="122">
        <v>0</v>
      </c>
      <c r="L1322" s="122">
        <v>0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8</v>
      </c>
      <c r="Y1322" s="31">
        <v>0.40677966101694918</v>
      </c>
      <c r="Z1322" s="323">
        <v>2</v>
      </c>
      <c r="AA1322" s="31">
        <v>0.10169491525423729</v>
      </c>
      <c r="AB1322" s="323">
        <v>0</v>
      </c>
      <c r="AC1322" s="31">
        <v>0</v>
      </c>
      <c r="AD1322" s="27">
        <v>19.299830508474574</v>
      </c>
      <c r="AE1322" s="27">
        <v>22.719499999999996</v>
      </c>
      <c r="AF1322" s="27">
        <v>26.988999999999997</v>
      </c>
      <c r="AG1322" s="57"/>
      <c r="AH1322" s="97">
        <v>89.5</v>
      </c>
      <c r="AI1322" s="264">
        <v>1</v>
      </c>
      <c r="AJ1322" s="122">
        <v>6.666666666666667</v>
      </c>
      <c r="AK1322" s="122">
        <v>31.166666666666668</v>
      </c>
      <c r="AL1322" s="122">
        <v>42.333333333333336</v>
      </c>
      <c r="AM1322" s="122">
        <v>8</v>
      </c>
      <c r="AN1322" s="122">
        <v>0.33333333333333331</v>
      </c>
      <c r="AO1322" s="122">
        <v>0</v>
      </c>
      <c r="AP1322" s="122">
        <v>0</v>
      </c>
      <c r="AQ1322" s="122">
        <v>0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50.666666666666664</v>
      </c>
      <c r="BD1322" s="31">
        <v>0.56610800744878953</v>
      </c>
      <c r="BE1322" s="323">
        <v>12.833333333333334</v>
      </c>
      <c r="BF1322" s="31">
        <v>0.14338919925512106</v>
      </c>
      <c r="BG1322" s="323">
        <v>0</v>
      </c>
      <c r="BH1322" s="31">
        <v>0</v>
      </c>
      <c r="BI1322" s="27">
        <v>20.223426443202978</v>
      </c>
      <c r="BJ1322" s="27">
        <v>23.812999999999999</v>
      </c>
      <c r="BK1322" s="27">
        <v>25.847999999999999</v>
      </c>
      <c r="BL1322" s="57"/>
      <c r="BM1322" s="97">
        <v>109.16666666666666</v>
      </c>
      <c r="BN1322" s="264">
        <v>1.3333333333333333</v>
      </c>
      <c r="BO1322" s="122">
        <v>9.1666666666666661</v>
      </c>
      <c r="BP1322" s="122">
        <v>40</v>
      </c>
      <c r="BQ1322" s="122">
        <v>48.666666666666664</v>
      </c>
      <c r="BR1322" s="122">
        <v>9.3333333333333339</v>
      </c>
      <c r="BS1322" s="122">
        <v>0.66666666666666663</v>
      </c>
      <c r="BT1322" s="122">
        <v>0</v>
      </c>
      <c r="BU1322" s="122">
        <v>0</v>
      </c>
      <c r="BV1322" s="122">
        <v>0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58.666666666666664</v>
      </c>
      <c r="CI1322" s="31">
        <v>0.53740458015267178</v>
      </c>
      <c r="CJ1322" s="323">
        <v>14.833333333333334</v>
      </c>
      <c r="CK1322" s="31">
        <v>0.13587786259541987</v>
      </c>
      <c r="CL1322" s="323">
        <v>0</v>
      </c>
      <c r="CM1322" s="31">
        <v>0</v>
      </c>
      <c r="CN1322" s="27">
        <v>20.057038167938956</v>
      </c>
      <c r="CO1322" s="27">
        <v>23.635999999999999</v>
      </c>
      <c r="CP1322" s="27">
        <v>25.855999999999995</v>
      </c>
      <c r="CQ1322" s="57"/>
    </row>
    <row r="1323" spans="1:95" x14ac:dyDescent="0.25">
      <c r="A1323" s="241"/>
      <c r="B1323" s="312">
        <v>0.58333299999999999</v>
      </c>
      <c r="C1323" s="97">
        <v>18.5</v>
      </c>
      <c r="D1323" s="264">
        <v>1.1666666666666667</v>
      </c>
      <c r="E1323" s="122">
        <v>0.83333333333333337</v>
      </c>
      <c r="F1323" s="122">
        <v>7.333333333333333</v>
      </c>
      <c r="G1323" s="122">
        <v>8.1666666666666661</v>
      </c>
      <c r="H1323" s="122">
        <v>1</v>
      </c>
      <c r="I1323" s="122">
        <v>0</v>
      </c>
      <c r="J1323" s="122">
        <v>0</v>
      </c>
      <c r="K1323" s="122">
        <v>0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323">
        <v>0</v>
      </c>
      <c r="X1323" s="323">
        <v>9.1666666666666661</v>
      </c>
      <c r="Y1323" s="31">
        <v>0.49549549549549549</v>
      </c>
      <c r="Z1323" s="323">
        <v>1.5</v>
      </c>
      <c r="AA1323" s="31">
        <v>8.1081081081081086E-2</v>
      </c>
      <c r="AB1323" s="323">
        <v>0</v>
      </c>
      <c r="AC1323" s="31">
        <v>0</v>
      </c>
      <c r="AD1323" s="27">
        <v>19.476846846846836</v>
      </c>
      <c r="AE1323" s="27">
        <v>23.02</v>
      </c>
      <c r="AF1323" s="27">
        <v>26.889999999999997</v>
      </c>
      <c r="AG1323" s="57"/>
      <c r="AH1323" s="97">
        <v>86.166666666666671</v>
      </c>
      <c r="AI1323" s="264">
        <v>1.3333333333333333</v>
      </c>
      <c r="AJ1323" s="122">
        <v>5.666666666666667</v>
      </c>
      <c r="AK1323" s="122">
        <v>31.666666666666668</v>
      </c>
      <c r="AL1323" s="122">
        <v>40</v>
      </c>
      <c r="AM1323" s="122">
        <v>7.166666666666667</v>
      </c>
      <c r="AN1323" s="122">
        <v>0.33333333333333331</v>
      </c>
      <c r="AO1323" s="122">
        <v>0</v>
      </c>
      <c r="AP1323" s="122">
        <v>0</v>
      </c>
      <c r="AQ1323" s="122">
        <v>0</v>
      </c>
      <c r="AR1323" s="122">
        <v>0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47.5</v>
      </c>
      <c r="BD1323" s="31">
        <v>0.55125725338491294</v>
      </c>
      <c r="BE1323" s="323">
        <v>12.5</v>
      </c>
      <c r="BF1323" s="31">
        <v>0.14506769825918761</v>
      </c>
      <c r="BG1323" s="323">
        <v>0</v>
      </c>
      <c r="BH1323" s="31">
        <v>0</v>
      </c>
      <c r="BI1323" s="27">
        <v>20.244526112185675</v>
      </c>
      <c r="BJ1323" s="27">
        <v>23.929000000000002</v>
      </c>
      <c r="BK1323" s="27">
        <v>26.37</v>
      </c>
      <c r="BL1323" s="57"/>
      <c r="BM1323" s="97">
        <v>104.66666666666666</v>
      </c>
      <c r="BN1323" s="264">
        <v>2.5</v>
      </c>
      <c r="BO1323" s="122">
        <v>6.5</v>
      </c>
      <c r="BP1323" s="122">
        <v>39</v>
      </c>
      <c r="BQ1323" s="122">
        <v>48.166666666666664</v>
      </c>
      <c r="BR1323" s="122">
        <v>8.1666666666666661</v>
      </c>
      <c r="BS1323" s="122">
        <v>0.33333333333333331</v>
      </c>
      <c r="BT1323" s="122">
        <v>0</v>
      </c>
      <c r="BU1323" s="122">
        <v>0</v>
      </c>
      <c r="BV1323" s="122">
        <v>0</v>
      </c>
      <c r="BW1323" s="122">
        <v>0</v>
      </c>
      <c r="BX1323" s="122">
        <v>0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323">
        <v>0</v>
      </c>
      <c r="CH1323" s="323">
        <v>56.666666666666664</v>
      </c>
      <c r="CI1323" s="31">
        <v>0.54140127388535031</v>
      </c>
      <c r="CJ1323" s="323">
        <v>14</v>
      </c>
      <c r="CK1323" s="31">
        <v>0.13375796178343952</v>
      </c>
      <c r="CL1323" s="323">
        <v>0</v>
      </c>
      <c r="CM1323" s="31">
        <v>0</v>
      </c>
      <c r="CN1323" s="27">
        <v>20.108837579617845</v>
      </c>
      <c r="CO1323" s="27">
        <v>23.666499999999999</v>
      </c>
      <c r="CP1323" s="27">
        <v>26.37</v>
      </c>
      <c r="CQ1323" s="57"/>
    </row>
    <row r="1324" spans="1:95" x14ac:dyDescent="0.25">
      <c r="A1324" s="241"/>
      <c r="B1324" s="312">
        <v>0.625</v>
      </c>
      <c r="C1324" s="97">
        <v>22.5</v>
      </c>
      <c r="D1324" s="264">
        <v>0.16666666666666666</v>
      </c>
      <c r="E1324" s="122">
        <v>3</v>
      </c>
      <c r="F1324" s="122">
        <v>9.6666666666666661</v>
      </c>
      <c r="G1324" s="122">
        <v>8.5</v>
      </c>
      <c r="H1324" s="122">
        <v>1.1666666666666667</v>
      </c>
      <c r="I1324" s="122">
        <v>0</v>
      </c>
      <c r="J1324" s="122">
        <v>0</v>
      </c>
      <c r="K1324" s="122">
        <v>0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9.6666666666666661</v>
      </c>
      <c r="Y1324" s="31">
        <v>0.42962962962962958</v>
      </c>
      <c r="Z1324" s="323">
        <v>1.5</v>
      </c>
      <c r="AA1324" s="31">
        <v>6.6666666666666666E-2</v>
      </c>
      <c r="AB1324" s="323">
        <v>0</v>
      </c>
      <c r="AC1324" s="31">
        <v>0</v>
      </c>
      <c r="AD1324" s="27">
        <v>19.176074074074073</v>
      </c>
      <c r="AE1324" s="27">
        <v>23.004000000000001</v>
      </c>
      <c r="AF1324" s="27">
        <v>25.245999999999999</v>
      </c>
      <c r="AG1324" s="57"/>
      <c r="AH1324" s="97">
        <v>101</v>
      </c>
      <c r="AI1324" s="264">
        <v>2.1666666666666665</v>
      </c>
      <c r="AJ1324" s="122">
        <v>7.5</v>
      </c>
      <c r="AK1324" s="122">
        <v>40.333333333333336</v>
      </c>
      <c r="AL1324" s="122">
        <v>44</v>
      </c>
      <c r="AM1324" s="122">
        <v>6.5</v>
      </c>
      <c r="AN1324" s="122">
        <v>0.5</v>
      </c>
      <c r="AO1324" s="122">
        <v>0</v>
      </c>
      <c r="AP1324" s="122">
        <v>0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51</v>
      </c>
      <c r="BD1324" s="31">
        <v>0.50495049504950495</v>
      </c>
      <c r="BE1324" s="323">
        <v>10.666666666666666</v>
      </c>
      <c r="BF1324" s="31">
        <v>0.1056105610561056</v>
      </c>
      <c r="BG1324" s="323">
        <v>0</v>
      </c>
      <c r="BH1324" s="31">
        <v>0</v>
      </c>
      <c r="BI1324" s="27">
        <v>19.718234323432362</v>
      </c>
      <c r="BJ1324" s="27">
        <v>23.248999999999999</v>
      </c>
      <c r="BK1324" s="27">
        <v>25.679500000000001</v>
      </c>
      <c r="BL1324" s="57"/>
      <c r="BM1324" s="97">
        <v>123.50000000000001</v>
      </c>
      <c r="BN1324" s="264">
        <v>2.3333333333333335</v>
      </c>
      <c r="BO1324" s="122">
        <v>10.5</v>
      </c>
      <c r="BP1324" s="122">
        <v>50</v>
      </c>
      <c r="BQ1324" s="122">
        <v>52.5</v>
      </c>
      <c r="BR1324" s="122">
        <v>7.666666666666667</v>
      </c>
      <c r="BS1324" s="122">
        <v>0.5</v>
      </c>
      <c r="BT1324" s="122">
        <v>0</v>
      </c>
      <c r="BU1324" s="122">
        <v>0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60.666666666666664</v>
      </c>
      <c r="CI1324" s="31">
        <v>0.49122807017543851</v>
      </c>
      <c r="CJ1324" s="323">
        <v>12.166666666666666</v>
      </c>
      <c r="CK1324" s="31">
        <v>9.8515519568151133E-2</v>
      </c>
      <c r="CL1324" s="323">
        <v>0</v>
      </c>
      <c r="CM1324" s="31">
        <v>0</v>
      </c>
      <c r="CN1324" s="27">
        <v>19.619460188933889</v>
      </c>
      <c r="CO1324" s="27">
        <v>23.227</v>
      </c>
      <c r="CP1324" s="27">
        <v>25.567</v>
      </c>
      <c r="CQ1324" s="57"/>
    </row>
    <row r="1325" spans="1:95" x14ac:dyDescent="0.25">
      <c r="A1325" s="241"/>
      <c r="B1325" s="312">
        <v>0.66666700000000001</v>
      </c>
      <c r="C1325" s="97">
        <v>28.2</v>
      </c>
      <c r="D1325" s="264">
        <v>0.2</v>
      </c>
      <c r="E1325" s="122">
        <v>2.6</v>
      </c>
      <c r="F1325" s="122">
        <v>10.6</v>
      </c>
      <c r="G1325" s="122">
        <v>11</v>
      </c>
      <c r="H1325" s="122">
        <v>3</v>
      </c>
      <c r="I1325" s="122">
        <v>0.6</v>
      </c>
      <c r="J1325" s="122">
        <v>0.2</v>
      </c>
      <c r="K1325" s="122">
        <v>0</v>
      </c>
      <c r="L1325" s="122">
        <v>0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14.8</v>
      </c>
      <c r="Y1325" s="31">
        <v>0.52482269503546108</v>
      </c>
      <c r="Z1325" s="323">
        <v>5.8</v>
      </c>
      <c r="AA1325" s="31">
        <v>0.20567375886524822</v>
      </c>
      <c r="AB1325" s="323">
        <v>0.2</v>
      </c>
      <c r="AC1325" s="31">
        <v>7.0921985815602844E-3</v>
      </c>
      <c r="AD1325" s="27">
        <v>20.392666666666667</v>
      </c>
      <c r="AE1325" s="27">
        <v>24.768000000000001</v>
      </c>
      <c r="AF1325" s="27">
        <v>26.6435</v>
      </c>
      <c r="AG1325" s="57"/>
      <c r="AH1325" s="97">
        <v>98</v>
      </c>
      <c r="AI1325" s="264">
        <v>0.8</v>
      </c>
      <c r="AJ1325" s="122">
        <v>7.8</v>
      </c>
      <c r="AK1325" s="122">
        <v>36.799999999999997</v>
      </c>
      <c r="AL1325" s="122">
        <v>42.6</v>
      </c>
      <c r="AM1325" s="122">
        <v>10</v>
      </c>
      <c r="AN1325" s="122">
        <v>0</v>
      </c>
      <c r="AO1325" s="122">
        <v>0</v>
      </c>
      <c r="AP1325" s="122">
        <v>0</v>
      </c>
      <c r="AQ1325" s="122">
        <v>0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</v>
      </c>
      <c r="BC1325" s="323">
        <v>52.6</v>
      </c>
      <c r="BD1325" s="31">
        <v>0.53673469387755102</v>
      </c>
      <c r="BE1325" s="323">
        <v>14.4</v>
      </c>
      <c r="BF1325" s="31">
        <v>0.14693877551020409</v>
      </c>
      <c r="BG1325" s="323">
        <v>0</v>
      </c>
      <c r="BH1325" s="31">
        <v>0</v>
      </c>
      <c r="BI1325" s="27">
        <v>20.339961759082218</v>
      </c>
      <c r="BJ1325" s="27">
        <v>24.096</v>
      </c>
      <c r="BK1325" s="27">
        <v>26.379999999999995</v>
      </c>
      <c r="BL1325" s="57"/>
      <c r="BM1325" s="97">
        <v>126.2</v>
      </c>
      <c r="BN1325" s="264">
        <v>1</v>
      </c>
      <c r="BO1325" s="122">
        <v>10.4</v>
      </c>
      <c r="BP1325" s="122">
        <v>47.4</v>
      </c>
      <c r="BQ1325" s="122">
        <v>53.6</v>
      </c>
      <c r="BR1325" s="122">
        <v>13</v>
      </c>
      <c r="BS1325" s="122">
        <v>0.6</v>
      </c>
      <c r="BT1325" s="122">
        <v>0.2</v>
      </c>
      <c r="BU1325" s="122">
        <v>0</v>
      </c>
      <c r="BV1325" s="122">
        <v>0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</v>
      </c>
      <c r="CH1325" s="323">
        <v>67.400000000000006</v>
      </c>
      <c r="CI1325" s="31">
        <v>0.53407290015847864</v>
      </c>
      <c r="CJ1325" s="323">
        <v>20.2</v>
      </c>
      <c r="CK1325" s="31">
        <v>0.16006339144215531</v>
      </c>
      <c r="CL1325" s="323">
        <v>0.2</v>
      </c>
      <c r="CM1325" s="31">
        <v>1.5847860538827259E-3</v>
      </c>
      <c r="CN1325" s="27">
        <v>20.35170876671619</v>
      </c>
      <c r="CO1325" s="27">
        <v>24.297000000000001</v>
      </c>
      <c r="CP1325" s="27">
        <v>26.4</v>
      </c>
      <c r="CQ1325" s="57"/>
    </row>
    <row r="1326" spans="1:95" x14ac:dyDescent="0.25">
      <c r="A1326" s="241"/>
      <c r="B1326" s="312">
        <v>0.70833299999999999</v>
      </c>
      <c r="C1326" s="97">
        <v>42.2</v>
      </c>
      <c r="D1326" s="264">
        <v>1</v>
      </c>
      <c r="E1326" s="122">
        <v>4.5999999999999996</v>
      </c>
      <c r="F1326" s="122">
        <v>18</v>
      </c>
      <c r="G1326" s="122">
        <v>16.2</v>
      </c>
      <c r="H1326" s="122">
        <v>2.2000000000000002</v>
      </c>
      <c r="I1326" s="122">
        <v>0.2</v>
      </c>
      <c r="J1326" s="122">
        <v>0</v>
      </c>
      <c r="K1326" s="122">
        <v>0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18.399999999999999</v>
      </c>
      <c r="Y1326" s="31">
        <v>0.43601895734597151</v>
      </c>
      <c r="Z1326" s="323">
        <v>3.8</v>
      </c>
      <c r="AA1326" s="31">
        <v>9.0047393364928896E-2</v>
      </c>
      <c r="AB1326" s="323">
        <v>0</v>
      </c>
      <c r="AC1326" s="31">
        <v>0</v>
      </c>
      <c r="AD1326" s="27">
        <v>19.361548672566368</v>
      </c>
      <c r="AE1326" s="27">
        <v>23.06</v>
      </c>
      <c r="AF1326" s="27">
        <v>25.974499999999995</v>
      </c>
      <c r="AG1326" s="57"/>
      <c r="AH1326" s="97">
        <v>132.6</v>
      </c>
      <c r="AI1326" s="264">
        <v>2.4</v>
      </c>
      <c r="AJ1326" s="122">
        <v>10.4</v>
      </c>
      <c r="AK1326" s="122">
        <v>51</v>
      </c>
      <c r="AL1326" s="122">
        <v>57.6</v>
      </c>
      <c r="AM1326" s="122">
        <v>9.6</v>
      </c>
      <c r="AN1326" s="122">
        <v>1.6</v>
      </c>
      <c r="AO1326" s="122">
        <v>0</v>
      </c>
      <c r="AP1326" s="122">
        <v>0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68.8</v>
      </c>
      <c r="BD1326" s="31">
        <v>0.5188536953242836</v>
      </c>
      <c r="BE1326" s="323">
        <v>17</v>
      </c>
      <c r="BF1326" s="31">
        <v>0.12820512820512822</v>
      </c>
      <c r="BG1326" s="323">
        <v>0</v>
      </c>
      <c r="BH1326" s="31">
        <v>0</v>
      </c>
      <c r="BI1326" s="27">
        <v>19.958357771261024</v>
      </c>
      <c r="BJ1326" s="27">
        <v>23.595500000000001</v>
      </c>
      <c r="BK1326" s="27">
        <v>26.148499999999999</v>
      </c>
      <c r="BL1326" s="57"/>
      <c r="BM1326" s="97">
        <v>174.8</v>
      </c>
      <c r="BN1326" s="264">
        <v>3.4</v>
      </c>
      <c r="BO1326" s="122">
        <v>15</v>
      </c>
      <c r="BP1326" s="122">
        <v>69</v>
      </c>
      <c r="BQ1326" s="122">
        <v>73.8</v>
      </c>
      <c r="BR1326" s="122">
        <v>11.8</v>
      </c>
      <c r="BS1326" s="122">
        <v>1.8</v>
      </c>
      <c r="BT1326" s="122">
        <v>0</v>
      </c>
      <c r="BU1326" s="122">
        <v>0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87.2</v>
      </c>
      <c r="CI1326" s="31">
        <v>0.4988558352402746</v>
      </c>
      <c r="CJ1326" s="323">
        <v>20.8</v>
      </c>
      <c r="CK1326" s="31">
        <v>0.11899313501144164</v>
      </c>
      <c r="CL1326" s="323">
        <v>0</v>
      </c>
      <c r="CM1326" s="31">
        <v>0</v>
      </c>
      <c r="CN1326" s="27">
        <v>19.809812775330411</v>
      </c>
      <c r="CO1326" s="27">
        <v>23.506499999999999</v>
      </c>
      <c r="CP1326" s="27">
        <v>26.091999999999999</v>
      </c>
      <c r="CQ1326" s="57"/>
    </row>
    <row r="1327" spans="1:95" x14ac:dyDescent="0.25">
      <c r="A1327" s="241"/>
      <c r="B1327" s="312">
        <v>0.75</v>
      </c>
      <c r="C1327" s="97">
        <v>25.833333333333332</v>
      </c>
      <c r="D1327" s="264">
        <v>0.16666666666666666</v>
      </c>
      <c r="E1327" s="122">
        <v>2</v>
      </c>
      <c r="F1327" s="122">
        <v>10.833333333333334</v>
      </c>
      <c r="G1327" s="122">
        <v>10.666666666666666</v>
      </c>
      <c r="H1327" s="122">
        <v>2.1666666666666665</v>
      </c>
      <c r="I1327" s="122">
        <v>0</v>
      </c>
      <c r="J1327" s="122">
        <v>0</v>
      </c>
      <c r="K1327" s="122">
        <v>0</v>
      </c>
      <c r="L1327" s="122">
        <v>0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12.833333333333334</v>
      </c>
      <c r="Y1327" s="31">
        <v>0.49677419354838714</v>
      </c>
      <c r="Z1327" s="323">
        <v>2.6666666666666665</v>
      </c>
      <c r="AA1327" s="31">
        <v>0.1032258064516129</v>
      </c>
      <c r="AB1327" s="323">
        <v>0</v>
      </c>
      <c r="AC1327" s="31">
        <v>0</v>
      </c>
      <c r="AD1327" s="27">
        <v>19.891935483870967</v>
      </c>
      <c r="AE1327" s="27">
        <v>23.216000000000001</v>
      </c>
      <c r="AF1327" s="27">
        <v>26.295999999999996</v>
      </c>
      <c r="AG1327" s="57"/>
      <c r="AH1327" s="97">
        <v>79.5</v>
      </c>
      <c r="AI1327" s="264">
        <v>1.8333333333333333</v>
      </c>
      <c r="AJ1327" s="122">
        <v>6.166666666666667</v>
      </c>
      <c r="AK1327" s="122">
        <v>28.5</v>
      </c>
      <c r="AL1327" s="122">
        <v>35.333333333333336</v>
      </c>
      <c r="AM1327" s="122">
        <v>6.5</v>
      </c>
      <c r="AN1327" s="122">
        <v>0.83333333333333337</v>
      </c>
      <c r="AO1327" s="122">
        <v>0.33333333333333331</v>
      </c>
      <c r="AP1327" s="122">
        <v>0</v>
      </c>
      <c r="AQ1327" s="122">
        <v>0</v>
      </c>
      <c r="AR1327" s="122">
        <v>0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43</v>
      </c>
      <c r="BD1327" s="31">
        <v>0.54088050314465408</v>
      </c>
      <c r="BE1327" s="323">
        <v>12</v>
      </c>
      <c r="BF1327" s="31">
        <v>0.15094339622641509</v>
      </c>
      <c r="BG1327" s="323">
        <v>0.33333333333333331</v>
      </c>
      <c r="BH1327" s="31">
        <v>4.1928721174004186E-3</v>
      </c>
      <c r="BI1327" s="27">
        <v>20.156016771488449</v>
      </c>
      <c r="BJ1327" s="27">
        <v>24.052</v>
      </c>
      <c r="BK1327" s="27">
        <v>26.802999999999994</v>
      </c>
      <c r="BL1327" s="57"/>
      <c r="BM1327" s="97">
        <v>105.33333333333333</v>
      </c>
      <c r="BN1327" s="264">
        <v>2</v>
      </c>
      <c r="BO1327" s="122">
        <v>8.1666666666666661</v>
      </c>
      <c r="BP1327" s="122">
        <v>39.333333333333336</v>
      </c>
      <c r="BQ1327" s="122">
        <v>46</v>
      </c>
      <c r="BR1327" s="122">
        <v>8.6666666666666661</v>
      </c>
      <c r="BS1327" s="122">
        <v>0.83333333333333337</v>
      </c>
      <c r="BT1327" s="122">
        <v>0.33333333333333331</v>
      </c>
      <c r="BU1327" s="122">
        <v>0</v>
      </c>
      <c r="BV1327" s="122">
        <v>0</v>
      </c>
      <c r="BW1327" s="122">
        <v>0</v>
      </c>
      <c r="BX1327" s="122">
        <v>0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55.833333333333336</v>
      </c>
      <c r="CI1327" s="31">
        <v>0.53006329113924056</v>
      </c>
      <c r="CJ1327" s="323">
        <v>14.666666666666666</v>
      </c>
      <c r="CK1327" s="31">
        <v>0.13924050632911392</v>
      </c>
      <c r="CL1327" s="323">
        <v>0.33333333333333331</v>
      </c>
      <c r="CM1327" s="31">
        <v>3.1645569620253164E-3</v>
      </c>
      <c r="CN1327" s="27">
        <v>20.091250000000013</v>
      </c>
      <c r="CO1327" s="27">
        <v>23.701999999999998</v>
      </c>
      <c r="CP1327" s="27">
        <v>26.683500000000002</v>
      </c>
      <c r="CQ1327" s="57"/>
    </row>
    <row r="1328" spans="1:95" x14ac:dyDescent="0.25">
      <c r="A1328" s="241"/>
      <c r="B1328" s="312">
        <v>0.79166700000000001</v>
      </c>
      <c r="C1328" s="97">
        <v>11.999999999999998</v>
      </c>
      <c r="D1328" s="264">
        <v>0.33333333333333331</v>
      </c>
      <c r="E1328" s="122">
        <v>1</v>
      </c>
      <c r="F1328" s="122">
        <v>5.666666666666667</v>
      </c>
      <c r="G1328" s="122">
        <v>4.333333333333333</v>
      </c>
      <c r="H1328" s="122">
        <v>0.66666666666666663</v>
      </c>
      <c r="I1328" s="122">
        <v>0</v>
      </c>
      <c r="J1328" s="122">
        <v>0</v>
      </c>
      <c r="K1328" s="122">
        <v>0</v>
      </c>
      <c r="L1328" s="122">
        <v>0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5</v>
      </c>
      <c r="Y1328" s="31">
        <v>0.41666666666666674</v>
      </c>
      <c r="Z1328" s="323">
        <v>1</v>
      </c>
      <c r="AA1328" s="31">
        <v>8.3333333333333343E-2</v>
      </c>
      <c r="AB1328" s="323">
        <v>0</v>
      </c>
      <c r="AC1328" s="31">
        <v>0</v>
      </c>
      <c r="AD1328" s="27">
        <v>19.28958333333334</v>
      </c>
      <c r="AE1328" s="27">
        <v>22.746999999999996</v>
      </c>
      <c r="AF1328" s="27">
        <v>25.768999999999995</v>
      </c>
      <c r="AG1328" s="57"/>
      <c r="AH1328" s="97">
        <v>57.833333333333336</v>
      </c>
      <c r="AI1328" s="264">
        <v>0.33333333333333331</v>
      </c>
      <c r="AJ1328" s="122">
        <v>3.6666666666666665</v>
      </c>
      <c r="AK1328" s="122">
        <v>23.666666666666668</v>
      </c>
      <c r="AL1328" s="122">
        <v>25.166666666666668</v>
      </c>
      <c r="AM1328" s="122">
        <v>4</v>
      </c>
      <c r="AN1328" s="122">
        <v>1</v>
      </c>
      <c r="AO1328" s="122">
        <v>0</v>
      </c>
      <c r="AP1328" s="122">
        <v>0</v>
      </c>
      <c r="AQ1328" s="122">
        <v>0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29.833333333333332</v>
      </c>
      <c r="BD1328" s="31">
        <v>0.51585014409221897</v>
      </c>
      <c r="BE1328" s="323">
        <v>6.5</v>
      </c>
      <c r="BF1328" s="31">
        <v>0.11239193083573487</v>
      </c>
      <c r="BG1328" s="323">
        <v>0</v>
      </c>
      <c r="BH1328" s="31">
        <v>0</v>
      </c>
      <c r="BI1328" s="27">
        <v>20.175446685878956</v>
      </c>
      <c r="BJ1328" s="27">
        <v>23.542000000000002</v>
      </c>
      <c r="BK1328" s="27">
        <v>26.801999999999985</v>
      </c>
      <c r="BL1328" s="57"/>
      <c r="BM1328" s="97">
        <v>69.833333333333329</v>
      </c>
      <c r="BN1328" s="264">
        <v>0.66666666666666663</v>
      </c>
      <c r="BO1328" s="122">
        <v>4.666666666666667</v>
      </c>
      <c r="BP1328" s="122">
        <v>29.333333333333332</v>
      </c>
      <c r="BQ1328" s="122">
        <v>29.5</v>
      </c>
      <c r="BR1328" s="122">
        <v>4.666666666666667</v>
      </c>
      <c r="BS1328" s="122">
        <v>1</v>
      </c>
      <c r="BT1328" s="122">
        <v>0</v>
      </c>
      <c r="BU1328" s="122">
        <v>0</v>
      </c>
      <c r="BV1328" s="122">
        <v>0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34.833333333333336</v>
      </c>
      <c r="CI1328" s="31">
        <v>0.49880668257756572</v>
      </c>
      <c r="CJ1328" s="323">
        <v>7.5</v>
      </c>
      <c r="CK1328" s="31">
        <v>0.10739856801909309</v>
      </c>
      <c r="CL1328" s="323">
        <v>0</v>
      </c>
      <c r="CM1328" s="31">
        <v>0</v>
      </c>
      <c r="CN1328" s="27">
        <v>20.023221957040562</v>
      </c>
      <c r="CO1328" s="27">
        <v>23.31</v>
      </c>
      <c r="CP1328" s="27">
        <v>26.38</v>
      </c>
      <c r="CQ1328" s="57"/>
    </row>
    <row r="1329" spans="1:95" x14ac:dyDescent="0.25">
      <c r="A1329" s="241"/>
      <c r="B1329" s="312">
        <v>0.83333299999999999</v>
      </c>
      <c r="C1329" s="97">
        <v>9.7999999999999989</v>
      </c>
      <c r="D1329" s="264">
        <v>0.4</v>
      </c>
      <c r="E1329" s="122">
        <v>1.4</v>
      </c>
      <c r="F1329" s="122">
        <v>4.8</v>
      </c>
      <c r="G1329" s="122">
        <v>2.6</v>
      </c>
      <c r="H1329" s="122">
        <v>0.4</v>
      </c>
      <c r="I1329" s="122">
        <v>0.2</v>
      </c>
      <c r="J1329" s="122">
        <v>0</v>
      </c>
      <c r="K1329" s="122">
        <v>0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3.2</v>
      </c>
      <c r="Y1329" s="31">
        <v>0.32653061224489799</v>
      </c>
      <c r="Z1329" s="323">
        <v>1</v>
      </c>
      <c r="AA1329" s="31">
        <v>0.10204081632653063</v>
      </c>
      <c r="AB1329" s="323">
        <v>0</v>
      </c>
      <c r="AC1329" s="31">
        <v>0</v>
      </c>
      <c r="AD1329" s="27">
        <v>18.817755102040817</v>
      </c>
      <c r="AE1329" s="27">
        <v>23.405000000000001</v>
      </c>
      <c r="AF1329" s="27">
        <v>26.23</v>
      </c>
      <c r="AG1329" s="57"/>
      <c r="AH1329" s="97">
        <v>34.200000000000003</v>
      </c>
      <c r="AI1329" s="264">
        <v>0.6</v>
      </c>
      <c r="AJ1329" s="122">
        <v>2.6</v>
      </c>
      <c r="AK1329" s="122">
        <v>12.8</v>
      </c>
      <c r="AL1329" s="122">
        <v>13</v>
      </c>
      <c r="AM1329" s="122">
        <v>5</v>
      </c>
      <c r="AN1329" s="122">
        <v>0.2</v>
      </c>
      <c r="AO1329" s="122">
        <v>0</v>
      </c>
      <c r="AP1329" s="122">
        <v>0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18.2</v>
      </c>
      <c r="BD1329" s="31">
        <v>0.53216374269005839</v>
      </c>
      <c r="BE1329" s="323">
        <v>6.4</v>
      </c>
      <c r="BF1329" s="31">
        <v>0.1871345029239766</v>
      </c>
      <c r="BG1329" s="323">
        <v>0</v>
      </c>
      <c r="BH1329" s="31">
        <v>0</v>
      </c>
      <c r="BI1329" s="27">
        <v>20.453976608187133</v>
      </c>
      <c r="BJ1329" s="27">
        <v>25.109999999999996</v>
      </c>
      <c r="BK1329" s="27">
        <v>27.65</v>
      </c>
      <c r="BL1329" s="57"/>
      <c r="BM1329" s="97">
        <v>44</v>
      </c>
      <c r="BN1329" s="264">
        <v>1</v>
      </c>
      <c r="BO1329" s="122">
        <v>4</v>
      </c>
      <c r="BP1329" s="122">
        <v>17.600000000000001</v>
      </c>
      <c r="BQ1329" s="122">
        <v>15.6</v>
      </c>
      <c r="BR1329" s="122">
        <v>5.4</v>
      </c>
      <c r="BS1329" s="122">
        <v>0.4</v>
      </c>
      <c r="BT1329" s="122">
        <v>0</v>
      </c>
      <c r="BU1329" s="122">
        <v>0</v>
      </c>
      <c r="BV1329" s="122">
        <v>0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21.4</v>
      </c>
      <c r="CI1329" s="31">
        <v>0.48636363636363633</v>
      </c>
      <c r="CJ1329" s="323">
        <v>7.4</v>
      </c>
      <c r="CK1329" s="31">
        <v>0.16818181818181818</v>
      </c>
      <c r="CL1329" s="323">
        <v>0</v>
      </c>
      <c r="CM1329" s="31">
        <v>0</v>
      </c>
      <c r="CN1329" s="27">
        <v>20.089545454545455</v>
      </c>
      <c r="CO1329" s="27">
        <v>24.642499999999998</v>
      </c>
      <c r="CP1329" s="27">
        <v>27.529</v>
      </c>
      <c r="CQ1329" s="57"/>
    </row>
    <row r="1330" spans="1:95" x14ac:dyDescent="0.25">
      <c r="A1330" s="241"/>
      <c r="B1330" s="312">
        <v>0.875</v>
      </c>
      <c r="C1330" s="97">
        <v>4</v>
      </c>
      <c r="D1330" s="264">
        <v>0</v>
      </c>
      <c r="E1330" s="122">
        <v>0.4</v>
      </c>
      <c r="F1330" s="122">
        <v>2</v>
      </c>
      <c r="G1330" s="122">
        <v>1.2</v>
      </c>
      <c r="H1330" s="122">
        <v>0.2</v>
      </c>
      <c r="I1330" s="122">
        <v>0.2</v>
      </c>
      <c r="J1330" s="122">
        <v>0</v>
      </c>
      <c r="K1330" s="122">
        <v>0</v>
      </c>
      <c r="L1330" s="122">
        <v>0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1.6</v>
      </c>
      <c r="Y1330" s="31">
        <v>0.4</v>
      </c>
      <c r="Z1330" s="323">
        <v>0.4</v>
      </c>
      <c r="AA1330" s="31">
        <v>0.1</v>
      </c>
      <c r="AB1330" s="323">
        <v>0</v>
      </c>
      <c r="AC1330" s="31">
        <v>0</v>
      </c>
      <c r="AD1330" s="27">
        <v>19.634000000000004</v>
      </c>
      <c r="AE1330" s="27">
        <v>22.108499999999999</v>
      </c>
      <c r="AF1330" s="27">
        <v>30.974499999999999</v>
      </c>
      <c r="AG1330" s="57"/>
      <c r="AH1330" s="97">
        <v>18.399999999999999</v>
      </c>
      <c r="AI1330" s="264">
        <v>0.2</v>
      </c>
      <c r="AJ1330" s="122">
        <v>2.8</v>
      </c>
      <c r="AK1330" s="122">
        <v>6</v>
      </c>
      <c r="AL1330" s="122">
        <v>6.8</v>
      </c>
      <c r="AM1330" s="122">
        <v>2.2000000000000002</v>
      </c>
      <c r="AN1330" s="122">
        <v>0.2</v>
      </c>
      <c r="AO1330" s="122">
        <v>0.2</v>
      </c>
      <c r="AP1330" s="122">
        <v>0</v>
      </c>
      <c r="AQ1330" s="122">
        <v>0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9.4</v>
      </c>
      <c r="BD1330" s="31">
        <v>0.51086956521739135</v>
      </c>
      <c r="BE1330" s="323">
        <v>3.8</v>
      </c>
      <c r="BF1330" s="31">
        <v>0.20652173913043478</v>
      </c>
      <c r="BG1330" s="323">
        <v>0.2</v>
      </c>
      <c r="BH1330" s="31">
        <v>1.0869565217391306E-2</v>
      </c>
      <c r="BI1330" s="27">
        <v>19.956739130434784</v>
      </c>
      <c r="BJ1330" s="27">
        <v>24.979999999999997</v>
      </c>
      <c r="BK1330" s="27">
        <v>28.546999999999997</v>
      </c>
      <c r="BL1330" s="57"/>
      <c r="BM1330" s="97">
        <v>22.399999999999995</v>
      </c>
      <c r="BN1330" s="264">
        <v>0.2</v>
      </c>
      <c r="BO1330" s="122">
        <v>3.2</v>
      </c>
      <c r="BP1330" s="122">
        <v>8</v>
      </c>
      <c r="BQ1330" s="122">
        <v>8</v>
      </c>
      <c r="BR1330" s="122">
        <v>2.4</v>
      </c>
      <c r="BS1330" s="122">
        <v>0.4</v>
      </c>
      <c r="BT1330" s="122">
        <v>0.2</v>
      </c>
      <c r="BU1330" s="122">
        <v>0</v>
      </c>
      <c r="BV1330" s="122">
        <v>0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11</v>
      </c>
      <c r="CI1330" s="31">
        <v>0.49107142857142866</v>
      </c>
      <c r="CJ1330" s="323">
        <v>4.2</v>
      </c>
      <c r="CK1330" s="31">
        <v>0.18750000000000006</v>
      </c>
      <c r="CL1330" s="323">
        <v>0.2</v>
      </c>
      <c r="CM1330" s="31">
        <v>8.9285714285714315E-3</v>
      </c>
      <c r="CN1330" s="27">
        <v>19.89910714285714</v>
      </c>
      <c r="CO1330" s="27">
        <v>24.742000000000001</v>
      </c>
      <c r="CP1330" s="27">
        <v>28.546999999999997</v>
      </c>
      <c r="CQ1330" s="57"/>
    </row>
    <row r="1331" spans="1:95" x14ac:dyDescent="0.25">
      <c r="A1331" s="241"/>
      <c r="B1331" s="312">
        <v>0.91666700000000001</v>
      </c>
      <c r="C1331" s="97">
        <v>2.2000000000000002</v>
      </c>
      <c r="D1331" s="264">
        <v>0</v>
      </c>
      <c r="E1331" s="122">
        <v>0.4</v>
      </c>
      <c r="F1331" s="122">
        <v>1.2</v>
      </c>
      <c r="G1331" s="122">
        <v>0.2</v>
      </c>
      <c r="H1331" s="122">
        <v>0.2</v>
      </c>
      <c r="I1331" s="122">
        <v>0.2</v>
      </c>
      <c r="J1331" s="122">
        <v>0</v>
      </c>
      <c r="K1331" s="122">
        <v>0</v>
      </c>
      <c r="L1331" s="122">
        <v>0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0.6</v>
      </c>
      <c r="Y1331" s="31">
        <v>0.27272727272727271</v>
      </c>
      <c r="Z1331" s="323">
        <v>0.6</v>
      </c>
      <c r="AA1331" s="31">
        <v>0.27272727272727271</v>
      </c>
      <c r="AB1331" s="323">
        <v>0</v>
      </c>
      <c r="AC1331" s="31">
        <v>0</v>
      </c>
      <c r="AD1331" s="27">
        <v>19.029999999999998</v>
      </c>
      <c r="AE1331" s="27">
        <v>27.761999999999997</v>
      </c>
      <c r="AF1331" s="27" t="s">
        <v>106</v>
      </c>
      <c r="AG1331" s="57"/>
      <c r="AH1331" s="97">
        <v>16.8</v>
      </c>
      <c r="AI1331" s="264">
        <v>0.4</v>
      </c>
      <c r="AJ1331" s="122">
        <v>1.8</v>
      </c>
      <c r="AK1331" s="122">
        <v>6.6</v>
      </c>
      <c r="AL1331" s="122">
        <v>5.8</v>
      </c>
      <c r="AM1331" s="122">
        <v>2</v>
      </c>
      <c r="AN1331" s="122">
        <v>0.2</v>
      </c>
      <c r="AO1331" s="122">
        <v>0</v>
      </c>
      <c r="AP1331" s="122">
        <v>0</v>
      </c>
      <c r="AQ1331" s="122">
        <v>0</v>
      </c>
      <c r="AR1331" s="122">
        <v>0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8</v>
      </c>
      <c r="BD1331" s="31">
        <v>0.47619047619047616</v>
      </c>
      <c r="BE1331" s="323">
        <v>2.6</v>
      </c>
      <c r="BF1331" s="31">
        <v>0.15476190476190477</v>
      </c>
      <c r="BG1331" s="323">
        <v>0</v>
      </c>
      <c r="BH1331" s="31">
        <v>0</v>
      </c>
      <c r="BI1331" s="27">
        <v>19.690595238095234</v>
      </c>
      <c r="BJ1331" s="27">
        <v>24.35</v>
      </c>
      <c r="BK1331" s="27">
        <v>26.922499999999999</v>
      </c>
      <c r="BL1331" s="57"/>
      <c r="BM1331" s="97">
        <v>18.999999999999996</v>
      </c>
      <c r="BN1331" s="264">
        <v>0.4</v>
      </c>
      <c r="BO1331" s="122">
        <v>2.2000000000000002</v>
      </c>
      <c r="BP1331" s="122">
        <v>7.8</v>
      </c>
      <c r="BQ1331" s="122">
        <v>6</v>
      </c>
      <c r="BR1331" s="122">
        <v>2.2000000000000002</v>
      </c>
      <c r="BS1331" s="122">
        <v>0.4</v>
      </c>
      <c r="BT1331" s="122">
        <v>0</v>
      </c>
      <c r="BU1331" s="122">
        <v>0</v>
      </c>
      <c r="BV1331" s="122">
        <v>0</v>
      </c>
      <c r="BW1331" s="122">
        <v>0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8.6</v>
      </c>
      <c r="CI1331" s="31">
        <v>0.4526315789473685</v>
      </c>
      <c r="CJ1331" s="323">
        <v>3.2</v>
      </c>
      <c r="CK1331" s="31">
        <v>0.168421052631579</v>
      </c>
      <c r="CL1331" s="323">
        <v>0</v>
      </c>
      <c r="CM1331" s="31">
        <v>0</v>
      </c>
      <c r="CN1331" s="27">
        <v>19.614105263157892</v>
      </c>
      <c r="CO1331" s="27">
        <v>24.461999999999996</v>
      </c>
      <c r="CP1331" s="27">
        <v>27.13</v>
      </c>
      <c r="CQ1331" s="57"/>
    </row>
    <row r="1332" spans="1:95" x14ac:dyDescent="0.25">
      <c r="A1332" s="241"/>
      <c r="B1332" s="312">
        <v>0.95833299999999999</v>
      </c>
      <c r="C1332" s="98">
        <v>2.4000000000000004</v>
      </c>
      <c r="D1332" s="324">
        <v>0</v>
      </c>
      <c r="E1332" s="325">
        <v>0.8</v>
      </c>
      <c r="F1332" s="325">
        <v>0.6</v>
      </c>
      <c r="G1332" s="325">
        <v>0.8</v>
      </c>
      <c r="H1332" s="325">
        <v>0.2</v>
      </c>
      <c r="I1332" s="325">
        <v>0</v>
      </c>
      <c r="J1332" s="325">
        <v>0</v>
      </c>
      <c r="K1332" s="325">
        <v>0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1</v>
      </c>
      <c r="Y1332" s="338">
        <v>0.41666666666666663</v>
      </c>
      <c r="Z1332" s="326">
        <v>0.2</v>
      </c>
      <c r="AA1332" s="338">
        <v>8.3333333333333329E-2</v>
      </c>
      <c r="AB1332" s="326">
        <v>0</v>
      </c>
      <c r="AC1332" s="338">
        <v>0</v>
      </c>
      <c r="AD1332" s="124">
        <v>18.5825</v>
      </c>
      <c r="AE1332" s="124">
        <v>23.720999999999997</v>
      </c>
      <c r="AF1332" s="124" t="s">
        <v>106</v>
      </c>
      <c r="AG1332" s="57"/>
      <c r="AH1332" s="98">
        <v>11.2</v>
      </c>
      <c r="AI1332" s="324">
        <v>0</v>
      </c>
      <c r="AJ1332" s="325">
        <v>1.8</v>
      </c>
      <c r="AK1332" s="325">
        <v>5.4</v>
      </c>
      <c r="AL1332" s="325">
        <v>3</v>
      </c>
      <c r="AM1332" s="325">
        <v>1</v>
      </c>
      <c r="AN1332" s="325">
        <v>0</v>
      </c>
      <c r="AO1332" s="325">
        <v>0</v>
      </c>
      <c r="AP1332" s="325">
        <v>0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4</v>
      </c>
      <c r="BD1332" s="338">
        <v>0.35714285714285715</v>
      </c>
      <c r="BE1332" s="326">
        <v>1.4</v>
      </c>
      <c r="BF1332" s="338">
        <v>0.125</v>
      </c>
      <c r="BG1332" s="326">
        <v>0</v>
      </c>
      <c r="BH1332" s="338">
        <v>0</v>
      </c>
      <c r="BI1332" s="124">
        <v>19.1325</v>
      </c>
      <c r="BJ1332" s="124">
        <v>23.386499999999998</v>
      </c>
      <c r="BK1332" s="124">
        <v>26.362499999999994</v>
      </c>
      <c r="BL1332" s="57"/>
      <c r="BM1332" s="98">
        <v>13.599999999999998</v>
      </c>
      <c r="BN1332" s="324">
        <v>0</v>
      </c>
      <c r="BO1332" s="325">
        <v>2.6</v>
      </c>
      <c r="BP1332" s="325">
        <v>6</v>
      </c>
      <c r="BQ1332" s="325">
        <v>3.8</v>
      </c>
      <c r="BR1332" s="325">
        <v>1.2</v>
      </c>
      <c r="BS1332" s="325">
        <v>0</v>
      </c>
      <c r="BT1332" s="325">
        <v>0</v>
      </c>
      <c r="BU1332" s="325">
        <v>0</v>
      </c>
      <c r="BV1332" s="325">
        <v>0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5</v>
      </c>
      <c r="CI1332" s="338">
        <v>0.36764705882352949</v>
      </c>
      <c r="CJ1332" s="326">
        <v>1.6</v>
      </c>
      <c r="CK1332" s="338">
        <v>0.11764705882352944</v>
      </c>
      <c r="CL1332" s="326">
        <v>0</v>
      </c>
      <c r="CM1332" s="338">
        <v>0</v>
      </c>
      <c r="CN1332" s="124">
        <v>19.035441176470584</v>
      </c>
      <c r="CO1332" s="124">
        <v>23.420500000000001</v>
      </c>
      <c r="CP1332" s="124">
        <v>26.261499999999998</v>
      </c>
      <c r="CQ1332" s="57"/>
    </row>
    <row r="1333" spans="1:95" x14ac:dyDescent="0.25">
      <c r="A1333" s="241"/>
      <c r="B1333" s="422" t="s">
        <v>35</v>
      </c>
      <c r="C1333" s="423">
        <v>239.6</v>
      </c>
      <c r="D1333" s="424">
        <v>4.3166666666666673</v>
      </c>
      <c r="E1333" s="424">
        <v>23.216666666666669</v>
      </c>
      <c r="F1333" s="424">
        <v>101.85</v>
      </c>
      <c r="G1333" s="424">
        <v>94.216666666666669</v>
      </c>
      <c r="H1333" s="424">
        <v>14.466666666666667</v>
      </c>
      <c r="I1333" s="424">
        <v>1.3333333333333333</v>
      </c>
      <c r="J1333" s="424">
        <v>0.2</v>
      </c>
      <c r="K1333" s="424">
        <v>0</v>
      </c>
      <c r="L1333" s="424">
        <v>0</v>
      </c>
      <c r="M1333" s="424">
        <v>0</v>
      </c>
      <c r="N1333" s="424">
        <v>0</v>
      </c>
      <c r="O1333" s="424">
        <v>0</v>
      </c>
      <c r="P1333" s="424">
        <v>0</v>
      </c>
      <c r="Q1333" s="424">
        <v>0</v>
      </c>
      <c r="R1333" s="424">
        <v>0</v>
      </c>
      <c r="S1333" s="424">
        <v>0</v>
      </c>
      <c r="T1333" s="424">
        <v>0</v>
      </c>
      <c r="U1333" s="424">
        <v>0</v>
      </c>
      <c r="V1333" s="424">
        <v>0</v>
      </c>
      <c r="W1333" s="425">
        <v>0</v>
      </c>
      <c r="X1333" s="426">
        <v>109.81666666666665</v>
      </c>
      <c r="Y1333" s="442">
        <v>0.45833333333333326</v>
      </c>
      <c r="Z1333" s="426">
        <v>25.400000000000002</v>
      </c>
      <c r="AA1333" s="442">
        <v>0.10601001669449082</v>
      </c>
      <c r="AB1333" s="426">
        <v>0.2</v>
      </c>
      <c r="AC1333" s="442">
        <v>8.3472454090150253E-4</v>
      </c>
      <c r="AD1333" s="443">
        <v>19.565808878856256</v>
      </c>
      <c r="AE1333" s="443">
        <v>23.28</v>
      </c>
      <c r="AF1333" s="443">
        <v>25.82</v>
      </c>
      <c r="AG1333" s="16"/>
      <c r="AH1333" s="426">
        <v>1386.5</v>
      </c>
      <c r="AI1333" s="424">
        <v>24.633333333333333</v>
      </c>
      <c r="AJ1333" s="424">
        <v>97.7</v>
      </c>
      <c r="AK1333" s="424">
        <v>533.26666666666665</v>
      </c>
      <c r="AL1333" s="424">
        <v>608.5</v>
      </c>
      <c r="AM1333" s="424">
        <v>112.45</v>
      </c>
      <c r="AN1333" s="424">
        <v>8.8833333333333329</v>
      </c>
      <c r="AO1333" s="424">
        <v>0.89999999999999991</v>
      </c>
      <c r="AP1333" s="424">
        <v>0.16666666666666666</v>
      </c>
      <c r="AQ1333" s="424">
        <v>0</v>
      </c>
      <c r="AR1333" s="424">
        <v>0</v>
      </c>
      <c r="AS1333" s="424">
        <v>0</v>
      </c>
      <c r="AT1333" s="424">
        <v>0</v>
      </c>
      <c r="AU1333" s="424">
        <v>0</v>
      </c>
      <c r="AV1333" s="424">
        <v>0</v>
      </c>
      <c r="AW1333" s="424">
        <v>0</v>
      </c>
      <c r="AX1333" s="424">
        <v>0</v>
      </c>
      <c r="AY1333" s="424">
        <v>0</v>
      </c>
      <c r="AZ1333" s="424">
        <v>0</v>
      </c>
      <c r="BA1333" s="424">
        <v>0</v>
      </c>
      <c r="BB1333" s="425">
        <v>0</v>
      </c>
      <c r="BC1333" s="426">
        <v>730.3</v>
      </c>
      <c r="BD1333" s="442">
        <v>0.52672196177425168</v>
      </c>
      <c r="BE1333" s="426">
        <v>182.5333333333333</v>
      </c>
      <c r="BF1333" s="442">
        <v>0.13165043875465798</v>
      </c>
      <c r="BG1333" s="426">
        <v>1.0666666666666667</v>
      </c>
      <c r="BH1333" s="442">
        <v>7.6932323596586125E-4</v>
      </c>
      <c r="BI1333" s="443">
        <v>20.071670462156746</v>
      </c>
      <c r="BJ1333" s="443">
        <v>23.66</v>
      </c>
      <c r="BK1333" s="443">
        <v>26.196999999999999</v>
      </c>
      <c r="BL1333" s="16"/>
      <c r="BM1333" s="426">
        <v>1626.1</v>
      </c>
      <c r="BN1333" s="424">
        <v>28.949999999999996</v>
      </c>
      <c r="BO1333" s="424">
        <v>120.91666666666667</v>
      </c>
      <c r="BP1333" s="424">
        <v>635.11666666666667</v>
      </c>
      <c r="BQ1333" s="424">
        <v>702.71666666666658</v>
      </c>
      <c r="BR1333" s="424">
        <v>126.91666666666667</v>
      </c>
      <c r="BS1333" s="424">
        <v>10.216666666666667</v>
      </c>
      <c r="BT1333" s="424">
        <v>1.0999999999999999</v>
      </c>
      <c r="BU1333" s="424">
        <v>0.16666666666666666</v>
      </c>
      <c r="BV1333" s="424">
        <v>0</v>
      </c>
      <c r="BW1333" s="424">
        <v>0</v>
      </c>
      <c r="BX1333" s="424">
        <v>0</v>
      </c>
      <c r="BY1333" s="424">
        <v>0</v>
      </c>
      <c r="BZ1333" s="424">
        <v>0</v>
      </c>
      <c r="CA1333" s="424">
        <v>0</v>
      </c>
      <c r="CB1333" s="424">
        <v>0</v>
      </c>
      <c r="CC1333" s="424">
        <v>0</v>
      </c>
      <c r="CD1333" s="424">
        <v>0</v>
      </c>
      <c r="CE1333" s="424">
        <v>0</v>
      </c>
      <c r="CF1333" s="424">
        <v>0</v>
      </c>
      <c r="CG1333" s="425">
        <v>0</v>
      </c>
      <c r="CH1333" s="370">
        <v>840.11666666666667</v>
      </c>
      <c r="CI1333" s="396">
        <v>0.51664514277514706</v>
      </c>
      <c r="CJ1333" s="370">
        <v>207.93333333333334</v>
      </c>
      <c r="CK1333" s="396">
        <v>0.12787241457064963</v>
      </c>
      <c r="CL1333" s="370">
        <v>1.2666666666666666</v>
      </c>
      <c r="CM1333" s="396">
        <v>7.7895988356599638E-4</v>
      </c>
      <c r="CN1333" s="397">
        <v>19.995221742096966</v>
      </c>
      <c r="CO1333" s="397">
        <v>23.61</v>
      </c>
      <c r="CP1333" s="397">
        <v>26.15</v>
      </c>
      <c r="CQ1333" s="57"/>
    </row>
    <row r="1334" spans="1:95" x14ac:dyDescent="0.25">
      <c r="A1334" s="241"/>
      <c r="B1334" s="427" t="s">
        <v>36</v>
      </c>
      <c r="C1334" s="428">
        <v>273.89999999999998</v>
      </c>
      <c r="D1334" s="429">
        <v>5.0500000000000007</v>
      </c>
      <c r="E1334" s="429">
        <v>26.516666666666666</v>
      </c>
      <c r="F1334" s="429">
        <v>116.81666666666666</v>
      </c>
      <c r="G1334" s="429">
        <v>107.18333333333334</v>
      </c>
      <c r="H1334" s="429">
        <v>16.233333333333331</v>
      </c>
      <c r="I1334" s="429">
        <v>1.8999999999999997</v>
      </c>
      <c r="J1334" s="429">
        <v>0.2</v>
      </c>
      <c r="K1334" s="429">
        <v>0</v>
      </c>
      <c r="L1334" s="429">
        <v>0</v>
      </c>
      <c r="M1334" s="429">
        <v>0</v>
      </c>
      <c r="N1334" s="429">
        <v>0</v>
      </c>
      <c r="O1334" s="429">
        <v>0</v>
      </c>
      <c r="P1334" s="429">
        <v>0</v>
      </c>
      <c r="Q1334" s="429">
        <v>0</v>
      </c>
      <c r="R1334" s="429">
        <v>0</v>
      </c>
      <c r="S1334" s="429">
        <v>0</v>
      </c>
      <c r="T1334" s="429">
        <v>0</v>
      </c>
      <c r="U1334" s="429">
        <v>0</v>
      </c>
      <c r="V1334" s="429">
        <v>0</v>
      </c>
      <c r="W1334" s="430">
        <v>0</v>
      </c>
      <c r="X1334" s="431">
        <v>125.11666666666665</v>
      </c>
      <c r="Y1334" s="444">
        <v>0.45679688450772782</v>
      </c>
      <c r="Z1334" s="431">
        <v>30.133333333333333</v>
      </c>
      <c r="AA1334" s="444">
        <v>0.11001582085919435</v>
      </c>
      <c r="AB1334" s="431">
        <v>0.2</v>
      </c>
      <c r="AC1334" s="444">
        <v>7.3019350127783876E-4</v>
      </c>
      <c r="AD1334" s="445">
        <v>19.58579881656803</v>
      </c>
      <c r="AE1334" s="445">
        <v>23.326999999999998</v>
      </c>
      <c r="AF1334" s="445">
        <v>25.82</v>
      </c>
      <c r="AG1334" s="16"/>
      <c r="AH1334" s="431">
        <v>1503.2666666666667</v>
      </c>
      <c r="AI1334" s="429">
        <v>25.933333333333334</v>
      </c>
      <c r="AJ1334" s="429">
        <v>106.76666666666667</v>
      </c>
      <c r="AK1334" s="429">
        <v>577.73333333333323</v>
      </c>
      <c r="AL1334" s="429">
        <v>656.63333333333321</v>
      </c>
      <c r="AM1334" s="429">
        <v>124.48333333333333</v>
      </c>
      <c r="AN1334" s="429">
        <v>10.45</v>
      </c>
      <c r="AO1334" s="429">
        <v>1.0999999999999999</v>
      </c>
      <c r="AP1334" s="429">
        <v>0.16666666666666666</v>
      </c>
      <c r="AQ1334" s="429">
        <v>0</v>
      </c>
      <c r="AR1334" s="429">
        <v>0</v>
      </c>
      <c r="AS1334" s="429">
        <v>0</v>
      </c>
      <c r="AT1334" s="429">
        <v>0</v>
      </c>
      <c r="AU1334" s="429">
        <v>0</v>
      </c>
      <c r="AV1334" s="429">
        <v>0</v>
      </c>
      <c r="AW1334" s="429">
        <v>0</v>
      </c>
      <c r="AX1334" s="429">
        <v>0</v>
      </c>
      <c r="AY1334" s="429">
        <v>0</v>
      </c>
      <c r="AZ1334" s="429">
        <v>0</v>
      </c>
      <c r="BA1334" s="429">
        <v>0</v>
      </c>
      <c r="BB1334" s="430">
        <v>0</v>
      </c>
      <c r="BC1334" s="431">
        <v>791.9</v>
      </c>
      <c r="BD1334" s="444">
        <v>0.52678611024879152</v>
      </c>
      <c r="BE1334" s="431">
        <v>200.73333333333332</v>
      </c>
      <c r="BF1334" s="444">
        <v>0.13353142046210476</v>
      </c>
      <c r="BG1334" s="431">
        <v>1.2666666666666666</v>
      </c>
      <c r="BH1334" s="444">
        <v>8.4260942835602461E-4</v>
      </c>
      <c r="BI1334" s="445">
        <v>20.087545913965318</v>
      </c>
      <c r="BJ1334" s="445">
        <v>23.698999999999995</v>
      </c>
      <c r="BK1334" s="445">
        <v>26.28</v>
      </c>
      <c r="BL1334" s="16"/>
      <c r="BM1334" s="431">
        <v>1777.1666666666665</v>
      </c>
      <c r="BN1334" s="429">
        <v>30.983333333333331</v>
      </c>
      <c r="BO1334" s="429">
        <v>133.28333333333333</v>
      </c>
      <c r="BP1334" s="429">
        <v>694.55000000000007</v>
      </c>
      <c r="BQ1334" s="429">
        <v>763.81666666666661</v>
      </c>
      <c r="BR1334" s="429">
        <v>140.71666666666667</v>
      </c>
      <c r="BS1334" s="429">
        <v>12.350000000000001</v>
      </c>
      <c r="BT1334" s="429">
        <v>1.2999999999999998</v>
      </c>
      <c r="BU1334" s="429">
        <v>0.16666666666666666</v>
      </c>
      <c r="BV1334" s="429">
        <v>0</v>
      </c>
      <c r="BW1334" s="429">
        <v>0</v>
      </c>
      <c r="BX1334" s="429">
        <v>0</v>
      </c>
      <c r="BY1334" s="429">
        <v>0</v>
      </c>
      <c r="BZ1334" s="429">
        <v>0</v>
      </c>
      <c r="CA1334" s="429">
        <v>0</v>
      </c>
      <c r="CB1334" s="429">
        <v>0</v>
      </c>
      <c r="CC1334" s="429">
        <v>0</v>
      </c>
      <c r="CD1334" s="429">
        <v>0</v>
      </c>
      <c r="CE1334" s="429">
        <v>0</v>
      </c>
      <c r="CF1334" s="429">
        <v>0</v>
      </c>
      <c r="CG1334" s="430">
        <v>0</v>
      </c>
      <c r="CH1334" s="377">
        <v>917.01666666666665</v>
      </c>
      <c r="CI1334" s="398">
        <v>0.51599924974209888</v>
      </c>
      <c r="CJ1334" s="377">
        <v>230.86666666666665</v>
      </c>
      <c r="CK1334" s="398">
        <v>0.12990715558473226</v>
      </c>
      <c r="CL1334" s="377">
        <v>1.4666666666666666</v>
      </c>
      <c r="CM1334" s="398">
        <v>8.2528369126887364E-4</v>
      </c>
      <c r="CN1334" s="399">
        <v>20.008330911355696</v>
      </c>
      <c r="CO1334" s="399">
        <v>23.63</v>
      </c>
      <c r="CP1334" s="399">
        <v>26.2425</v>
      </c>
      <c r="CQ1334" s="57"/>
    </row>
    <row r="1335" spans="1:95" x14ac:dyDescent="0.25">
      <c r="A1335" s="241"/>
      <c r="B1335" s="432" t="s">
        <v>37</v>
      </c>
      <c r="C1335" s="433">
        <v>278.49999999999994</v>
      </c>
      <c r="D1335" s="434">
        <v>5.0500000000000007</v>
      </c>
      <c r="E1335" s="434">
        <v>27.716666666666665</v>
      </c>
      <c r="F1335" s="434">
        <v>118.61666666666666</v>
      </c>
      <c r="G1335" s="434">
        <v>108.18333333333334</v>
      </c>
      <c r="H1335" s="434">
        <v>16.633333333333329</v>
      </c>
      <c r="I1335" s="434">
        <v>2.0999999999999996</v>
      </c>
      <c r="J1335" s="434">
        <v>0.2</v>
      </c>
      <c r="K1335" s="434">
        <v>0</v>
      </c>
      <c r="L1335" s="434">
        <v>0</v>
      </c>
      <c r="M1335" s="434">
        <v>0</v>
      </c>
      <c r="N1335" s="434">
        <v>0</v>
      </c>
      <c r="O1335" s="434">
        <v>0</v>
      </c>
      <c r="P1335" s="434">
        <v>0</v>
      </c>
      <c r="Q1335" s="434">
        <v>0</v>
      </c>
      <c r="R1335" s="434">
        <v>0</v>
      </c>
      <c r="S1335" s="434">
        <v>0</v>
      </c>
      <c r="T1335" s="434">
        <v>0</v>
      </c>
      <c r="U1335" s="434">
        <v>0</v>
      </c>
      <c r="V1335" s="434">
        <v>0</v>
      </c>
      <c r="W1335" s="435">
        <v>0</v>
      </c>
      <c r="X1335" s="436">
        <v>126.71666666666664</v>
      </c>
      <c r="Y1335" s="446">
        <v>0.45499700777977259</v>
      </c>
      <c r="Z1335" s="436">
        <v>30.933333333333334</v>
      </c>
      <c r="AA1335" s="446">
        <v>0.11107121484141236</v>
      </c>
      <c r="AB1335" s="436">
        <v>0.2</v>
      </c>
      <c r="AC1335" s="446">
        <v>7.181328545780971E-4</v>
      </c>
      <c r="AD1335" s="447">
        <v>19.581808093994759</v>
      </c>
      <c r="AE1335" s="447">
        <v>23.326999999999998</v>
      </c>
      <c r="AF1335" s="447">
        <v>25.863499999999998</v>
      </c>
      <c r="AG1335" s="16"/>
      <c r="AH1335" s="436">
        <v>1531.2666666666667</v>
      </c>
      <c r="AI1335" s="434">
        <v>26.333333333333332</v>
      </c>
      <c r="AJ1335" s="434">
        <v>110.36666666666666</v>
      </c>
      <c r="AK1335" s="434">
        <v>589.73333333333323</v>
      </c>
      <c r="AL1335" s="434">
        <v>665.43333333333317</v>
      </c>
      <c r="AM1335" s="434">
        <v>127.48333333333333</v>
      </c>
      <c r="AN1335" s="434">
        <v>10.649999999999999</v>
      </c>
      <c r="AO1335" s="434">
        <v>1.0999999999999999</v>
      </c>
      <c r="AP1335" s="434">
        <v>0.16666666666666666</v>
      </c>
      <c r="AQ1335" s="434">
        <v>0</v>
      </c>
      <c r="AR1335" s="434">
        <v>0</v>
      </c>
      <c r="AS1335" s="434">
        <v>0</v>
      </c>
      <c r="AT1335" s="434">
        <v>0</v>
      </c>
      <c r="AU1335" s="434">
        <v>0</v>
      </c>
      <c r="AV1335" s="434">
        <v>0</v>
      </c>
      <c r="AW1335" s="434">
        <v>0</v>
      </c>
      <c r="AX1335" s="434">
        <v>0</v>
      </c>
      <c r="AY1335" s="434">
        <v>0</v>
      </c>
      <c r="AZ1335" s="434">
        <v>0</v>
      </c>
      <c r="BA1335" s="434">
        <v>0</v>
      </c>
      <c r="BB1335" s="435">
        <v>0</v>
      </c>
      <c r="BC1335" s="436">
        <v>803.9</v>
      </c>
      <c r="BD1335" s="446">
        <v>0.52499020418825371</v>
      </c>
      <c r="BE1335" s="436">
        <v>204.73333333333332</v>
      </c>
      <c r="BF1335" s="446">
        <v>0.13370194610126693</v>
      </c>
      <c r="BG1335" s="436">
        <v>1.2666666666666666</v>
      </c>
      <c r="BH1335" s="446">
        <v>8.2720188079585526E-4</v>
      </c>
      <c r="BI1335" s="447">
        <v>20.08347810174461</v>
      </c>
      <c r="BJ1335" s="447">
        <v>23.698999999999995</v>
      </c>
      <c r="BK1335" s="447">
        <v>26.281999999999989</v>
      </c>
      <c r="BL1335" s="16"/>
      <c r="BM1335" s="436">
        <v>1809.7666666666664</v>
      </c>
      <c r="BN1335" s="434">
        <v>31.383333333333329</v>
      </c>
      <c r="BO1335" s="434">
        <v>138.08333333333331</v>
      </c>
      <c r="BP1335" s="434">
        <v>708.35</v>
      </c>
      <c r="BQ1335" s="434">
        <v>773.61666666666656</v>
      </c>
      <c r="BR1335" s="434">
        <v>144.11666666666665</v>
      </c>
      <c r="BS1335" s="434">
        <v>12.750000000000002</v>
      </c>
      <c r="BT1335" s="434">
        <v>1.2999999999999998</v>
      </c>
      <c r="BU1335" s="434">
        <v>0.16666666666666666</v>
      </c>
      <c r="BV1335" s="434">
        <v>0</v>
      </c>
      <c r="BW1335" s="434">
        <v>0</v>
      </c>
      <c r="BX1335" s="434">
        <v>0</v>
      </c>
      <c r="BY1335" s="434">
        <v>0</v>
      </c>
      <c r="BZ1335" s="434">
        <v>0</v>
      </c>
      <c r="CA1335" s="434">
        <v>0</v>
      </c>
      <c r="CB1335" s="434">
        <v>0</v>
      </c>
      <c r="CC1335" s="434">
        <v>0</v>
      </c>
      <c r="CD1335" s="434">
        <v>0</v>
      </c>
      <c r="CE1335" s="434">
        <v>0</v>
      </c>
      <c r="CF1335" s="434">
        <v>0</v>
      </c>
      <c r="CG1335" s="435">
        <v>0</v>
      </c>
      <c r="CH1335" s="382">
        <v>930.61666666666667</v>
      </c>
      <c r="CI1335" s="400">
        <v>0.5142191442727424</v>
      </c>
      <c r="CJ1335" s="382">
        <v>235.66666666666663</v>
      </c>
      <c r="CK1335" s="400">
        <v>0.13021936529571032</v>
      </c>
      <c r="CL1335" s="382">
        <v>1.4666666666666666</v>
      </c>
      <c r="CM1335" s="400">
        <v>8.1041754922365691E-4</v>
      </c>
      <c r="CN1335" s="401">
        <v>20.004481447219746</v>
      </c>
      <c r="CO1335" s="401">
        <v>23.63</v>
      </c>
      <c r="CP1335" s="401">
        <v>26.25</v>
      </c>
      <c r="CQ1335" s="57"/>
    </row>
    <row r="1336" spans="1:95" x14ac:dyDescent="0.25">
      <c r="A1336" s="241"/>
      <c r="B1336" s="437" t="s">
        <v>38</v>
      </c>
      <c r="C1336" s="438">
        <v>283.49999999999994</v>
      </c>
      <c r="D1336" s="439">
        <v>5.0500000000000007</v>
      </c>
      <c r="E1336" s="439">
        <v>28.55</v>
      </c>
      <c r="F1336" s="439">
        <v>120.11666666666666</v>
      </c>
      <c r="G1336" s="439">
        <v>110.35</v>
      </c>
      <c r="H1336" s="439">
        <v>16.966666666666661</v>
      </c>
      <c r="I1336" s="439">
        <v>2.2666666666666671</v>
      </c>
      <c r="J1336" s="439">
        <v>0.2</v>
      </c>
      <c r="K1336" s="439">
        <v>0</v>
      </c>
      <c r="L1336" s="439">
        <v>0</v>
      </c>
      <c r="M1336" s="439">
        <v>0</v>
      </c>
      <c r="N1336" s="439">
        <v>0</v>
      </c>
      <c r="O1336" s="439">
        <v>0</v>
      </c>
      <c r="P1336" s="439">
        <v>0</v>
      </c>
      <c r="Q1336" s="439">
        <v>0</v>
      </c>
      <c r="R1336" s="439">
        <v>0</v>
      </c>
      <c r="S1336" s="439">
        <v>0</v>
      </c>
      <c r="T1336" s="439">
        <v>0</v>
      </c>
      <c r="U1336" s="439">
        <v>0</v>
      </c>
      <c r="V1336" s="439">
        <v>0</v>
      </c>
      <c r="W1336" s="440">
        <v>0</v>
      </c>
      <c r="X1336" s="441">
        <v>129.21666666666664</v>
      </c>
      <c r="Y1336" s="448">
        <v>0.45579071134626692</v>
      </c>
      <c r="Z1336" s="441">
        <v>31.933333333333337</v>
      </c>
      <c r="AA1336" s="448">
        <v>0.1126396237507349</v>
      </c>
      <c r="AB1336" s="441">
        <v>0.2</v>
      </c>
      <c r="AC1336" s="448">
        <v>7.0546737213403896E-4</v>
      </c>
      <c r="AD1336" s="449">
        <v>19.586766200762376</v>
      </c>
      <c r="AE1336" s="449">
        <v>23.357500000000002</v>
      </c>
      <c r="AF1336" s="449">
        <v>25.907499999999999</v>
      </c>
      <c r="AG1336" s="16"/>
      <c r="AH1336" s="441">
        <v>1544.6</v>
      </c>
      <c r="AI1336" s="439">
        <v>26.999999999999996</v>
      </c>
      <c r="AJ1336" s="439">
        <v>112.36666666666666</v>
      </c>
      <c r="AK1336" s="439">
        <v>594.56666666666661</v>
      </c>
      <c r="AL1336" s="439">
        <v>668.93333333333317</v>
      </c>
      <c r="AM1336" s="439">
        <v>129.65</v>
      </c>
      <c r="AN1336" s="439">
        <v>10.816666666666665</v>
      </c>
      <c r="AO1336" s="439">
        <v>1.0999999999999999</v>
      </c>
      <c r="AP1336" s="439">
        <v>0.16666666666666666</v>
      </c>
      <c r="AQ1336" s="439">
        <v>0</v>
      </c>
      <c r="AR1336" s="439">
        <v>0</v>
      </c>
      <c r="AS1336" s="439">
        <v>0</v>
      </c>
      <c r="AT1336" s="439">
        <v>0</v>
      </c>
      <c r="AU1336" s="439">
        <v>0</v>
      </c>
      <c r="AV1336" s="439">
        <v>0</v>
      </c>
      <c r="AW1336" s="439">
        <v>0</v>
      </c>
      <c r="AX1336" s="439">
        <v>0</v>
      </c>
      <c r="AY1336" s="439">
        <v>0</v>
      </c>
      <c r="AZ1336" s="439">
        <v>0</v>
      </c>
      <c r="BA1336" s="439">
        <v>0</v>
      </c>
      <c r="BB1336" s="440">
        <v>0</v>
      </c>
      <c r="BC1336" s="441">
        <v>809.73333333333335</v>
      </c>
      <c r="BD1336" s="448">
        <v>0.52423496913979895</v>
      </c>
      <c r="BE1336" s="441">
        <v>207.56666666666666</v>
      </c>
      <c r="BF1336" s="448">
        <v>0.13438214856057665</v>
      </c>
      <c r="BG1336" s="441">
        <v>1.2666666666666666</v>
      </c>
      <c r="BH1336" s="448">
        <v>8.2006128879105701E-4</v>
      </c>
      <c r="BI1336" s="449">
        <v>20.067110284411438</v>
      </c>
      <c r="BJ1336" s="449">
        <v>23.708999999999996</v>
      </c>
      <c r="BK1336" s="449">
        <v>26.3</v>
      </c>
      <c r="BL1336" s="16"/>
      <c r="BM1336" s="441">
        <v>1828.1000000000001</v>
      </c>
      <c r="BN1336" s="439">
        <v>32.049999999999997</v>
      </c>
      <c r="BO1336" s="439">
        <v>140.91666666666666</v>
      </c>
      <c r="BP1336" s="439">
        <v>714.68333333333339</v>
      </c>
      <c r="BQ1336" s="439">
        <v>779.2833333333333</v>
      </c>
      <c r="BR1336" s="439">
        <v>146.61666666666665</v>
      </c>
      <c r="BS1336" s="439">
        <v>13.083333333333336</v>
      </c>
      <c r="BT1336" s="439">
        <v>1.2999999999999998</v>
      </c>
      <c r="BU1336" s="439">
        <v>0.16666666666666666</v>
      </c>
      <c r="BV1336" s="439">
        <v>0</v>
      </c>
      <c r="BW1336" s="439">
        <v>0</v>
      </c>
      <c r="BX1336" s="439">
        <v>0</v>
      </c>
      <c r="BY1336" s="439">
        <v>0</v>
      </c>
      <c r="BZ1336" s="439">
        <v>0</v>
      </c>
      <c r="CA1336" s="439">
        <v>0</v>
      </c>
      <c r="CB1336" s="439">
        <v>0</v>
      </c>
      <c r="CC1336" s="439">
        <v>0</v>
      </c>
      <c r="CD1336" s="439">
        <v>0</v>
      </c>
      <c r="CE1336" s="439">
        <v>0</v>
      </c>
      <c r="CF1336" s="439">
        <v>0</v>
      </c>
      <c r="CG1336" s="440">
        <v>0</v>
      </c>
      <c r="CH1336" s="387">
        <v>938.95</v>
      </c>
      <c r="CI1336" s="402">
        <v>0.51362069908648322</v>
      </c>
      <c r="CJ1336" s="387">
        <v>239.49999999999997</v>
      </c>
      <c r="CK1336" s="402">
        <v>0.13101033860292105</v>
      </c>
      <c r="CL1336" s="387">
        <v>1.4666666666666666</v>
      </c>
      <c r="CM1336" s="402">
        <v>8.0229017376875795E-4</v>
      </c>
      <c r="CN1336" s="403">
        <v>19.990794387806691</v>
      </c>
      <c r="CO1336" s="403">
        <v>23.64</v>
      </c>
      <c r="CP1336" s="403">
        <v>26.256000000000004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87411-B22F-4470-82FF-E1B48B6BD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231DEF-C0B7-4E41-8C40-BC09CB0206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70111-04FD-48AF-B011-D49001E3F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2019-11-21T14:09:20Z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