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2" documentId="8_{B1B9BD20-F6AE-4F85-91F8-63415AFA65CB}" xr6:coauthVersionLast="45" xr6:coauthVersionMax="45" xr10:uidLastSave="{BEB2837A-8DDC-4D7A-96B4-F28936C4A54C}"/>
  <bookViews>
    <workbookView xWindow="32910" yWindow="2505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O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T29" i="53"/>
  <c r="P20" i="53"/>
  <c r="N19" i="53"/>
  <c r="T25" i="53"/>
  <c r="G22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F28" i="53"/>
  <c r="D102" i="54"/>
  <c r="AD102" i="54" s="1"/>
  <c r="H74" i="54"/>
  <c r="AH74" i="54" s="1"/>
  <c r="D51" i="54"/>
  <c r="AD51" i="54" s="1"/>
  <c r="T31" i="53"/>
  <c r="M28" i="53"/>
  <c r="I24" i="53"/>
  <c r="M26" i="53"/>
  <c r="U22" i="53"/>
  <c r="I102" i="54"/>
  <c r="AI102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H14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T35" i="53"/>
  <c r="N22" i="53"/>
  <c r="R26" i="53"/>
  <c r="L16" i="53"/>
  <c r="E15" i="53"/>
  <c r="O20" i="53"/>
  <c r="Q15" i="53"/>
  <c r="E36" i="53"/>
  <c r="S15" i="53"/>
  <c r="S16" i="53"/>
  <c r="O17" i="53"/>
  <c r="M17" i="53"/>
  <c r="S26" i="53"/>
  <c r="M13" i="53"/>
  <c r="E31" i="53"/>
  <c r="G19" i="53"/>
  <c r="K29" i="53"/>
  <c r="F15" i="53"/>
  <c r="T14" i="53"/>
  <c r="T16" i="53"/>
  <c r="H36" i="53"/>
  <c r="W32" i="53"/>
  <c r="P27" i="53"/>
  <c r="X13" i="53"/>
  <c r="F31" i="53"/>
  <c r="Q32" i="53"/>
  <c r="I35" i="53"/>
  <c r="T27" i="53"/>
  <c r="I34" i="53"/>
  <c r="H30" i="53"/>
  <c r="L34" i="53"/>
  <c r="Q29" i="53"/>
  <c r="R33" i="53"/>
  <c r="X31" i="53"/>
  <c r="W13" i="53"/>
  <c r="G35" i="53"/>
  <c r="N26" i="53"/>
  <c r="V24" i="53"/>
  <c r="V32" i="53"/>
  <c r="S33" i="53"/>
  <c r="M21" i="53"/>
  <c r="S25" i="53"/>
  <c r="J26" i="53"/>
  <c r="K15" i="53"/>
  <c r="U13" i="53"/>
  <c r="L13" i="53"/>
  <c r="R15" i="53"/>
  <c r="R16" i="53"/>
  <c r="G16" i="53"/>
  <c r="I16" i="53"/>
  <c r="I18" i="53"/>
  <c r="Q17" i="53"/>
  <c r="P17" i="53"/>
  <c r="X29" i="53"/>
  <c r="Q14" i="53"/>
  <c r="M19" i="53"/>
  <c r="M35" i="53"/>
  <c r="P13" i="53"/>
  <c r="I28" i="53"/>
  <c r="X20" i="53"/>
  <c r="M27" i="53"/>
  <c r="Q20" i="53"/>
  <c r="Q18" i="53"/>
  <c r="X17" i="53"/>
  <c r="P34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N28" i="53"/>
  <c r="M36" i="53"/>
  <c r="M20" i="53"/>
  <c r="X16" i="53"/>
  <c r="T36" i="53"/>
  <c r="Q26" i="53"/>
  <c r="Q28" i="53"/>
  <c r="J19" i="53"/>
  <c r="U31" i="53"/>
  <c r="Q36" i="53"/>
  <c r="W15" i="53"/>
  <c r="V16" i="53"/>
  <c r="N14" i="53"/>
  <c r="F24" i="53"/>
  <c r="L36" i="53"/>
  <c r="F30" i="53"/>
  <c r="P25" i="53"/>
  <c r="P21" i="53"/>
  <c r="O31" i="53"/>
  <c r="P28" i="53"/>
  <c r="K18" i="53"/>
  <c r="X14" i="53"/>
  <c r="I33" i="53"/>
  <c r="M22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P35" i="53"/>
  <c r="K21" i="53"/>
  <c r="P30" i="53"/>
  <c r="J14" i="53"/>
  <c r="F35" i="53"/>
  <c r="U19" i="53"/>
  <c r="T15" i="53"/>
  <c r="G34" i="53"/>
  <c r="I30" i="53"/>
  <c r="L22" i="53"/>
  <c r="V23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F20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P59" i="55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Q22" i="53"/>
  <c r="E22" i="53"/>
  <c r="R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L102" i="55"/>
  <c r="P50" i="55"/>
  <c r="I44" i="55"/>
  <c r="J57" i="55"/>
  <c r="L105" i="55"/>
  <c r="N30" i="55"/>
  <c r="H55" i="55"/>
  <c r="L107" i="55"/>
  <c r="G31" i="55"/>
  <c r="F32" i="55"/>
  <c r="L99" i="55"/>
  <c r="I80" i="55"/>
  <c r="H70" i="54"/>
  <c r="AH70" i="54" s="1"/>
  <c r="I98" i="54"/>
  <c r="AI98" i="54" s="1"/>
  <c r="K61" i="55"/>
  <c r="N44" i="55"/>
  <c r="R20" i="53"/>
  <c r="S30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K30" i="55"/>
  <c r="N72" i="55"/>
  <c r="D34" i="54"/>
  <c r="AD34" i="54" s="1"/>
  <c r="I20" i="55"/>
  <c r="U17" i="53"/>
  <c r="O1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G75" i="55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P81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E32" i="53"/>
  <c r="R35" i="53"/>
  <c r="Q16" i="53"/>
  <c r="R24" i="53"/>
  <c r="M15" i="53"/>
  <c r="E29" i="53"/>
  <c r="X23" i="53"/>
  <c r="U25" i="53"/>
  <c r="J36" i="53"/>
  <c r="L31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E26" i="55"/>
  <c r="L66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P87" i="55"/>
  <c r="K71" i="55"/>
  <c r="E48" i="55"/>
  <c r="G103" i="55"/>
  <c r="F107" i="54"/>
  <c r="AF107" i="54" s="1"/>
  <c r="H48" i="55"/>
  <c r="O63" i="55"/>
  <c r="I16" i="54"/>
  <c r="AI16" i="54" s="1"/>
  <c r="N80" i="55"/>
  <c r="O23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O34" i="53"/>
  <c r="E81" i="55" l="1"/>
  <c r="G47" i="55"/>
  <c r="M100" i="55"/>
  <c r="E62" i="55"/>
  <c r="H109" i="55"/>
  <c r="M39" i="55"/>
  <c r="J104" i="55"/>
  <c r="J62" i="55"/>
  <c r="J33" i="55"/>
  <c r="H18" i="55"/>
  <c r="H37" i="55"/>
  <c r="N66" i="55"/>
  <c r="E111" i="55"/>
  <c r="E17" i="55"/>
  <c r="G87" i="55"/>
  <c r="N64" i="55"/>
  <c r="J77" i="55"/>
  <c r="G45" i="55"/>
  <c r="O37" i="55"/>
  <c r="K37" i="55"/>
  <c r="F70" i="55"/>
  <c r="P45" i="55"/>
  <c r="I71" i="55"/>
  <c r="F62" i="55"/>
  <c r="K41" i="55"/>
  <c r="O110" i="55"/>
  <c r="J45" i="55"/>
  <c r="P49" i="55"/>
  <c r="H77" i="55"/>
  <c r="M87" i="55"/>
  <c r="N109" i="55"/>
  <c r="G42" i="55"/>
  <c r="H96" i="55"/>
  <c r="J83" i="55"/>
  <c r="M85" i="55"/>
  <c r="G67" i="55"/>
  <c r="H97" i="55"/>
  <c r="K87" i="55"/>
  <c r="P104" i="55"/>
  <c r="F68" i="55"/>
  <c r="P97" i="55"/>
  <c r="J40" i="55"/>
  <c r="F36" i="55"/>
  <c r="P64" i="55"/>
  <c r="I25" i="55"/>
  <c r="M91" i="55"/>
  <c r="J76" i="55"/>
  <c r="K96" i="55"/>
  <c r="M58" i="55"/>
  <c r="L59" i="55"/>
  <c r="F31" i="55"/>
  <c r="I108" i="55"/>
  <c r="K64" i="55"/>
  <c r="H34" i="55"/>
  <c r="H103" i="55"/>
  <c r="E61" i="55"/>
  <c r="N36" i="55"/>
  <c r="I40" i="55"/>
  <c r="H75" i="55"/>
  <c r="F24" i="55"/>
  <c r="M94" i="55"/>
  <c r="O19" i="55"/>
  <c r="O70" i="55"/>
  <c r="F39" i="55"/>
  <c r="H89" i="55"/>
  <c r="K28" i="55"/>
  <c r="P53" i="55"/>
  <c r="F102" i="55"/>
  <c r="P29" i="55"/>
  <c r="L52" i="55"/>
  <c r="F27" i="55"/>
  <c r="F81" i="55"/>
  <c r="F67" i="55"/>
  <c r="H53" i="55"/>
  <c r="K88" i="55"/>
  <c r="M46" i="55"/>
  <c r="F51" i="55"/>
  <c r="P27" i="55"/>
  <c r="G78" i="55"/>
  <c r="M22" i="55"/>
  <c r="E94" i="55"/>
  <c r="O76" i="55"/>
  <c r="E83" i="55"/>
  <c r="O39" i="55"/>
  <c r="M102" i="55"/>
  <c r="N27" i="55"/>
  <c r="O84" i="55"/>
  <c r="G76" i="55"/>
  <c r="I87" i="55"/>
  <c r="E22" i="55"/>
  <c r="N105" i="55"/>
  <c r="F76" i="55"/>
  <c r="N86" i="55"/>
  <c r="I82" i="55"/>
  <c r="J32" i="55"/>
  <c r="G80" i="55"/>
  <c r="M65" i="55"/>
  <c r="F52" i="55"/>
  <c r="N47" i="55"/>
  <c r="P83" i="55"/>
  <c r="H45" i="55"/>
  <c r="G90" i="55"/>
  <c r="J84" i="55"/>
  <c r="F91" i="55"/>
  <c r="O73" i="55"/>
  <c r="H65" i="55"/>
  <c r="I28" i="55"/>
  <c r="I112" i="55"/>
  <c r="L48" i="55"/>
  <c r="E28" i="55"/>
  <c r="L108" i="55"/>
  <c r="M98" i="55"/>
  <c r="F72" i="55"/>
  <c r="M36" i="55"/>
  <c r="M32" i="55"/>
  <c r="J24" i="55"/>
  <c r="F107" i="55"/>
  <c r="P38" i="55"/>
  <c r="O22" i="55"/>
  <c r="K33" i="55"/>
  <c r="P94" i="55"/>
  <c r="M86" i="55"/>
  <c r="H61" i="55"/>
  <c r="E92" i="55"/>
  <c r="L101" i="55"/>
  <c r="G69" i="55"/>
  <c r="L111" i="55"/>
  <c r="L70" i="55"/>
  <c r="K111" i="55"/>
  <c r="I51" i="55"/>
  <c r="K98" i="55"/>
  <c r="K44" i="55"/>
  <c r="N70" i="55"/>
  <c r="G36" i="55"/>
  <c r="I61" i="55"/>
  <c r="M28" i="55"/>
  <c r="M92" i="55"/>
  <c r="H88" i="55"/>
  <c r="O20" i="55"/>
  <c r="H28" i="55"/>
  <c r="I73" i="55"/>
  <c r="L68" i="55"/>
  <c r="H86" i="55"/>
  <c r="O89" i="55"/>
  <c r="E47" i="55"/>
  <c r="H35" i="55"/>
  <c r="I38" i="55"/>
  <c r="H17" i="55"/>
  <c r="F109" i="55"/>
  <c r="K76" i="55"/>
  <c r="H43" i="55"/>
  <c r="E49" i="55"/>
  <c r="E97" i="55"/>
  <c r="H44" i="55"/>
  <c r="L67" i="55"/>
  <c r="F84" i="55"/>
  <c r="E38" i="55"/>
  <c r="G98" i="55"/>
  <c r="N19" i="55"/>
  <c r="I42" i="55"/>
  <c r="N28" i="55"/>
  <c r="P61" i="55"/>
  <c r="M49" i="55"/>
  <c r="P37" i="55"/>
  <c r="I103" i="55"/>
  <c r="P102" i="55"/>
  <c r="G20" i="55"/>
  <c r="L24" i="55"/>
  <c r="M35" i="55"/>
  <c r="F112" i="55"/>
  <c r="G83" i="55"/>
  <c r="O17" i="55"/>
  <c r="F48" i="55"/>
  <c r="J60" i="55"/>
  <c r="L18" i="55"/>
  <c r="F56" i="55"/>
  <c r="J21" i="55"/>
  <c r="P28" i="55"/>
  <c r="O108" i="55"/>
  <c r="G70" i="55"/>
  <c r="P85" i="55"/>
  <c r="M103" i="55"/>
  <c r="H46" i="55"/>
  <c r="N42" i="55"/>
  <c r="L19" i="55"/>
  <c r="L54" i="55"/>
  <c r="K23" i="55"/>
  <c r="O100" i="55"/>
  <c r="J100" i="55"/>
  <c r="E31" i="55"/>
  <c r="P18" i="55"/>
  <c r="I92" i="55"/>
  <c r="L38" i="55"/>
  <c r="F63" i="55"/>
  <c r="I49" i="55"/>
  <c r="L39" i="55"/>
  <c r="H40" i="55"/>
  <c r="I33" i="55"/>
  <c r="L71" i="55"/>
  <c r="M80" i="55"/>
  <c r="O87" i="55"/>
  <c r="O93" i="55"/>
  <c r="O43" i="55"/>
  <c r="N57" i="55"/>
  <c r="M54" i="55"/>
  <c r="L6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P38" i="53"/>
  <c r="J39" i="53"/>
  <c r="J37" i="53"/>
  <c r="C27" i="53"/>
  <c r="D27" i="53" s="1"/>
  <c r="V38" i="53"/>
  <c r="C33" i="53"/>
  <c r="D33" i="53" s="1"/>
  <c r="C30" i="53"/>
  <c r="D30" i="53" s="1"/>
  <c r="M38" i="53"/>
  <c r="T38" i="53"/>
  <c r="V37" i="53"/>
  <c r="I38" i="53"/>
  <c r="H38" i="53"/>
  <c r="X38" i="53"/>
  <c r="L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N40" i="53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64" i="55" l="1"/>
  <c r="D64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88" i="55"/>
  <c r="D88" i="55" s="1"/>
  <c r="C25" i="55"/>
  <c r="D25" i="55" s="1"/>
  <c r="C106" i="55"/>
  <c r="D106" i="55" s="1"/>
  <c r="C48" i="55"/>
  <c r="D48" i="55" s="1"/>
  <c r="N113" i="55"/>
  <c r="P116" i="55"/>
  <c r="C21" i="55"/>
  <c r="D21" i="55" s="1"/>
  <c r="H114" i="55"/>
  <c r="K116" i="55"/>
  <c r="C41" i="55"/>
  <c r="D41" i="55" s="1"/>
  <c r="C85" i="55"/>
  <c r="D85" i="55" s="1"/>
  <c r="C103" i="55"/>
  <c r="D103" i="55" s="1"/>
  <c r="C54" i="55"/>
  <c r="D54" i="55" s="1"/>
  <c r="C109" i="55"/>
  <c r="D109" i="55" s="1"/>
  <c r="C60" i="55"/>
  <c r="D60" i="55" s="1"/>
  <c r="T37" i="53"/>
  <c r="C73" i="55"/>
  <c r="D73" i="55" s="1"/>
  <c r="C69" i="55"/>
  <c r="D69" i="55" s="1"/>
  <c r="C105" i="55"/>
  <c r="D105" i="55" s="1"/>
  <c r="C72" i="55"/>
  <c r="D72" i="55" s="1"/>
  <c r="S39" i="53"/>
  <c r="C22" i="55"/>
  <c r="D22" i="55" s="1"/>
  <c r="C20" i="53"/>
  <c r="D20" i="53" s="1"/>
  <c r="C18" i="53"/>
  <c r="D18" i="53" s="1"/>
  <c r="O116" i="55"/>
  <c r="M115" i="55"/>
  <c r="J38" i="53"/>
  <c r="C17" i="53"/>
  <c r="D17" i="53" s="1"/>
  <c r="K37" i="53"/>
  <c r="C26" i="53"/>
  <c r="D26" i="53" s="1"/>
  <c r="P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I63" i="50"/>
  <c r="G17" i="50" s="1"/>
  <c r="Z25" i="53"/>
  <c r="AE25" i="53"/>
  <c r="AB25" i="53"/>
  <c r="AA34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D32" i="53"/>
  <c r="AD25" i="53"/>
  <c r="AE36" i="53"/>
  <c r="M40" i="53"/>
  <c r="G37" i="53"/>
  <c r="AE18" i="53"/>
  <c r="Z23" i="53"/>
  <c r="Z31" i="53"/>
  <c r="AC15" i="53"/>
  <c r="Z15" i="53"/>
  <c r="AD13" i="53"/>
  <c r="AB29" i="53"/>
  <c r="Z29" i="53"/>
  <c r="AD21" i="53"/>
  <c r="Z18" i="53"/>
  <c r="AD18" i="53"/>
  <c r="AB20" i="53"/>
  <c r="AA17" i="53"/>
  <c r="Y17" i="53"/>
  <c r="Z30" i="53"/>
  <c r="AC30" i="53"/>
  <c r="AD35" i="53"/>
  <c r="AB27" i="53"/>
  <c r="Y14" i="53"/>
  <c r="AA14" i="53"/>
  <c r="AB24" i="53"/>
  <c r="Y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B32" i="53"/>
  <c r="AD17" i="53"/>
  <c r="J62" i="50"/>
  <c r="H16" i="50" s="1"/>
  <c r="AB13" i="53"/>
  <c r="AB17" i="53"/>
  <c r="AD15" i="53"/>
  <c r="AB34" i="53"/>
  <c r="C115" i="55"/>
  <c r="AC34" i="53"/>
  <c r="Y22" i="53"/>
  <c r="Y25" i="53"/>
  <c r="Z22" i="53"/>
  <c r="H70" i="50"/>
  <c r="N15" i="50" s="1"/>
  <c r="J70" i="50"/>
  <c r="P15" i="50" s="1"/>
  <c r="AB18" i="53"/>
  <c r="AB21" i="53"/>
  <c r="AA15" i="53"/>
  <c r="AB19" i="53"/>
  <c r="Z17" i="53"/>
  <c r="AB15" i="53"/>
  <c r="AD19" i="53"/>
  <c r="AB22" i="53"/>
  <c r="Z14" i="53"/>
  <c r="Y27" i="53"/>
  <c r="AA19" i="53"/>
  <c r="AA22" i="53"/>
  <c r="AA26" i="53"/>
  <c r="Z35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J80" i="50"/>
  <c r="X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<sst xmlns="http://schemas.openxmlformats.org/spreadsheetml/2006/main" count="996" uniqueCount="107">
  <si>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</si>
  <si>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</si>
  <si>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</si>
  <si>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</si>
  <si>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</si>
  <si>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</si>
  <si>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</si>
  <si>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</si>
  <si>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</si>
  <si>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</si>
  <si>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</si>
  <si>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</si>
  <si>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</si>
  <si>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</si>
  <si>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</si>
  <si>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</si>
  <si>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</si>
  <si>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</si>
  <si>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</si>
  <si>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</si>
  <si>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</si>
  <si>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</si>
  <si>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</si>
  <si>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</si>
  <si>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</si>
  <si>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</si>
  <si>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</si>
  <si>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</si>
  <si>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</si>
  <si>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</si>
  <si>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</si>
  <si>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</si>
  <si>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</si>
  <si>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</si>
  <si>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</si>
  <si>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</si>
  <si>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</si>
  <si>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</si>
  <si>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</si>
  <si>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</si>
  <si>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</si>
  <si>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</si>
  <si>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</si>
  <si>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</si>
  <si>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</si>
  <si>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</si>
  <si>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</si>
  <si>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</si>
  <si>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</si>
  <si>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</si>
  <si>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</si>
  <si>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</si>
  <si>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</si>
  <si>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</si>
  <si>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</si>
  <si>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</si>
  <si>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</si>
  <si>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</si>
  <si>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</si>
  <si>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</si>
  <si>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</si>
  <si>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</si>
  <si>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</si>
  <si>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</si>
  <si>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</si>
  <si>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</si>
  <si>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</si>
  <si>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</si>
  <si>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</si>
  <si>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</si>
  <si>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</si>
  <si>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</si>
  <si>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</si>
  <si>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</si>
  <si>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</si>
  <si>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</si>
  <si>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</si>
  <si>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</si>
  <si>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</si>
  <si>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</si>
  <si>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</si>
  <si>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</si>
  <si>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</si>
  <si>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</si>
  <si>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</si>
  <si>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</si>
  <si>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</si>
  <si>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</si>
  <si>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</si>
  <si>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</si>
  <si>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</si>
  <si>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</si>
  <si>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</si>
  <si>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</si>
  <si>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</si>
  <si>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</si>
  <si>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</si>
  <si>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</si>
  <si>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</si>
  <si>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</si>
  <si>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</si>
  <si>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</si>
  <si>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</si>
  <si>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14 - Toll Bridge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</si>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</sst>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17</c:v>
                </c:pt>
                <c:pt idx="5">
                  <c:v>42</c:v>
                </c:pt>
                <c:pt idx="6">
                  <c:v>130</c:v>
                </c:pt>
                <c:pt idx="7">
                  <c:v>100</c:v>
                </c:pt>
                <c:pt idx="8">
                  <c:v>164</c:v>
                </c:pt>
                <c:pt idx="9">
                  <c:v>161</c:v>
                </c:pt>
                <c:pt idx="10">
                  <c:v>169</c:v>
                </c:pt>
                <c:pt idx="11">
                  <c:v>168</c:v>
                </c:pt>
                <c:pt idx="12">
                  <c:v>157</c:v>
                </c:pt>
                <c:pt idx="13">
                  <c:v>144</c:v>
                </c:pt>
                <c:pt idx="14">
                  <c:v>168</c:v>
                </c:pt>
                <c:pt idx="15">
                  <c:v>195</c:v>
                </c:pt>
                <c:pt idx="16">
                  <c:v>246</c:v>
                </c:pt>
                <c:pt idx="17">
                  <c:v>250</c:v>
                </c:pt>
                <c:pt idx="18">
                  <c:v>161</c:v>
                </c:pt>
                <c:pt idx="19">
                  <c:v>56</c:v>
                </c:pt>
                <c:pt idx="20">
                  <c:v>33</c:v>
                </c:pt>
                <c:pt idx="21">
                  <c:v>32</c:v>
                </c:pt>
                <c:pt idx="22">
                  <c:v>26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13</c:v>
                </c:pt>
                <c:pt idx="5">
                  <c:v>30</c:v>
                </c:pt>
                <c:pt idx="6">
                  <c:v>123</c:v>
                </c:pt>
                <c:pt idx="7">
                  <c:v>101</c:v>
                </c:pt>
                <c:pt idx="8">
                  <c:v>187</c:v>
                </c:pt>
                <c:pt idx="9">
                  <c:v>167</c:v>
                </c:pt>
                <c:pt idx="10">
                  <c:v>132</c:v>
                </c:pt>
                <c:pt idx="11">
                  <c:v>100</c:v>
                </c:pt>
                <c:pt idx="12">
                  <c:v>104</c:v>
                </c:pt>
                <c:pt idx="13">
                  <c:v>118</c:v>
                </c:pt>
                <c:pt idx="14">
                  <c:v>122</c:v>
                </c:pt>
                <c:pt idx="15">
                  <c:v>237</c:v>
                </c:pt>
                <c:pt idx="16">
                  <c:v>259</c:v>
                </c:pt>
                <c:pt idx="17">
                  <c:v>311</c:v>
                </c:pt>
                <c:pt idx="18">
                  <c:v>206</c:v>
                </c:pt>
                <c:pt idx="19">
                  <c:v>62</c:v>
                </c:pt>
                <c:pt idx="20">
                  <c:v>48</c:v>
                </c:pt>
                <c:pt idx="21">
                  <c:v>37</c:v>
                </c:pt>
                <c:pt idx="22">
                  <c:v>26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28</c:v>
                </c:pt>
                <c:pt idx="6">
                  <c:v>118</c:v>
                </c:pt>
                <c:pt idx="7">
                  <c:v>102</c:v>
                </c:pt>
                <c:pt idx="8">
                  <c:v>146</c:v>
                </c:pt>
                <c:pt idx="9">
                  <c:v>145</c:v>
                </c:pt>
                <c:pt idx="10">
                  <c:v>159</c:v>
                </c:pt>
                <c:pt idx="11">
                  <c:v>113</c:v>
                </c:pt>
                <c:pt idx="12">
                  <c:v>111</c:v>
                </c:pt>
                <c:pt idx="13">
                  <c:v>125</c:v>
                </c:pt>
                <c:pt idx="14">
                  <c:v>150</c:v>
                </c:pt>
                <c:pt idx="15">
                  <c:v>224</c:v>
                </c:pt>
                <c:pt idx="16">
                  <c:v>316</c:v>
                </c:pt>
                <c:pt idx="17">
                  <c:v>299</c:v>
                </c:pt>
                <c:pt idx="18">
                  <c:v>248</c:v>
                </c:pt>
                <c:pt idx="19">
                  <c:v>93</c:v>
                </c:pt>
                <c:pt idx="20">
                  <c:v>58</c:v>
                </c:pt>
                <c:pt idx="21">
                  <c:v>50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30</c:v>
                </c:pt>
                <c:pt idx="6">
                  <c:v>112</c:v>
                </c:pt>
                <c:pt idx="7">
                  <c:v>139</c:v>
                </c:pt>
                <c:pt idx="8">
                  <c:v>150</c:v>
                </c:pt>
                <c:pt idx="9">
                  <c:v>168</c:v>
                </c:pt>
                <c:pt idx="10">
                  <c:v>134</c:v>
                </c:pt>
                <c:pt idx="11">
                  <c:v>141</c:v>
                </c:pt>
                <c:pt idx="12">
                  <c:v>130</c:v>
                </c:pt>
                <c:pt idx="13">
                  <c:v>143</c:v>
                </c:pt>
                <c:pt idx="14">
                  <c:v>151</c:v>
                </c:pt>
                <c:pt idx="15">
                  <c:v>228</c:v>
                </c:pt>
                <c:pt idx="16">
                  <c:v>262</c:v>
                </c:pt>
                <c:pt idx="17">
                  <c:v>266</c:v>
                </c:pt>
                <c:pt idx="18">
                  <c:v>182</c:v>
                </c:pt>
                <c:pt idx="19">
                  <c:v>81</c:v>
                </c:pt>
                <c:pt idx="20">
                  <c:v>46</c:v>
                </c:pt>
                <c:pt idx="21">
                  <c:v>55</c:v>
                </c:pt>
                <c:pt idx="22">
                  <c:v>28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22</c:v>
                </c:pt>
                <c:pt idx="6">
                  <c:v>100</c:v>
                </c:pt>
                <c:pt idx="7">
                  <c:v>118</c:v>
                </c:pt>
                <c:pt idx="8">
                  <c:v>196</c:v>
                </c:pt>
                <c:pt idx="9">
                  <c:v>148</c:v>
                </c:pt>
                <c:pt idx="10">
                  <c:v>159</c:v>
                </c:pt>
                <c:pt idx="11">
                  <c:v>213</c:v>
                </c:pt>
                <c:pt idx="12">
                  <c:v>210</c:v>
                </c:pt>
                <c:pt idx="13">
                  <c:v>180</c:v>
                </c:pt>
                <c:pt idx="14">
                  <c:v>183</c:v>
                </c:pt>
                <c:pt idx="15">
                  <c:v>206</c:v>
                </c:pt>
                <c:pt idx="16">
                  <c:v>246</c:v>
                </c:pt>
                <c:pt idx="17">
                  <c:v>285</c:v>
                </c:pt>
                <c:pt idx="18">
                  <c:v>177</c:v>
                </c:pt>
                <c:pt idx="19">
                  <c:v>90</c:v>
                </c:pt>
                <c:pt idx="20">
                  <c:v>51</c:v>
                </c:pt>
                <c:pt idx="21">
                  <c:v>40</c:v>
                </c:pt>
                <c:pt idx="22">
                  <c:v>44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14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29</c:v>
                </c:pt>
                <c:pt idx="7">
                  <c:v>33</c:v>
                </c:pt>
                <c:pt idx="8">
                  <c:v>88</c:v>
                </c:pt>
                <c:pt idx="9">
                  <c:v>111</c:v>
                </c:pt>
                <c:pt idx="10">
                  <c:v>140</c:v>
                </c:pt>
                <c:pt idx="11">
                  <c:v>151</c:v>
                </c:pt>
                <c:pt idx="12">
                  <c:v>160</c:v>
                </c:pt>
                <c:pt idx="13">
                  <c:v>135</c:v>
                </c:pt>
                <c:pt idx="14">
                  <c:v>141</c:v>
                </c:pt>
                <c:pt idx="15">
                  <c:v>131</c:v>
                </c:pt>
                <c:pt idx="16">
                  <c:v>142</c:v>
                </c:pt>
                <c:pt idx="17">
                  <c:v>238</c:v>
                </c:pt>
                <c:pt idx="18">
                  <c:v>195</c:v>
                </c:pt>
                <c:pt idx="19">
                  <c:v>58</c:v>
                </c:pt>
                <c:pt idx="20">
                  <c:v>39</c:v>
                </c:pt>
                <c:pt idx="21">
                  <c:v>48</c:v>
                </c:pt>
                <c:pt idx="22">
                  <c:v>33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15</c:v>
                </c:pt>
                <c:pt idx="1">
                  <c:v>19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19</c:v>
                </c:pt>
                <c:pt idx="7">
                  <c:v>35</c:v>
                </c:pt>
                <c:pt idx="8">
                  <c:v>59</c:v>
                </c:pt>
                <c:pt idx="9">
                  <c:v>95</c:v>
                </c:pt>
                <c:pt idx="10">
                  <c:v>129</c:v>
                </c:pt>
                <c:pt idx="11">
                  <c:v>159</c:v>
                </c:pt>
                <c:pt idx="12">
                  <c:v>172</c:v>
                </c:pt>
                <c:pt idx="13">
                  <c:v>128</c:v>
                </c:pt>
                <c:pt idx="14">
                  <c:v>155</c:v>
                </c:pt>
                <c:pt idx="15">
                  <c:v>167</c:v>
                </c:pt>
                <c:pt idx="16">
                  <c:v>199</c:v>
                </c:pt>
                <c:pt idx="17">
                  <c:v>151</c:v>
                </c:pt>
                <c:pt idx="18">
                  <c:v>152</c:v>
                </c:pt>
                <c:pt idx="19">
                  <c:v>86</c:v>
                </c:pt>
                <c:pt idx="20">
                  <c:v>64</c:v>
                </c:pt>
                <c:pt idx="21">
                  <c:v>41</c:v>
                </c:pt>
                <c:pt idx="22">
                  <c:v>30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39</c:v>
                </c:pt>
                <c:pt idx="6">
                  <c:v>76</c:v>
                </c:pt>
                <c:pt idx="7">
                  <c:v>229</c:v>
                </c:pt>
                <c:pt idx="8">
                  <c:v>266</c:v>
                </c:pt>
                <c:pt idx="9">
                  <c:v>154</c:v>
                </c:pt>
                <c:pt idx="10">
                  <c:v>113</c:v>
                </c:pt>
                <c:pt idx="11">
                  <c:v>134</c:v>
                </c:pt>
                <c:pt idx="12">
                  <c:v>108</c:v>
                </c:pt>
                <c:pt idx="13">
                  <c:v>114</c:v>
                </c:pt>
                <c:pt idx="14">
                  <c:v>122</c:v>
                </c:pt>
                <c:pt idx="15">
                  <c:v>150</c:v>
                </c:pt>
                <c:pt idx="16">
                  <c:v>144</c:v>
                </c:pt>
                <c:pt idx="17">
                  <c:v>126</c:v>
                </c:pt>
                <c:pt idx="18">
                  <c:v>94</c:v>
                </c:pt>
                <c:pt idx="19">
                  <c:v>64</c:v>
                </c:pt>
                <c:pt idx="20">
                  <c:v>41</c:v>
                </c:pt>
                <c:pt idx="21">
                  <c:v>29</c:v>
                </c:pt>
                <c:pt idx="22">
                  <c:v>18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23</c:v>
                </c:pt>
                <c:pt idx="6">
                  <c:v>66</c:v>
                </c:pt>
                <c:pt idx="7">
                  <c:v>251</c:v>
                </c:pt>
                <c:pt idx="8">
                  <c:v>286</c:v>
                </c:pt>
                <c:pt idx="9">
                  <c:v>161</c:v>
                </c:pt>
                <c:pt idx="10">
                  <c:v>111</c:v>
                </c:pt>
                <c:pt idx="11">
                  <c:v>107</c:v>
                </c:pt>
                <c:pt idx="12">
                  <c:v>87</c:v>
                </c:pt>
                <c:pt idx="13">
                  <c:v>76</c:v>
                </c:pt>
                <c:pt idx="14">
                  <c:v>114</c:v>
                </c:pt>
                <c:pt idx="15">
                  <c:v>156</c:v>
                </c:pt>
                <c:pt idx="16">
                  <c:v>126</c:v>
                </c:pt>
                <c:pt idx="17">
                  <c:v>161</c:v>
                </c:pt>
                <c:pt idx="18">
                  <c:v>118</c:v>
                </c:pt>
                <c:pt idx="19">
                  <c:v>50</c:v>
                </c:pt>
                <c:pt idx="20">
                  <c:v>43</c:v>
                </c:pt>
                <c:pt idx="21">
                  <c:v>28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23</c:v>
                </c:pt>
                <c:pt idx="6">
                  <c:v>54</c:v>
                </c:pt>
                <c:pt idx="7">
                  <c:v>205</c:v>
                </c:pt>
                <c:pt idx="8">
                  <c:v>283</c:v>
                </c:pt>
                <c:pt idx="9">
                  <c:v>179</c:v>
                </c:pt>
                <c:pt idx="10">
                  <c:v>127</c:v>
                </c:pt>
                <c:pt idx="11">
                  <c:v>96</c:v>
                </c:pt>
                <c:pt idx="12">
                  <c:v>99</c:v>
                </c:pt>
                <c:pt idx="13">
                  <c:v>111</c:v>
                </c:pt>
                <c:pt idx="14">
                  <c:v>128</c:v>
                </c:pt>
                <c:pt idx="15">
                  <c:v>149</c:v>
                </c:pt>
                <c:pt idx="16">
                  <c:v>124</c:v>
                </c:pt>
                <c:pt idx="17">
                  <c:v>147</c:v>
                </c:pt>
                <c:pt idx="18">
                  <c:v>118</c:v>
                </c:pt>
                <c:pt idx="19">
                  <c:v>62</c:v>
                </c:pt>
                <c:pt idx="20">
                  <c:v>37</c:v>
                </c:pt>
                <c:pt idx="21">
                  <c:v>17</c:v>
                </c:pt>
                <c:pt idx="22">
                  <c:v>29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25</c:v>
                </c:pt>
                <c:pt idx="6">
                  <c:v>57</c:v>
                </c:pt>
                <c:pt idx="7">
                  <c:v>228</c:v>
                </c:pt>
                <c:pt idx="8">
                  <c:v>271</c:v>
                </c:pt>
                <c:pt idx="9">
                  <c:v>156</c:v>
                </c:pt>
                <c:pt idx="10">
                  <c:v>115</c:v>
                </c:pt>
                <c:pt idx="11">
                  <c:v>98</c:v>
                </c:pt>
                <c:pt idx="12">
                  <c:v>128</c:v>
                </c:pt>
                <c:pt idx="13">
                  <c:v>99</c:v>
                </c:pt>
                <c:pt idx="14">
                  <c:v>122</c:v>
                </c:pt>
                <c:pt idx="15">
                  <c:v>168</c:v>
                </c:pt>
                <c:pt idx="16">
                  <c:v>156</c:v>
                </c:pt>
                <c:pt idx="17">
                  <c:v>137</c:v>
                </c:pt>
                <c:pt idx="18">
                  <c:v>114</c:v>
                </c:pt>
                <c:pt idx="19">
                  <c:v>72</c:v>
                </c:pt>
                <c:pt idx="20">
                  <c:v>47</c:v>
                </c:pt>
                <c:pt idx="21">
                  <c:v>30</c:v>
                </c:pt>
                <c:pt idx="22">
                  <c:v>23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51</c:v>
                </c:pt>
                <c:pt idx="7">
                  <c:v>203</c:v>
                </c:pt>
                <c:pt idx="8">
                  <c:v>269</c:v>
                </c:pt>
                <c:pt idx="9">
                  <c:v>151</c:v>
                </c:pt>
                <c:pt idx="10">
                  <c:v>159</c:v>
                </c:pt>
                <c:pt idx="11">
                  <c:v>135</c:v>
                </c:pt>
                <c:pt idx="12">
                  <c:v>138</c:v>
                </c:pt>
                <c:pt idx="13">
                  <c:v>156</c:v>
                </c:pt>
                <c:pt idx="14">
                  <c:v>201</c:v>
                </c:pt>
                <c:pt idx="15">
                  <c:v>192</c:v>
                </c:pt>
                <c:pt idx="16">
                  <c:v>214</c:v>
                </c:pt>
                <c:pt idx="17">
                  <c:v>155</c:v>
                </c:pt>
                <c:pt idx="18">
                  <c:v>144</c:v>
                </c:pt>
                <c:pt idx="19">
                  <c:v>85</c:v>
                </c:pt>
                <c:pt idx="20">
                  <c:v>62</c:v>
                </c:pt>
                <c:pt idx="21">
                  <c:v>51</c:v>
                </c:pt>
                <c:pt idx="22">
                  <c:v>33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20</c:v>
                </c:pt>
                <c:pt idx="7">
                  <c:v>59</c:v>
                </c:pt>
                <c:pt idx="8">
                  <c:v>92</c:v>
                </c:pt>
                <c:pt idx="9">
                  <c:v>139</c:v>
                </c:pt>
                <c:pt idx="10">
                  <c:v>156</c:v>
                </c:pt>
                <c:pt idx="11">
                  <c:v>179</c:v>
                </c:pt>
                <c:pt idx="12">
                  <c:v>226</c:v>
                </c:pt>
                <c:pt idx="13">
                  <c:v>212</c:v>
                </c:pt>
                <c:pt idx="14">
                  <c:v>165</c:v>
                </c:pt>
                <c:pt idx="15">
                  <c:v>125</c:v>
                </c:pt>
                <c:pt idx="16">
                  <c:v>118</c:v>
                </c:pt>
                <c:pt idx="17">
                  <c:v>119</c:v>
                </c:pt>
                <c:pt idx="18">
                  <c:v>103</c:v>
                </c:pt>
                <c:pt idx="19">
                  <c:v>77</c:v>
                </c:pt>
                <c:pt idx="20">
                  <c:v>47</c:v>
                </c:pt>
                <c:pt idx="21">
                  <c:v>43</c:v>
                </c:pt>
                <c:pt idx="22">
                  <c:v>41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23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20</c:v>
                </c:pt>
                <c:pt idx="7">
                  <c:v>29</c:v>
                </c:pt>
                <c:pt idx="8">
                  <c:v>53</c:v>
                </c:pt>
                <c:pt idx="9">
                  <c:v>119</c:v>
                </c:pt>
                <c:pt idx="10">
                  <c:v>173</c:v>
                </c:pt>
                <c:pt idx="11">
                  <c:v>157</c:v>
                </c:pt>
                <c:pt idx="12">
                  <c:v>193</c:v>
                </c:pt>
                <c:pt idx="13">
                  <c:v>131</c:v>
                </c:pt>
                <c:pt idx="14">
                  <c:v>145</c:v>
                </c:pt>
                <c:pt idx="15">
                  <c:v>139</c:v>
                </c:pt>
                <c:pt idx="16">
                  <c:v>162</c:v>
                </c:pt>
                <c:pt idx="17">
                  <c:v>146</c:v>
                </c:pt>
                <c:pt idx="18">
                  <c:v>114</c:v>
                </c:pt>
                <c:pt idx="19">
                  <c:v>105</c:v>
                </c:pt>
                <c:pt idx="20">
                  <c:v>68</c:v>
                </c:pt>
                <c:pt idx="21">
                  <c:v>63</c:v>
                </c:pt>
                <c:pt idx="22">
                  <c:v>56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366</c:v>
                </c:pt>
                <c:pt idx="1">
                  <c:v>29204</c:v>
                </c:pt>
                <c:pt idx="2">
                  <c:v>1065</c:v>
                </c:pt>
                <c:pt idx="3">
                  <c:v>213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13</c:v>
                </c:pt>
                <c:pt idx="22">
                  <c:v>27</c:v>
                </c:pt>
                <c:pt idx="23">
                  <c:v>31</c:v>
                </c:pt>
                <c:pt idx="24">
                  <c:v>35</c:v>
                </c:pt>
                <c:pt idx="25">
                  <c:v>53</c:v>
                </c:pt>
                <c:pt idx="26">
                  <c:v>53</c:v>
                </c:pt>
                <c:pt idx="27">
                  <c:v>65</c:v>
                </c:pt>
                <c:pt idx="28">
                  <c:v>48</c:v>
                </c:pt>
                <c:pt idx="29">
                  <c:v>77</c:v>
                </c:pt>
                <c:pt idx="30">
                  <c:v>97</c:v>
                </c:pt>
                <c:pt idx="31">
                  <c:v>107</c:v>
                </c:pt>
                <c:pt idx="32">
                  <c:v>115</c:v>
                </c:pt>
                <c:pt idx="33">
                  <c:v>100</c:v>
                </c:pt>
                <c:pt idx="34">
                  <c:v>119</c:v>
                </c:pt>
                <c:pt idx="35">
                  <c:v>96</c:v>
                </c:pt>
                <c:pt idx="36">
                  <c:v>88</c:v>
                </c:pt>
                <c:pt idx="37">
                  <c:v>80</c:v>
                </c:pt>
                <c:pt idx="38">
                  <c:v>70</c:v>
                </c:pt>
                <c:pt idx="39">
                  <c:v>77</c:v>
                </c:pt>
                <c:pt idx="40">
                  <c:v>64</c:v>
                </c:pt>
                <c:pt idx="41">
                  <c:v>66</c:v>
                </c:pt>
                <c:pt idx="42">
                  <c:v>74</c:v>
                </c:pt>
                <c:pt idx="43">
                  <c:v>78</c:v>
                </c:pt>
                <c:pt idx="44">
                  <c:v>61</c:v>
                </c:pt>
                <c:pt idx="45">
                  <c:v>68</c:v>
                </c:pt>
                <c:pt idx="46">
                  <c:v>90</c:v>
                </c:pt>
                <c:pt idx="47">
                  <c:v>83</c:v>
                </c:pt>
                <c:pt idx="48">
                  <c:v>83</c:v>
                </c:pt>
                <c:pt idx="49">
                  <c:v>46</c:v>
                </c:pt>
                <c:pt idx="50">
                  <c:v>66</c:v>
                </c:pt>
                <c:pt idx="51">
                  <c:v>70</c:v>
                </c:pt>
                <c:pt idx="52">
                  <c:v>69</c:v>
                </c:pt>
                <c:pt idx="53">
                  <c:v>58</c:v>
                </c:pt>
                <c:pt idx="54">
                  <c:v>66</c:v>
                </c:pt>
                <c:pt idx="55">
                  <c:v>65</c:v>
                </c:pt>
                <c:pt idx="56">
                  <c:v>60</c:v>
                </c:pt>
                <c:pt idx="57">
                  <c:v>70</c:v>
                </c:pt>
                <c:pt idx="58">
                  <c:v>79</c:v>
                </c:pt>
                <c:pt idx="59">
                  <c:v>81</c:v>
                </c:pt>
                <c:pt idx="60">
                  <c:v>91</c:v>
                </c:pt>
                <c:pt idx="61">
                  <c:v>83</c:v>
                </c:pt>
                <c:pt idx="62">
                  <c:v>88</c:v>
                </c:pt>
                <c:pt idx="63">
                  <c:v>83</c:v>
                </c:pt>
                <c:pt idx="64">
                  <c:v>70</c:v>
                </c:pt>
                <c:pt idx="65">
                  <c:v>96</c:v>
                </c:pt>
                <c:pt idx="66">
                  <c:v>102</c:v>
                </c:pt>
                <c:pt idx="67">
                  <c:v>122</c:v>
                </c:pt>
                <c:pt idx="68">
                  <c:v>83</c:v>
                </c:pt>
                <c:pt idx="69">
                  <c:v>86</c:v>
                </c:pt>
                <c:pt idx="70">
                  <c:v>108</c:v>
                </c:pt>
                <c:pt idx="71">
                  <c:v>99</c:v>
                </c:pt>
                <c:pt idx="72">
                  <c:v>82</c:v>
                </c:pt>
                <c:pt idx="73">
                  <c:v>81</c:v>
                </c:pt>
                <c:pt idx="74">
                  <c:v>51</c:v>
                </c:pt>
                <c:pt idx="75">
                  <c:v>41</c:v>
                </c:pt>
                <c:pt idx="76">
                  <c:v>51</c:v>
                </c:pt>
                <c:pt idx="77">
                  <c:v>29</c:v>
                </c:pt>
                <c:pt idx="78">
                  <c:v>18</c:v>
                </c:pt>
                <c:pt idx="79">
                  <c:v>22</c:v>
                </c:pt>
                <c:pt idx="80">
                  <c:v>18</c:v>
                </c:pt>
                <c:pt idx="81">
                  <c:v>16</c:v>
                </c:pt>
                <c:pt idx="82">
                  <c:v>23</c:v>
                </c:pt>
                <c:pt idx="83">
                  <c:v>17</c:v>
                </c:pt>
                <c:pt idx="84">
                  <c:v>11</c:v>
                </c:pt>
                <c:pt idx="85">
                  <c:v>15</c:v>
                </c:pt>
                <c:pt idx="86">
                  <c:v>20</c:v>
                </c:pt>
                <c:pt idx="87">
                  <c:v>15</c:v>
                </c:pt>
                <c:pt idx="88">
                  <c:v>9</c:v>
                </c:pt>
                <c:pt idx="89">
                  <c:v>18</c:v>
                </c:pt>
                <c:pt idx="90">
                  <c:v>7</c:v>
                </c:pt>
                <c:pt idx="91">
                  <c:v>10</c:v>
                </c:pt>
                <c:pt idx="92">
                  <c:v>10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11</c:v>
                </c:pt>
                <c:pt idx="21">
                  <c:v>8</c:v>
                </c:pt>
                <c:pt idx="22">
                  <c:v>16</c:v>
                </c:pt>
                <c:pt idx="23">
                  <c:v>18</c:v>
                </c:pt>
                <c:pt idx="24">
                  <c:v>35</c:v>
                </c:pt>
                <c:pt idx="25">
                  <c:v>53</c:v>
                </c:pt>
                <c:pt idx="26">
                  <c:v>46</c:v>
                </c:pt>
                <c:pt idx="27">
                  <c:v>55</c:v>
                </c:pt>
                <c:pt idx="28">
                  <c:v>45</c:v>
                </c:pt>
                <c:pt idx="29">
                  <c:v>66</c:v>
                </c:pt>
                <c:pt idx="30">
                  <c:v>111</c:v>
                </c:pt>
                <c:pt idx="31">
                  <c:v>130</c:v>
                </c:pt>
                <c:pt idx="32">
                  <c:v>124</c:v>
                </c:pt>
                <c:pt idx="33">
                  <c:v>109</c:v>
                </c:pt>
                <c:pt idx="34">
                  <c:v>118</c:v>
                </c:pt>
                <c:pt idx="35">
                  <c:v>122</c:v>
                </c:pt>
                <c:pt idx="36">
                  <c:v>101</c:v>
                </c:pt>
                <c:pt idx="37">
                  <c:v>86</c:v>
                </c:pt>
                <c:pt idx="38">
                  <c:v>80</c:v>
                </c:pt>
                <c:pt idx="39">
                  <c:v>61</c:v>
                </c:pt>
                <c:pt idx="40">
                  <c:v>75</c:v>
                </c:pt>
                <c:pt idx="41">
                  <c:v>64</c:v>
                </c:pt>
                <c:pt idx="42">
                  <c:v>63</c:v>
                </c:pt>
                <c:pt idx="43">
                  <c:v>41</c:v>
                </c:pt>
                <c:pt idx="44">
                  <c:v>44</c:v>
                </c:pt>
                <c:pt idx="45">
                  <c:v>43</c:v>
                </c:pt>
                <c:pt idx="46">
                  <c:v>52</c:v>
                </c:pt>
                <c:pt idx="47">
                  <c:v>68</c:v>
                </c:pt>
                <c:pt idx="48">
                  <c:v>47</c:v>
                </c:pt>
                <c:pt idx="49">
                  <c:v>36</c:v>
                </c:pt>
                <c:pt idx="50">
                  <c:v>55</c:v>
                </c:pt>
                <c:pt idx="51">
                  <c:v>53</c:v>
                </c:pt>
                <c:pt idx="52">
                  <c:v>38</c:v>
                </c:pt>
                <c:pt idx="53">
                  <c:v>43</c:v>
                </c:pt>
                <c:pt idx="54">
                  <c:v>54</c:v>
                </c:pt>
                <c:pt idx="55">
                  <c:v>59</c:v>
                </c:pt>
                <c:pt idx="56">
                  <c:v>67</c:v>
                </c:pt>
                <c:pt idx="57">
                  <c:v>53</c:v>
                </c:pt>
                <c:pt idx="58">
                  <c:v>56</c:v>
                </c:pt>
                <c:pt idx="59">
                  <c:v>60</c:v>
                </c:pt>
                <c:pt idx="60">
                  <c:v>83</c:v>
                </c:pt>
                <c:pt idx="61">
                  <c:v>87</c:v>
                </c:pt>
                <c:pt idx="62">
                  <c:v>118</c:v>
                </c:pt>
                <c:pt idx="63">
                  <c:v>105</c:v>
                </c:pt>
                <c:pt idx="64">
                  <c:v>88</c:v>
                </c:pt>
                <c:pt idx="65">
                  <c:v>93</c:v>
                </c:pt>
                <c:pt idx="66">
                  <c:v>96</c:v>
                </c:pt>
                <c:pt idx="67">
                  <c:v>108</c:v>
                </c:pt>
                <c:pt idx="68">
                  <c:v>121</c:v>
                </c:pt>
                <c:pt idx="69">
                  <c:v>130</c:v>
                </c:pt>
                <c:pt idx="70">
                  <c:v>107</c:v>
                </c:pt>
                <c:pt idx="71">
                  <c:v>114</c:v>
                </c:pt>
                <c:pt idx="72">
                  <c:v>99</c:v>
                </c:pt>
                <c:pt idx="73">
                  <c:v>87</c:v>
                </c:pt>
                <c:pt idx="74">
                  <c:v>78</c:v>
                </c:pt>
                <c:pt idx="75">
                  <c:v>60</c:v>
                </c:pt>
                <c:pt idx="76">
                  <c:v>34</c:v>
                </c:pt>
                <c:pt idx="77">
                  <c:v>36</c:v>
                </c:pt>
                <c:pt idx="78">
                  <c:v>17</c:v>
                </c:pt>
                <c:pt idx="79">
                  <c:v>25</c:v>
                </c:pt>
                <c:pt idx="80">
                  <c:v>27</c:v>
                </c:pt>
                <c:pt idx="81">
                  <c:v>16</c:v>
                </c:pt>
                <c:pt idx="82">
                  <c:v>27</c:v>
                </c:pt>
                <c:pt idx="83">
                  <c:v>21</c:v>
                </c:pt>
                <c:pt idx="84">
                  <c:v>14</c:v>
                </c:pt>
                <c:pt idx="85">
                  <c:v>17</c:v>
                </c:pt>
                <c:pt idx="86">
                  <c:v>15</c:v>
                </c:pt>
                <c:pt idx="87">
                  <c:v>19</c:v>
                </c:pt>
                <c:pt idx="88">
                  <c:v>16</c:v>
                </c:pt>
                <c:pt idx="89">
                  <c:v>20</c:v>
                </c:pt>
                <c:pt idx="90">
                  <c:v>14</c:v>
                </c:pt>
                <c:pt idx="91">
                  <c:v>7</c:v>
                </c:pt>
                <c:pt idx="92">
                  <c:v>13</c:v>
                </c:pt>
                <c:pt idx="93">
                  <c:v>3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15</c:v>
                </c:pt>
                <c:pt idx="23">
                  <c:v>26</c:v>
                </c:pt>
                <c:pt idx="24">
                  <c:v>23</c:v>
                </c:pt>
                <c:pt idx="25">
                  <c:v>36</c:v>
                </c:pt>
                <c:pt idx="26">
                  <c:v>49</c:v>
                </c:pt>
                <c:pt idx="27">
                  <c:v>64</c:v>
                </c:pt>
                <c:pt idx="28">
                  <c:v>45</c:v>
                </c:pt>
                <c:pt idx="29">
                  <c:v>50</c:v>
                </c:pt>
                <c:pt idx="30">
                  <c:v>104</c:v>
                </c:pt>
                <c:pt idx="31">
                  <c:v>108</c:v>
                </c:pt>
                <c:pt idx="32">
                  <c:v>100</c:v>
                </c:pt>
                <c:pt idx="33">
                  <c:v>109</c:v>
                </c:pt>
                <c:pt idx="34">
                  <c:v>107</c:v>
                </c:pt>
                <c:pt idx="35">
                  <c:v>113</c:v>
                </c:pt>
                <c:pt idx="36">
                  <c:v>85</c:v>
                </c:pt>
                <c:pt idx="37">
                  <c:v>94</c:v>
                </c:pt>
                <c:pt idx="38">
                  <c:v>83</c:v>
                </c:pt>
                <c:pt idx="39">
                  <c:v>62</c:v>
                </c:pt>
                <c:pt idx="40">
                  <c:v>81</c:v>
                </c:pt>
                <c:pt idx="41">
                  <c:v>87</c:v>
                </c:pt>
                <c:pt idx="42">
                  <c:v>61</c:v>
                </c:pt>
                <c:pt idx="43">
                  <c:v>57</c:v>
                </c:pt>
                <c:pt idx="44">
                  <c:v>47</c:v>
                </c:pt>
                <c:pt idx="45">
                  <c:v>47</c:v>
                </c:pt>
                <c:pt idx="46">
                  <c:v>61</c:v>
                </c:pt>
                <c:pt idx="47">
                  <c:v>54</c:v>
                </c:pt>
                <c:pt idx="48">
                  <c:v>53</c:v>
                </c:pt>
                <c:pt idx="49">
                  <c:v>50</c:v>
                </c:pt>
                <c:pt idx="50">
                  <c:v>60</c:v>
                </c:pt>
                <c:pt idx="51">
                  <c:v>47</c:v>
                </c:pt>
                <c:pt idx="52">
                  <c:v>52</c:v>
                </c:pt>
                <c:pt idx="53">
                  <c:v>65</c:v>
                </c:pt>
                <c:pt idx="54">
                  <c:v>49</c:v>
                </c:pt>
                <c:pt idx="55">
                  <c:v>70</c:v>
                </c:pt>
                <c:pt idx="56">
                  <c:v>78</c:v>
                </c:pt>
                <c:pt idx="57">
                  <c:v>73</c:v>
                </c:pt>
                <c:pt idx="58">
                  <c:v>67</c:v>
                </c:pt>
                <c:pt idx="59">
                  <c:v>60</c:v>
                </c:pt>
                <c:pt idx="60">
                  <c:v>86</c:v>
                </c:pt>
                <c:pt idx="61">
                  <c:v>79</c:v>
                </c:pt>
                <c:pt idx="62">
                  <c:v>102</c:v>
                </c:pt>
                <c:pt idx="63">
                  <c:v>106</c:v>
                </c:pt>
                <c:pt idx="64">
                  <c:v>99</c:v>
                </c:pt>
                <c:pt idx="65">
                  <c:v>126</c:v>
                </c:pt>
                <c:pt idx="66">
                  <c:v>113</c:v>
                </c:pt>
                <c:pt idx="67">
                  <c:v>102</c:v>
                </c:pt>
                <c:pt idx="68">
                  <c:v>110</c:v>
                </c:pt>
                <c:pt idx="69">
                  <c:v>120</c:v>
                </c:pt>
                <c:pt idx="70">
                  <c:v>99</c:v>
                </c:pt>
                <c:pt idx="71">
                  <c:v>117</c:v>
                </c:pt>
                <c:pt idx="72">
                  <c:v>108</c:v>
                </c:pt>
                <c:pt idx="73">
                  <c:v>104</c:v>
                </c:pt>
                <c:pt idx="74">
                  <c:v>84</c:v>
                </c:pt>
                <c:pt idx="75">
                  <c:v>70</c:v>
                </c:pt>
                <c:pt idx="76">
                  <c:v>55</c:v>
                </c:pt>
                <c:pt idx="77">
                  <c:v>39</c:v>
                </c:pt>
                <c:pt idx="78">
                  <c:v>35</c:v>
                </c:pt>
                <c:pt idx="79">
                  <c:v>26</c:v>
                </c:pt>
                <c:pt idx="80">
                  <c:v>28</c:v>
                </c:pt>
                <c:pt idx="81">
                  <c:v>23</c:v>
                </c:pt>
                <c:pt idx="82">
                  <c:v>16</c:v>
                </c:pt>
                <c:pt idx="83">
                  <c:v>28</c:v>
                </c:pt>
                <c:pt idx="84">
                  <c:v>10</c:v>
                </c:pt>
                <c:pt idx="85">
                  <c:v>14</c:v>
                </c:pt>
                <c:pt idx="86">
                  <c:v>19</c:v>
                </c:pt>
                <c:pt idx="87">
                  <c:v>24</c:v>
                </c:pt>
                <c:pt idx="88">
                  <c:v>18</c:v>
                </c:pt>
                <c:pt idx="89">
                  <c:v>21</c:v>
                </c:pt>
                <c:pt idx="90">
                  <c:v>13</c:v>
                </c:pt>
                <c:pt idx="91">
                  <c:v>8</c:v>
                </c:pt>
                <c:pt idx="92">
                  <c:v>9</c:v>
                </c:pt>
                <c:pt idx="93">
                  <c:v>11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24</c:v>
                </c:pt>
                <c:pt idx="23">
                  <c:v>14</c:v>
                </c:pt>
                <c:pt idx="24">
                  <c:v>23</c:v>
                </c:pt>
                <c:pt idx="25">
                  <c:v>30</c:v>
                </c:pt>
                <c:pt idx="26">
                  <c:v>35</c:v>
                </c:pt>
                <c:pt idx="27">
                  <c:v>81</c:v>
                </c:pt>
                <c:pt idx="28">
                  <c:v>68</c:v>
                </c:pt>
                <c:pt idx="29">
                  <c:v>78</c:v>
                </c:pt>
                <c:pt idx="30">
                  <c:v>100</c:v>
                </c:pt>
                <c:pt idx="31">
                  <c:v>121</c:v>
                </c:pt>
                <c:pt idx="32">
                  <c:v>102</c:v>
                </c:pt>
                <c:pt idx="33">
                  <c:v>102</c:v>
                </c:pt>
                <c:pt idx="34">
                  <c:v>103</c:v>
                </c:pt>
                <c:pt idx="35">
                  <c:v>114</c:v>
                </c:pt>
                <c:pt idx="36">
                  <c:v>76</c:v>
                </c:pt>
                <c:pt idx="37">
                  <c:v>92</c:v>
                </c:pt>
                <c:pt idx="38">
                  <c:v>79</c:v>
                </c:pt>
                <c:pt idx="39">
                  <c:v>77</c:v>
                </c:pt>
                <c:pt idx="40">
                  <c:v>62</c:v>
                </c:pt>
                <c:pt idx="41">
                  <c:v>65</c:v>
                </c:pt>
                <c:pt idx="42">
                  <c:v>60</c:v>
                </c:pt>
                <c:pt idx="43">
                  <c:v>62</c:v>
                </c:pt>
                <c:pt idx="44">
                  <c:v>69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81</c:v>
                </c:pt>
                <c:pt idx="49">
                  <c:v>71</c:v>
                </c:pt>
                <c:pt idx="50">
                  <c:v>56</c:v>
                </c:pt>
                <c:pt idx="51">
                  <c:v>50</c:v>
                </c:pt>
                <c:pt idx="52">
                  <c:v>58</c:v>
                </c:pt>
                <c:pt idx="53">
                  <c:v>60</c:v>
                </c:pt>
                <c:pt idx="54">
                  <c:v>59</c:v>
                </c:pt>
                <c:pt idx="55">
                  <c:v>65</c:v>
                </c:pt>
                <c:pt idx="56">
                  <c:v>71</c:v>
                </c:pt>
                <c:pt idx="57">
                  <c:v>53</c:v>
                </c:pt>
                <c:pt idx="58">
                  <c:v>83</c:v>
                </c:pt>
                <c:pt idx="59">
                  <c:v>66</c:v>
                </c:pt>
                <c:pt idx="60">
                  <c:v>87</c:v>
                </c:pt>
                <c:pt idx="61">
                  <c:v>101</c:v>
                </c:pt>
                <c:pt idx="62">
                  <c:v>108</c:v>
                </c:pt>
                <c:pt idx="63">
                  <c:v>100</c:v>
                </c:pt>
                <c:pt idx="64">
                  <c:v>93</c:v>
                </c:pt>
                <c:pt idx="65">
                  <c:v>110</c:v>
                </c:pt>
                <c:pt idx="66">
                  <c:v>109</c:v>
                </c:pt>
                <c:pt idx="67">
                  <c:v>106</c:v>
                </c:pt>
                <c:pt idx="68">
                  <c:v>104</c:v>
                </c:pt>
                <c:pt idx="69">
                  <c:v>100</c:v>
                </c:pt>
                <c:pt idx="70">
                  <c:v>101</c:v>
                </c:pt>
                <c:pt idx="71">
                  <c:v>98</c:v>
                </c:pt>
                <c:pt idx="72">
                  <c:v>100</c:v>
                </c:pt>
                <c:pt idx="73">
                  <c:v>79</c:v>
                </c:pt>
                <c:pt idx="74">
                  <c:v>56</c:v>
                </c:pt>
                <c:pt idx="75">
                  <c:v>61</c:v>
                </c:pt>
                <c:pt idx="76">
                  <c:v>41</c:v>
                </c:pt>
                <c:pt idx="77">
                  <c:v>43</c:v>
                </c:pt>
                <c:pt idx="78">
                  <c:v>41</c:v>
                </c:pt>
                <c:pt idx="79">
                  <c:v>28</c:v>
                </c:pt>
                <c:pt idx="80">
                  <c:v>33</c:v>
                </c:pt>
                <c:pt idx="81">
                  <c:v>24</c:v>
                </c:pt>
                <c:pt idx="82">
                  <c:v>21</c:v>
                </c:pt>
                <c:pt idx="83">
                  <c:v>15</c:v>
                </c:pt>
                <c:pt idx="84">
                  <c:v>27</c:v>
                </c:pt>
                <c:pt idx="85">
                  <c:v>19</c:v>
                </c:pt>
                <c:pt idx="86">
                  <c:v>18</c:v>
                </c:pt>
                <c:pt idx="87">
                  <c:v>21</c:v>
                </c:pt>
                <c:pt idx="88">
                  <c:v>13</c:v>
                </c:pt>
                <c:pt idx="89">
                  <c:v>19</c:v>
                </c:pt>
                <c:pt idx="90">
                  <c:v>8</c:v>
                </c:pt>
                <c:pt idx="91">
                  <c:v>11</c:v>
                </c:pt>
                <c:pt idx="92">
                  <c:v>11</c:v>
                </c:pt>
                <c:pt idx="93">
                  <c:v>10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19</c:v>
                </c:pt>
                <c:pt idx="24">
                  <c:v>19</c:v>
                </c:pt>
                <c:pt idx="25">
                  <c:v>35</c:v>
                </c:pt>
                <c:pt idx="26">
                  <c:v>44</c:v>
                </c:pt>
                <c:pt idx="27">
                  <c:v>53</c:v>
                </c:pt>
                <c:pt idx="28">
                  <c:v>53</c:v>
                </c:pt>
                <c:pt idx="29">
                  <c:v>57</c:v>
                </c:pt>
                <c:pt idx="30">
                  <c:v>93</c:v>
                </c:pt>
                <c:pt idx="31">
                  <c:v>118</c:v>
                </c:pt>
                <c:pt idx="32">
                  <c:v>111</c:v>
                </c:pt>
                <c:pt idx="33">
                  <c:v>117</c:v>
                </c:pt>
                <c:pt idx="34">
                  <c:v>120</c:v>
                </c:pt>
                <c:pt idx="35">
                  <c:v>117</c:v>
                </c:pt>
                <c:pt idx="36">
                  <c:v>78</c:v>
                </c:pt>
                <c:pt idx="37">
                  <c:v>62</c:v>
                </c:pt>
                <c:pt idx="38">
                  <c:v>84</c:v>
                </c:pt>
                <c:pt idx="39">
                  <c:v>75</c:v>
                </c:pt>
                <c:pt idx="40">
                  <c:v>90</c:v>
                </c:pt>
                <c:pt idx="41">
                  <c:v>72</c:v>
                </c:pt>
                <c:pt idx="42">
                  <c:v>77</c:v>
                </c:pt>
                <c:pt idx="43">
                  <c:v>79</c:v>
                </c:pt>
                <c:pt idx="44">
                  <c:v>77</c:v>
                </c:pt>
                <c:pt idx="45">
                  <c:v>73</c:v>
                </c:pt>
                <c:pt idx="46">
                  <c:v>99</c:v>
                </c:pt>
                <c:pt idx="47">
                  <c:v>99</c:v>
                </c:pt>
                <c:pt idx="48">
                  <c:v>80</c:v>
                </c:pt>
                <c:pt idx="49">
                  <c:v>90</c:v>
                </c:pt>
                <c:pt idx="50">
                  <c:v>83</c:v>
                </c:pt>
                <c:pt idx="51">
                  <c:v>95</c:v>
                </c:pt>
                <c:pt idx="52">
                  <c:v>82</c:v>
                </c:pt>
                <c:pt idx="53">
                  <c:v>81</c:v>
                </c:pt>
                <c:pt idx="54">
                  <c:v>83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104</c:v>
                </c:pt>
                <c:pt idx="59">
                  <c:v>106</c:v>
                </c:pt>
                <c:pt idx="60">
                  <c:v>91</c:v>
                </c:pt>
                <c:pt idx="61">
                  <c:v>112</c:v>
                </c:pt>
                <c:pt idx="62">
                  <c:v>89</c:v>
                </c:pt>
                <c:pt idx="63">
                  <c:v>106</c:v>
                </c:pt>
                <c:pt idx="64">
                  <c:v>103</c:v>
                </c:pt>
                <c:pt idx="65">
                  <c:v>125</c:v>
                </c:pt>
                <c:pt idx="66">
                  <c:v>116</c:v>
                </c:pt>
                <c:pt idx="67">
                  <c:v>116</c:v>
                </c:pt>
                <c:pt idx="68">
                  <c:v>120</c:v>
                </c:pt>
                <c:pt idx="69">
                  <c:v>101</c:v>
                </c:pt>
                <c:pt idx="70">
                  <c:v>109</c:v>
                </c:pt>
                <c:pt idx="71">
                  <c:v>110</c:v>
                </c:pt>
                <c:pt idx="72">
                  <c:v>102</c:v>
                </c:pt>
                <c:pt idx="73">
                  <c:v>83</c:v>
                </c:pt>
                <c:pt idx="74">
                  <c:v>71</c:v>
                </c:pt>
                <c:pt idx="75">
                  <c:v>65</c:v>
                </c:pt>
                <c:pt idx="76">
                  <c:v>54</c:v>
                </c:pt>
                <c:pt idx="77">
                  <c:v>40</c:v>
                </c:pt>
                <c:pt idx="78">
                  <c:v>46</c:v>
                </c:pt>
                <c:pt idx="79">
                  <c:v>35</c:v>
                </c:pt>
                <c:pt idx="80">
                  <c:v>35</c:v>
                </c:pt>
                <c:pt idx="81">
                  <c:v>31</c:v>
                </c:pt>
                <c:pt idx="82">
                  <c:v>21</c:v>
                </c:pt>
                <c:pt idx="83">
                  <c:v>26</c:v>
                </c:pt>
                <c:pt idx="84">
                  <c:v>28</c:v>
                </c:pt>
                <c:pt idx="85">
                  <c:v>21</c:v>
                </c:pt>
                <c:pt idx="86">
                  <c:v>20</c:v>
                </c:pt>
                <c:pt idx="87">
                  <c:v>22</c:v>
                </c:pt>
                <c:pt idx="88">
                  <c:v>18</c:v>
                </c:pt>
                <c:pt idx="89">
                  <c:v>25</c:v>
                </c:pt>
                <c:pt idx="90">
                  <c:v>15</c:v>
                </c:pt>
                <c:pt idx="91">
                  <c:v>19</c:v>
                </c:pt>
                <c:pt idx="92">
                  <c:v>10</c:v>
                </c:pt>
                <c:pt idx="93">
                  <c:v>13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>
                  <c:v>15</c:v>
                </c:pt>
                <c:pt idx="26">
                  <c:v>17</c:v>
                </c:pt>
                <c:pt idx="27">
                  <c:v>15</c:v>
                </c:pt>
                <c:pt idx="28">
                  <c:v>13</c:v>
                </c:pt>
                <c:pt idx="29">
                  <c:v>32</c:v>
                </c:pt>
                <c:pt idx="30">
                  <c:v>17</c:v>
                </c:pt>
                <c:pt idx="31">
                  <c:v>30</c:v>
                </c:pt>
                <c:pt idx="32">
                  <c:v>34</c:v>
                </c:pt>
                <c:pt idx="33">
                  <c:v>30</c:v>
                </c:pt>
                <c:pt idx="34">
                  <c:v>52</c:v>
                </c:pt>
                <c:pt idx="35">
                  <c:v>64</c:v>
                </c:pt>
                <c:pt idx="36">
                  <c:v>58</c:v>
                </c:pt>
                <c:pt idx="37">
                  <c:v>74</c:v>
                </c:pt>
                <c:pt idx="38">
                  <c:v>50</c:v>
                </c:pt>
                <c:pt idx="39">
                  <c:v>68</c:v>
                </c:pt>
                <c:pt idx="40">
                  <c:v>85</c:v>
                </c:pt>
                <c:pt idx="41">
                  <c:v>77</c:v>
                </c:pt>
                <c:pt idx="42">
                  <c:v>67</c:v>
                </c:pt>
                <c:pt idx="43">
                  <c:v>67</c:v>
                </c:pt>
                <c:pt idx="44">
                  <c:v>66</c:v>
                </c:pt>
                <c:pt idx="45">
                  <c:v>81</c:v>
                </c:pt>
                <c:pt idx="46">
                  <c:v>89</c:v>
                </c:pt>
                <c:pt idx="47">
                  <c:v>94</c:v>
                </c:pt>
                <c:pt idx="48">
                  <c:v>101</c:v>
                </c:pt>
                <c:pt idx="49">
                  <c:v>89</c:v>
                </c:pt>
                <c:pt idx="50">
                  <c:v>105</c:v>
                </c:pt>
                <c:pt idx="51">
                  <c:v>91</c:v>
                </c:pt>
                <c:pt idx="52">
                  <c:v>64</c:v>
                </c:pt>
                <c:pt idx="53">
                  <c:v>92</c:v>
                </c:pt>
                <c:pt idx="54">
                  <c:v>86</c:v>
                </c:pt>
                <c:pt idx="55">
                  <c:v>105</c:v>
                </c:pt>
                <c:pt idx="56">
                  <c:v>91</c:v>
                </c:pt>
                <c:pt idx="57">
                  <c:v>87</c:v>
                </c:pt>
                <c:pt idx="58">
                  <c:v>65</c:v>
                </c:pt>
                <c:pt idx="59">
                  <c:v>63</c:v>
                </c:pt>
                <c:pt idx="60">
                  <c:v>59</c:v>
                </c:pt>
                <c:pt idx="61">
                  <c:v>63</c:v>
                </c:pt>
                <c:pt idx="62">
                  <c:v>60</c:v>
                </c:pt>
                <c:pt idx="63">
                  <c:v>74</c:v>
                </c:pt>
                <c:pt idx="64">
                  <c:v>76</c:v>
                </c:pt>
                <c:pt idx="65">
                  <c:v>66</c:v>
                </c:pt>
                <c:pt idx="66">
                  <c:v>53</c:v>
                </c:pt>
                <c:pt idx="67">
                  <c:v>65</c:v>
                </c:pt>
                <c:pt idx="68">
                  <c:v>83</c:v>
                </c:pt>
                <c:pt idx="69">
                  <c:v>104</c:v>
                </c:pt>
                <c:pt idx="70">
                  <c:v>98</c:v>
                </c:pt>
                <c:pt idx="71">
                  <c:v>72</c:v>
                </c:pt>
                <c:pt idx="72">
                  <c:v>80</c:v>
                </c:pt>
                <c:pt idx="73">
                  <c:v>74</c:v>
                </c:pt>
                <c:pt idx="74">
                  <c:v>70</c:v>
                </c:pt>
                <c:pt idx="75">
                  <c:v>74</c:v>
                </c:pt>
                <c:pt idx="76">
                  <c:v>45</c:v>
                </c:pt>
                <c:pt idx="77">
                  <c:v>39</c:v>
                </c:pt>
                <c:pt idx="78">
                  <c:v>32</c:v>
                </c:pt>
                <c:pt idx="79">
                  <c:v>19</c:v>
                </c:pt>
                <c:pt idx="80">
                  <c:v>23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31</c:v>
                </c:pt>
                <c:pt idx="86">
                  <c:v>18</c:v>
                </c:pt>
                <c:pt idx="87">
                  <c:v>21</c:v>
                </c:pt>
                <c:pt idx="88">
                  <c:v>23</c:v>
                </c:pt>
                <c:pt idx="89">
                  <c:v>23</c:v>
                </c:pt>
                <c:pt idx="90">
                  <c:v>14</c:v>
                </c:pt>
                <c:pt idx="91">
                  <c:v>14</c:v>
                </c:pt>
                <c:pt idx="92">
                  <c:v>17</c:v>
                </c:pt>
                <c:pt idx="93">
                  <c:v>11</c:v>
                </c:pt>
                <c:pt idx="94">
                  <c:v>15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10</c:v>
                </c:pt>
                <c:pt idx="26">
                  <c:v>14</c:v>
                </c:pt>
                <c:pt idx="27">
                  <c:v>9</c:v>
                </c:pt>
                <c:pt idx="28">
                  <c:v>18</c:v>
                </c:pt>
                <c:pt idx="29">
                  <c:v>14</c:v>
                </c:pt>
                <c:pt idx="30">
                  <c:v>14</c:v>
                </c:pt>
                <c:pt idx="31">
                  <c:v>18</c:v>
                </c:pt>
                <c:pt idx="32">
                  <c:v>20</c:v>
                </c:pt>
                <c:pt idx="33">
                  <c:v>31</c:v>
                </c:pt>
                <c:pt idx="34">
                  <c:v>24</c:v>
                </c:pt>
                <c:pt idx="35">
                  <c:v>37</c:v>
                </c:pt>
                <c:pt idx="36">
                  <c:v>37</c:v>
                </c:pt>
                <c:pt idx="37">
                  <c:v>48</c:v>
                </c:pt>
                <c:pt idx="38">
                  <c:v>58</c:v>
                </c:pt>
                <c:pt idx="39">
                  <c:v>71</c:v>
                </c:pt>
                <c:pt idx="40">
                  <c:v>69</c:v>
                </c:pt>
                <c:pt idx="41">
                  <c:v>79</c:v>
                </c:pt>
                <c:pt idx="42">
                  <c:v>77</c:v>
                </c:pt>
                <c:pt idx="43">
                  <c:v>77</c:v>
                </c:pt>
                <c:pt idx="44">
                  <c:v>74</c:v>
                </c:pt>
                <c:pt idx="45">
                  <c:v>81</c:v>
                </c:pt>
                <c:pt idx="46">
                  <c:v>78</c:v>
                </c:pt>
                <c:pt idx="47">
                  <c:v>83</c:v>
                </c:pt>
                <c:pt idx="48">
                  <c:v>89</c:v>
                </c:pt>
                <c:pt idx="49">
                  <c:v>95</c:v>
                </c:pt>
                <c:pt idx="50">
                  <c:v>97</c:v>
                </c:pt>
                <c:pt idx="51">
                  <c:v>84</c:v>
                </c:pt>
                <c:pt idx="52">
                  <c:v>73</c:v>
                </c:pt>
                <c:pt idx="53">
                  <c:v>57</c:v>
                </c:pt>
                <c:pt idx="54">
                  <c:v>67</c:v>
                </c:pt>
                <c:pt idx="55">
                  <c:v>62</c:v>
                </c:pt>
                <c:pt idx="56">
                  <c:v>86</c:v>
                </c:pt>
                <c:pt idx="57">
                  <c:v>75</c:v>
                </c:pt>
                <c:pt idx="58">
                  <c:v>68</c:v>
                </c:pt>
                <c:pt idx="59">
                  <c:v>71</c:v>
                </c:pt>
                <c:pt idx="60">
                  <c:v>75</c:v>
                </c:pt>
                <c:pt idx="61">
                  <c:v>71</c:v>
                </c:pt>
                <c:pt idx="62">
                  <c:v>76</c:v>
                </c:pt>
                <c:pt idx="63">
                  <c:v>84</c:v>
                </c:pt>
                <c:pt idx="64">
                  <c:v>80</c:v>
                </c:pt>
                <c:pt idx="65">
                  <c:v>91</c:v>
                </c:pt>
                <c:pt idx="66">
                  <c:v>92</c:v>
                </c:pt>
                <c:pt idx="67">
                  <c:v>98</c:v>
                </c:pt>
                <c:pt idx="68">
                  <c:v>77</c:v>
                </c:pt>
                <c:pt idx="69">
                  <c:v>83</c:v>
                </c:pt>
                <c:pt idx="70">
                  <c:v>68</c:v>
                </c:pt>
                <c:pt idx="71">
                  <c:v>69</c:v>
                </c:pt>
                <c:pt idx="72">
                  <c:v>79</c:v>
                </c:pt>
                <c:pt idx="73">
                  <c:v>59</c:v>
                </c:pt>
                <c:pt idx="74">
                  <c:v>72</c:v>
                </c:pt>
                <c:pt idx="75">
                  <c:v>56</c:v>
                </c:pt>
                <c:pt idx="76">
                  <c:v>49</c:v>
                </c:pt>
                <c:pt idx="77">
                  <c:v>53</c:v>
                </c:pt>
                <c:pt idx="78">
                  <c:v>45</c:v>
                </c:pt>
                <c:pt idx="79">
                  <c:v>44</c:v>
                </c:pt>
                <c:pt idx="80">
                  <c:v>35</c:v>
                </c:pt>
                <c:pt idx="81">
                  <c:v>31</c:v>
                </c:pt>
                <c:pt idx="82">
                  <c:v>29</c:v>
                </c:pt>
                <c:pt idx="83">
                  <c:v>37</c:v>
                </c:pt>
                <c:pt idx="84">
                  <c:v>29</c:v>
                </c:pt>
                <c:pt idx="85">
                  <c:v>32</c:v>
                </c:pt>
                <c:pt idx="86">
                  <c:v>23</c:v>
                </c:pt>
                <c:pt idx="87">
                  <c:v>20</c:v>
                </c:pt>
                <c:pt idx="88">
                  <c:v>30</c:v>
                </c:pt>
                <c:pt idx="89">
                  <c:v>24</c:v>
                </c:pt>
                <c:pt idx="90">
                  <c:v>21</c:v>
                </c:pt>
                <c:pt idx="91">
                  <c:v>11</c:v>
                </c:pt>
                <c:pt idx="92">
                  <c:v>22</c:v>
                </c:pt>
                <c:pt idx="93">
                  <c:v>5</c:v>
                </c:pt>
                <c:pt idx="94">
                  <c:v>11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22</c:v>
                </c:pt>
                <c:pt idx="5">
                  <c:v>81</c:v>
                </c:pt>
                <c:pt idx="6">
                  <c:v>206</c:v>
                </c:pt>
                <c:pt idx="7">
                  <c:v>329</c:v>
                </c:pt>
                <c:pt idx="8">
                  <c:v>430</c:v>
                </c:pt>
                <c:pt idx="9">
                  <c:v>315</c:v>
                </c:pt>
                <c:pt idx="10">
                  <c:v>282</c:v>
                </c:pt>
                <c:pt idx="11">
                  <c:v>302</c:v>
                </c:pt>
                <c:pt idx="12">
                  <c:v>265</c:v>
                </c:pt>
                <c:pt idx="13">
                  <c:v>258</c:v>
                </c:pt>
                <c:pt idx="14">
                  <c:v>290</c:v>
                </c:pt>
                <c:pt idx="15">
                  <c:v>345</c:v>
                </c:pt>
                <c:pt idx="16">
                  <c:v>390</c:v>
                </c:pt>
                <c:pt idx="17">
                  <c:v>376</c:v>
                </c:pt>
                <c:pt idx="18">
                  <c:v>255</c:v>
                </c:pt>
                <c:pt idx="19">
                  <c:v>120</c:v>
                </c:pt>
                <c:pt idx="20">
                  <c:v>74</c:v>
                </c:pt>
                <c:pt idx="21">
                  <c:v>61</c:v>
                </c:pt>
                <c:pt idx="22">
                  <c:v>44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18</c:v>
                </c:pt>
                <c:pt idx="5">
                  <c:v>53</c:v>
                </c:pt>
                <c:pt idx="6">
                  <c:v>189</c:v>
                </c:pt>
                <c:pt idx="7">
                  <c:v>352</c:v>
                </c:pt>
                <c:pt idx="8">
                  <c:v>473</c:v>
                </c:pt>
                <c:pt idx="9">
                  <c:v>328</c:v>
                </c:pt>
                <c:pt idx="10">
                  <c:v>243</c:v>
                </c:pt>
                <c:pt idx="11">
                  <c:v>207</c:v>
                </c:pt>
                <c:pt idx="12">
                  <c:v>191</c:v>
                </c:pt>
                <c:pt idx="13">
                  <c:v>194</c:v>
                </c:pt>
                <c:pt idx="14">
                  <c:v>236</c:v>
                </c:pt>
                <c:pt idx="15">
                  <c:v>393</c:v>
                </c:pt>
                <c:pt idx="16">
                  <c:v>385</c:v>
                </c:pt>
                <c:pt idx="17">
                  <c:v>472</c:v>
                </c:pt>
                <c:pt idx="18">
                  <c:v>324</c:v>
                </c:pt>
                <c:pt idx="19">
                  <c:v>112</c:v>
                </c:pt>
                <c:pt idx="20">
                  <c:v>91</c:v>
                </c:pt>
                <c:pt idx="21">
                  <c:v>65</c:v>
                </c:pt>
                <c:pt idx="22">
                  <c:v>57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51</c:v>
                </c:pt>
                <c:pt idx="6">
                  <c:v>172</c:v>
                </c:pt>
                <c:pt idx="7">
                  <c:v>307</c:v>
                </c:pt>
                <c:pt idx="8">
                  <c:v>429</c:v>
                </c:pt>
                <c:pt idx="9">
                  <c:v>324</c:v>
                </c:pt>
                <c:pt idx="10">
                  <c:v>286</c:v>
                </c:pt>
                <c:pt idx="11">
                  <c:v>209</c:v>
                </c:pt>
                <c:pt idx="12">
                  <c:v>210</c:v>
                </c:pt>
                <c:pt idx="13">
                  <c:v>236</c:v>
                </c:pt>
                <c:pt idx="14">
                  <c:v>278</c:v>
                </c:pt>
                <c:pt idx="15">
                  <c:v>373</c:v>
                </c:pt>
                <c:pt idx="16">
                  <c:v>440</c:v>
                </c:pt>
                <c:pt idx="17">
                  <c:v>446</c:v>
                </c:pt>
                <c:pt idx="18">
                  <c:v>366</c:v>
                </c:pt>
                <c:pt idx="19">
                  <c:v>155</c:v>
                </c:pt>
                <c:pt idx="20">
                  <c:v>95</c:v>
                </c:pt>
                <c:pt idx="21">
                  <c:v>67</c:v>
                </c:pt>
                <c:pt idx="22">
                  <c:v>60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18</c:v>
                </c:pt>
                <c:pt idx="5">
                  <c:v>55</c:v>
                </c:pt>
                <c:pt idx="6">
                  <c:v>169</c:v>
                </c:pt>
                <c:pt idx="7">
                  <c:v>367</c:v>
                </c:pt>
                <c:pt idx="8">
                  <c:v>421</c:v>
                </c:pt>
                <c:pt idx="9">
                  <c:v>324</c:v>
                </c:pt>
                <c:pt idx="10">
                  <c:v>249</c:v>
                </c:pt>
                <c:pt idx="11">
                  <c:v>239</c:v>
                </c:pt>
                <c:pt idx="12">
                  <c:v>258</c:v>
                </c:pt>
                <c:pt idx="13">
                  <c:v>242</c:v>
                </c:pt>
                <c:pt idx="14">
                  <c:v>273</c:v>
                </c:pt>
                <c:pt idx="15">
                  <c:v>396</c:v>
                </c:pt>
                <c:pt idx="16">
                  <c:v>418</c:v>
                </c:pt>
                <c:pt idx="17">
                  <c:v>403</c:v>
                </c:pt>
                <c:pt idx="18">
                  <c:v>296</c:v>
                </c:pt>
                <c:pt idx="19">
                  <c:v>153</c:v>
                </c:pt>
                <c:pt idx="20">
                  <c:v>93</c:v>
                </c:pt>
                <c:pt idx="21">
                  <c:v>85</c:v>
                </c:pt>
                <c:pt idx="22">
                  <c:v>51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20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  <c:pt idx="4">
                  <c:v>14</c:v>
                </c:pt>
                <c:pt idx="5">
                  <c:v>36</c:v>
                </c:pt>
                <c:pt idx="6">
                  <c:v>151</c:v>
                </c:pt>
                <c:pt idx="7">
                  <c:v>321</c:v>
                </c:pt>
                <c:pt idx="8">
                  <c:v>465</c:v>
                </c:pt>
                <c:pt idx="9">
                  <c:v>299</c:v>
                </c:pt>
                <c:pt idx="10">
                  <c:v>318</c:v>
                </c:pt>
                <c:pt idx="11">
                  <c:v>348</c:v>
                </c:pt>
                <c:pt idx="12">
                  <c:v>348</c:v>
                </c:pt>
                <c:pt idx="13">
                  <c:v>336</c:v>
                </c:pt>
                <c:pt idx="14">
                  <c:v>384</c:v>
                </c:pt>
                <c:pt idx="15">
                  <c:v>398</c:v>
                </c:pt>
                <c:pt idx="16">
                  <c:v>460</c:v>
                </c:pt>
                <c:pt idx="17">
                  <c:v>440</c:v>
                </c:pt>
                <c:pt idx="18">
                  <c:v>321</c:v>
                </c:pt>
                <c:pt idx="19">
                  <c:v>175</c:v>
                </c:pt>
                <c:pt idx="20">
                  <c:v>113</c:v>
                </c:pt>
                <c:pt idx="21">
                  <c:v>91</c:v>
                </c:pt>
                <c:pt idx="22">
                  <c:v>77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31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22</c:v>
                </c:pt>
                <c:pt idx="6">
                  <c:v>49</c:v>
                </c:pt>
                <c:pt idx="7">
                  <c:v>92</c:v>
                </c:pt>
                <c:pt idx="8">
                  <c:v>180</c:v>
                </c:pt>
                <c:pt idx="9">
                  <c:v>250</c:v>
                </c:pt>
                <c:pt idx="10">
                  <c:v>296</c:v>
                </c:pt>
                <c:pt idx="11">
                  <c:v>330</c:v>
                </c:pt>
                <c:pt idx="12">
                  <c:v>386</c:v>
                </c:pt>
                <c:pt idx="13">
                  <c:v>347</c:v>
                </c:pt>
                <c:pt idx="14">
                  <c:v>306</c:v>
                </c:pt>
                <c:pt idx="15">
                  <c:v>256</c:v>
                </c:pt>
                <c:pt idx="16">
                  <c:v>260</c:v>
                </c:pt>
                <c:pt idx="17">
                  <c:v>357</c:v>
                </c:pt>
                <c:pt idx="18">
                  <c:v>298</c:v>
                </c:pt>
                <c:pt idx="19">
                  <c:v>135</c:v>
                </c:pt>
                <c:pt idx="20">
                  <c:v>86</c:v>
                </c:pt>
                <c:pt idx="21">
                  <c:v>91</c:v>
                </c:pt>
                <c:pt idx="22">
                  <c:v>74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32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16</c:v>
                </c:pt>
                <c:pt idx="6">
                  <c:v>39</c:v>
                </c:pt>
                <c:pt idx="7">
                  <c:v>64</c:v>
                </c:pt>
                <c:pt idx="8">
                  <c:v>112</c:v>
                </c:pt>
                <c:pt idx="9">
                  <c:v>214</c:v>
                </c:pt>
                <c:pt idx="10">
                  <c:v>302</c:v>
                </c:pt>
                <c:pt idx="11">
                  <c:v>316</c:v>
                </c:pt>
                <c:pt idx="12">
                  <c:v>365</c:v>
                </c:pt>
                <c:pt idx="13">
                  <c:v>259</c:v>
                </c:pt>
                <c:pt idx="14">
                  <c:v>300</c:v>
                </c:pt>
                <c:pt idx="15">
                  <c:v>306</c:v>
                </c:pt>
                <c:pt idx="16">
                  <c:v>361</c:v>
                </c:pt>
                <c:pt idx="17">
                  <c:v>297</c:v>
                </c:pt>
                <c:pt idx="18">
                  <c:v>266</c:v>
                </c:pt>
                <c:pt idx="19">
                  <c:v>191</c:v>
                </c:pt>
                <c:pt idx="20">
                  <c:v>132</c:v>
                </c:pt>
                <c:pt idx="21">
                  <c:v>104</c:v>
                </c:pt>
                <c:pt idx="22">
                  <c:v>86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61</c:v>
                </c:pt>
                <c:pt idx="1">
                  <c:v>1840</c:v>
                </c:pt>
                <c:pt idx="2">
                  <c:v>52</c:v>
                </c:pt>
                <c:pt idx="3">
                  <c:v>49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</c:v>
                </c:pt>
                <c:pt idx="1">
                  <c:v>2322</c:v>
                </c:pt>
                <c:pt idx="2">
                  <c:v>106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13.7</c:v>
                </c:pt>
                <c:pt idx="1">
                  <c:v>17.5</c:v>
                </c:pt>
                <c:pt idx="2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4.5283018867924525E-2</c:v>
                </c:pt>
                <c:pt idx="1">
                  <c:v>4.661487236403996E-3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340979</xdr:colOff>
      <xdr:row>18</xdr:row>
      <xdr:rowOff>201706</xdr:rowOff>
    </xdr:from>
    <xdr:to>
      <xdr:col>15</xdr:col>
      <xdr:colOff>470647</xdr:colOff>
      <xdr:row>19</xdr:row>
      <xdr:rowOff>61152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09097" y="4616824"/>
          <a:ext cx="129668" cy="8356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415099</xdr:colOff>
      <xdr:row>18</xdr:row>
      <xdr:rowOff>52508</xdr:rowOff>
    </xdr:from>
    <xdr:to>
      <xdr:col>15</xdr:col>
      <xdr:colOff>941294</xdr:colOff>
      <xdr:row>19</xdr:row>
      <xdr:rowOff>11207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7" y="4467626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51.402160000000002</v>
      </c>
      <c r="H3" s="425">
        <v>-2.3270400000000002</v>
      </c>
      <c r="I3" s="134"/>
      <c r="J3" s="195" t="str">
        <f>CONCATENATE("http://www.google.com/maps/?q=",VALUE(G3),",",VALUE(H3))</f>
        <v>http://www.google.com/maps/?q=51.40216,-2.32704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7">
        <v>43743</v>
      </c>
      <c r="U5" s="47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20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51.40216, -2.32704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2" t="s">
        <v>51</v>
      </c>
      <c r="M9" s="493"/>
      <c r="N9" s="493"/>
      <c r="O9" s="493"/>
      <c r="P9" s="494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14.851771990529967</v>
      </c>
      <c r="I10" s="242"/>
      <c r="J10" s="243">
        <f>Values!AE1336</f>
        <v>18.43</v>
      </c>
      <c r="K10" s="134"/>
      <c r="L10" s="177">
        <f>Values!Y1336</f>
        <v>7.52746919201117E-2</v>
      </c>
      <c r="M10" s="178"/>
      <c r="N10" s="179">
        <f>Values!AA1336</f>
        <v>8.0738177623990767E-3</v>
      </c>
      <c r="O10" s="180"/>
      <c r="P10" s="181">
        <f>Values!AC1336</f>
        <v>6.0705396709767496E-5</v>
      </c>
      <c r="T10" s="476">
        <f ca="1">'Classed Summary'!S21/'Classed Summary'!X21</f>
        <v>1.1779851947215965E-2</v>
      </c>
    </row>
    <row r="11" spans="1:22" ht="27.75" customHeight="1" x14ac:dyDescent="0.25">
      <c r="G11" s="211" t="str">
        <f>Values!M9</f>
        <v>Southbound</v>
      </c>
      <c r="H11" s="241">
        <f>Values!BI1336</f>
        <v>12.472224429677413</v>
      </c>
      <c r="I11" s="242"/>
      <c r="J11" s="243">
        <f>Values!BJ1336</f>
        <v>16.23</v>
      </c>
      <c r="K11" s="134"/>
      <c r="L11" s="182">
        <f>Values!BD1336</f>
        <v>1.5962184010413098E-2</v>
      </c>
      <c r="M11" s="183"/>
      <c r="N11" s="184">
        <f>Values!BF1336</f>
        <v>1.1646228677125435E-3</v>
      </c>
      <c r="O11" s="185"/>
      <c r="P11" s="186">
        <f>Values!BH1336</f>
        <v>1.3701445502500514E-4</v>
      </c>
      <c r="T11" s="476">
        <f ca="1">'Classed Summary'!T21/'Classed Summary'!X21</f>
        <v>0.93994206630189892</v>
      </c>
    </row>
    <row r="12" spans="1:22" ht="30" customHeight="1" x14ac:dyDescent="0.25">
      <c r="G12" s="212" t="s">
        <v>84</v>
      </c>
      <c r="H12" s="244">
        <f>Values!CN1336</f>
        <v>13.733836498229737</v>
      </c>
      <c r="I12" s="245"/>
      <c r="J12" s="246">
        <f>Values!CO1336</f>
        <v>17.489999999999998</v>
      </c>
      <c r="K12" s="134"/>
      <c r="L12" s="182">
        <f>Values!CI1336</f>
        <v>4.7409076279369182E-2</v>
      </c>
      <c r="M12" s="183"/>
      <c r="N12" s="184">
        <f>Values!CK1336</f>
        <v>4.8278081750885108E-3</v>
      </c>
      <c r="O12" s="185"/>
      <c r="P12" s="186">
        <f>Values!CM1336</f>
        <v>9.6556163501770217E-5</v>
      </c>
      <c r="T12" s="476">
        <f ca="1">'Classed Summary'!U21/'Classed Summary'!X21</f>
        <v>3.4277438043128418E-2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9" t="s">
        <v>86</v>
      </c>
      <c r="M13" s="278"/>
      <c r="N13" s="495" t="str">
        <f>"of vehicles are traveling 10% +2 over PSL ("&amp;N8&amp;"mph)"</f>
        <v>of vehicles are traveling 10% +2 over PSL (24mph)</v>
      </c>
      <c r="O13" s="279"/>
      <c r="P13" s="497" t="str">
        <f>"of vehicles are 15mph over PSL ("&amp;P8&amp;"mph)"</f>
        <v>of vehicles are 15mph over PSL (35mph)</v>
      </c>
      <c r="T13" s="476">
        <f ca="1">'Classed Summary'!V21/'Classed Summary'!X21</f>
        <v>6.8554876086256841E-3</v>
      </c>
    </row>
    <row r="14" spans="1:22" ht="30" customHeight="1" x14ac:dyDescent="0.25">
      <c r="L14" s="500"/>
      <c r="M14" s="280"/>
      <c r="N14" s="496"/>
      <c r="O14" s="281"/>
      <c r="P14" s="498"/>
      <c r="T14" s="476">
        <f ca="1">'Classed Summary'!W21/'Classed Summary'!X21</f>
        <v>7.1451560991309948E-3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1" t="s">
        <v>64</v>
      </c>
      <c r="S16" s="502"/>
      <c r="T16" s="502"/>
      <c r="U16" s="50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4" t="s">
        <v>96</v>
      </c>
      <c r="L17" s="485"/>
      <c r="M17" s="158"/>
      <c r="N17" s="159"/>
      <c r="O17" s="134"/>
      <c r="P17" s="134"/>
      <c r="Q17" s="160"/>
      <c r="R17" s="478" t="s">
        <v>106</v>
      </c>
      <c r="S17" s="479"/>
      <c r="T17" s="479"/>
      <c r="U17" s="480"/>
      <c r="V17" s="134"/>
    </row>
    <row r="18" spans="2:22" ht="27.75" customHeight="1" x14ac:dyDescent="0.35">
      <c r="G18" s="161" t="str">
        <f>G10</f>
        <v>Northbound</v>
      </c>
      <c r="H18" s="201">
        <f>Values!J110</f>
        <v>2524.7999999999997</v>
      </c>
      <c r="I18" s="202"/>
      <c r="J18" s="203">
        <f>Values!K110</f>
        <v>2353.2857142857142</v>
      </c>
      <c r="K18" s="486">
        <f>SUM(Values!C11:I106)</f>
        <v>16473</v>
      </c>
      <c r="L18" s="487"/>
      <c r="M18" s="162"/>
      <c r="N18" s="159"/>
      <c r="O18" s="134"/>
      <c r="P18" s="134"/>
      <c r="Q18" s="160"/>
      <c r="R18" s="478"/>
      <c r="S18" s="479"/>
      <c r="T18" s="479"/>
      <c r="U18" s="480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8"/>
      <c r="S19" s="479"/>
      <c r="T19" s="479"/>
      <c r="U19" s="480"/>
      <c r="V19" s="134"/>
    </row>
    <row r="20" spans="2:22" ht="27.75" customHeight="1" x14ac:dyDescent="0.35">
      <c r="G20" s="161" t="str">
        <f>G11</f>
        <v>Southbound</v>
      </c>
      <c r="H20" s="201">
        <f>Values!T110</f>
        <v>2129.8000000000002</v>
      </c>
      <c r="I20" s="202"/>
      <c r="J20" s="203">
        <f>Values!U110</f>
        <v>2085.2857142857142</v>
      </c>
      <c r="K20" s="488">
        <f>SUM(Values!M11:S106)</f>
        <v>14597</v>
      </c>
      <c r="L20" s="489"/>
      <c r="M20" s="165"/>
      <c r="N20" s="159"/>
      <c r="O20" s="134"/>
      <c r="P20" s="134"/>
      <c r="Q20" s="160"/>
      <c r="R20" s="478"/>
      <c r="S20" s="479"/>
      <c r="T20" s="479"/>
      <c r="U20" s="480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8"/>
      <c r="S21" s="479"/>
      <c r="T21" s="479"/>
      <c r="U21" s="480"/>
      <c r="V21" s="134"/>
    </row>
    <row r="22" spans="2:22" ht="27.75" customHeight="1" x14ac:dyDescent="0.35">
      <c r="G22" s="168" t="s">
        <v>84</v>
      </c>
      <c r="H22" s="208">
        <f>Values!AD110</f>
        <v>4654.5999999999985</v>
      </c>
      <c r="I22" s="209"/>
      <c r="J22" s="210">
        <f>Values!AE110</f>
        <v>4438.5714285714294</v>
      </c>
      <c r="K22" s="490">
        <f>K18+K20</f>
        <v>31070</v>
      </c>
      <c r="L22" s="491"/>
      <c r="M22" s="165"/>
      <c r="N22" s="159"/>
      <c r="O22" s="134"/>
      <c r="P22" s="134"/>
      <c r="Q22" s="167"/>
      <c r="R22" s="478"/>
      <c r="S22" s="479"/>
      <c r="T22" s="479"/>
      <c r="U22" s="480"/>
      <c r="V22" s="134"/>
    </row>
    <row r="23" spans="2:22" x14ac:dyDescent="0.25">
      <c r="N23" s="159"/>
      <c r="O23" s="134"/>
      <c r="P23" s="134"/>
      <c r="Q23" s="167"/>
      <c r="R23" s="478"/>
      <c r="S23" s="479"/>
      <c r="T23" s="479"/>
      <c r="U23" s="480"/>
      <c r="V23" s="134"/>
    </row>
    <row r="24" spans="2:22" x14ac:dyDescent="0.25">
      <c r="N24" s="169"/>
      <c r="O24" s="140"/>
      <c r="P24" s="140"/>
      <c r="Q24" s="170"/>
      <c r="R24" s="481"/>
      <c r="S24" s="482"/>
      <c r="T24" s="482"/>
      <c r="U24" s="483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7" t="str">
        <f>Dashboard!$U$4</f>
        <v>14 - Toll Bridge Rd</v>
      </c>
      <c r="K4" s="507"/>
      <c r="L4" s="507"/>
      <c r="M4" s="507"/>
      <c r="N4" s="507"/>
      <c r="O4" s="507"/>
      <c r="P4" s="50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8" t="str">
        <f ca="1">OFFSET(AB9,O7-1,0)</f>
        <v>Combined</v>
      </c>
      <c r="D9" s="509"/>
      <c r="E9" s="509"/>
      <c r="F9" s="509"/>
      <c r="G9" s="509"/>
      <c r="H9" s="509"/>
      <c r="I9" s="509"/>
      <c r="J9" s="509"/>
      <c r="K9" s="51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6</v>
      </c>
      <c r="D12" s="188">
        <f>IF($O$7=1,Values!D11,IF($O$7=2,Values!N11,Values!X11))</f>
        <v>10</v>
      </c>
      <c r="E12" s="188">
        <f>IF($O$7=1,Values!E11,IF($O$7=2,Values!O11,Values!Y11))</f>
        <v>2</v>
      </c>
      <c r="F12" s="188">
        <f>IF($O$7=1,Values!F11,IF($O$7=2,Values!P11,Values!Z11))</f>
        <v>9</v>
      </c>
      <c r="G12" s="188">
        <f>IF($O$7=1,Values!G11,IF($O$7=2,Values!Q11,Values!AA11))</f>
        <v>12</v>
      </c>
      <c r="H12" s="188">
        <f>IF($O$7=1,Values!H11,IF($O$7=2,Values!R11,Values!AB11))</f>
        <v>5</v>
      </c>
      <c r="I12" s="197">
        <f>IF($O$7=1,Values!I11,IF($O$7=2,Values!S11,Values!AC11))</f>
        <v>9</v>
      </c>
      <c r="J12" s="198">
        <f>IF($O$7=1,Values!J11,IF($O$7=2,Values!T11,Values!AD11))</f>
        <v>7.8</v>
      </c>
      <c r="K12" s="198">
        <f>IF($O$7=1,Values!K11,IF($O$7=2,Values!U11,Values!AE11))</f>
        <v>7.5714285714285712</v>
      </c>
      <c r="AA12" s="60"/>
      <c r="AB12" s="286">
        <v>0</v>
      </c>
      <c r="AC12" s="254">
        <f>IFERROR(VALUE(0&amp;SUBSTITUTE(C12,"*","")),"-")</f>
        <v>6</v>
      </c>
      <c r="AD12" s="254">
        <f t="shared" ref="AD12:AI12" si="0">IFERROR(VALUE(0&amp;SUBSTITUTE(D12,"*","")),"-")</f>
        <v>10</v>
      </c>
      <c r="AE12" s="254">
        <f t="shared" si="0"/>
        <v>2</v>
      </c>
      <c r="AF12" s="254">
        <f t="shared" si="0"/>
        <v>9</v>
      </c>
      <c r="AG12" s="254">
        <f t="shared" si="0"/>
        <v>12</v>
      </c>
      <c r="AH12" s="254">
        <f t="shared" si="0"/>
        <v>5</v>
      </c>
      <c r="AI12" s="254">
        <f t="shared" si="0"/>
        <v>9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3</v>
      </c>
      <c r="D13" s="191">
        <f>IF($O$7=1,Values!D12,IF($O$7=2,Values!N12,Values!X12))</f>
        <v>2</v>
      </c>
      <c r="E13" s="191">
        <f>IF($O$7=1,Values!E12,IF($O$7=2,Values!O12,Values!Y12))</f>
        <v>3</v>
      </c>
      <c r="F13" s="191">
        <f>IF($O$7=1,Values!F12,IF($O$7=2,Values!P12,Values!Z12))</f>
        <v>3</v>
      </c>
      <c r="G13" s="191">
        <f>IF($O$7=1,Values!G12,IF($O$7=2,Values!Q12,Values!AA12))</f>
        <v>2</v>
      </c>
      <c r="H13" s="191">
        <f>IF($O$7=1,Values!H12,IF($O$7=2,Values!R12,Values!AB12))</f>
        <v>6</v>
      </c>
      <c r="I13" s="199">
        <f>IF($O$7=1,Values!I12,IF($O$7=2,Values!S12,Values!AC12))</f>
        <v>12</v>
      </c>
      <c r="J13" s="21">
        <f>IF($O$7=1,Values!J12,IF($O$7=2,Values!T12,Values!AD12))</f>
        <v>2.6</v>
      </c>
      <c r="K13" s="21">
        <f>IF($O$7=1,Values!K12,IF($O$7=2,Values!U12,Values!AE12))</f>
        <v>4.4285714285714288</v>
      </c>
      <c r="AA13" s="60"/>
      <c r="AB13" s="286">
        <v>1.0416666666666666E-2</v>
      </c>
      <c r="AC13" s="254">
        <f t="shared" ref="AC13:AC76" si="1">IFERROR(VALUE(0&amp;SUBSTITUTE(C13,"*","")),"-")</f>
        <v>3</v>
      </c>
      <c r="AD13" s="254">
        <f t="shared" ref="AD13:AD76" si="2">IFERROR(VALUE(0&amp;SUBSTITUTE(D13,"*","")),"-")</f>
        <v>2</v>
      </c>
      <c r="AE13" s="254">
        <f t="shared" ref="AE13:AE76" si="3">IFERROR(VALUE(0&amp;SUBSTITUTE(E13,"*","")),"-")</f>
        <v>3</v>
      </c>
      <c r="AF13" s="254">
        <f t="shared" ref="AF13:AF76" si="4">IFERROR(VALUE(0&amp;SUBSTITUTE(F13,"*","")),"-")</f>
        <v>3</v>
      </c>
      <c r="AG13" s="254">
        <f t="shared" ref="AG13:AG76" si="5">IFERROR(VALUE(0&amp;SUBSTITUTE(G13,"*","")),"-")</f>
        <v>2</v>
      </c>
      <c r="AH13" s="254">
        <f t="shared" ref="AH13:AI76" si="6">IFERROR(VALUE(0&amp;SUBSTITUTE(H13,"*","")),"-")</f>
        <v>6</v>
      </c>
      <c r="AI13" s="254">
        <f t="shared" si="6"/>
        <v>12</v>
      </c>
      <c r="AJ13" s="287">
        <f t="shared" ref="AJ13:AJ75" si="7">IFERROR(VALUE(0&amp;SUBSTITUTE(J13,"*","")),"-")</f>
        <v>2.6</v>
      </c>
      <c r="AK13" s="287">
        <f t="shared" ref="AK13:AK75" si="8">IFERROR(VALUE(0&amp;SUBSTITUTE(K13,"*","")),"-")</f>
        <v>4.4285714285714297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5</v>
      </c>
      <c r="D14" s="191">
        <f>IF($O$7=1,Values!D13,IF($O$7=2,Values!N13,Values!X13))</f>
        <v>2</v>
      </c>
      <c r="E14" s="191">
        <f>IF($O$7=1,Values!E13,IF($O$7=2,Values!O13,Values!Y13))</f>
        <v>2</v>
      </c>
      <c r="F14" s="191">
        <f>IF($O$7=1,Values!F13,IF($O$7=2,Values!P13,Values!Z13))</f>
        <v>2</v>
      </c>
      <c r="G14" s="191">
        <f>IF($O$7=1,Values!G13,IF($O$7=2,Values!Q13,Values!AA13))</f>
        <v>4</v>
      </c>
      <c r="H14" s="191">
        <f>IF($O$7=1,Values!H13,IF($O$7=2,Values!R13,Values!AB13))</f>
        <v>8</v>
      </c>
      <c r="I14" s="199">
        <f>IF($O$7=1,Values!I13,IF($O$7=2,Values!S13,Values!AC13))</f>
        <v>7</v>
      </c>
      <c r="J14" s="21">
        <f>IF($O$7=1,Values!J13,IF($O$7=2,Values!T13,Values!AD13))</f>
        <v>3</v>
      </c>
      <c r="K14" s="21">
        <f>IF($O$7=1,Values!K13,IF($O$7=2,Values!U13,Values!AE13))</f>
        <v>4.2857142857142856</v>
      </c>
      <c r="AA14" s="60"/>
      <c r="AB14" s="286">
        <v>2.0833333333333332E-2</v>
      </c>
      <c r="AC14" s="254">
        <f t="shared" si="1"/>
        <v>5</v>
      </c>
      <c r="AD14" s="254">
        <f t="shared" si="2"/>
        <v>2</v>
      </c>
      <c r="AE14" s="254">
        <f t="shared" si="3"/>
        <v>2</v>
      </c>
      <c r="AF14" s="254">
        <f t="shared" si="4"/>
        <v>2</v>
      </c>
      <c r="AG14" s="254">
        <f t="shared" si="5"/>
        <v>4</v>
      </c>
      <c r="AH14" s="254">
        <f t="shared" si="6"/>
        <v>8</v>
      </c>
      <c r="AI14" s="254">
        <f t="shared" si="6"/>
        <v>7</v>
      </c>
      <c r="AJ14" s="287">
        <f t="shared" si="7"/>
        <v>3</v>
      </c>
      <c r="AK14" s="287">
        <f t="shared" si="8"/>
        <v>4.28571428571429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4</v>
      </c>
      <c r="D15" s="191">
        <f>IF($O$7=1,Values!D14,IF($O$7=2,Values!N14,Values!X14))</f>
        <v>0</v>
      </c>
      <c r="E15" s="191">
        <f>IF($O$7=1,Values!E14,IF($O$7=2,Values!O14,Values!Y14))</f>
        <v>3</v>
      </c>
      <c r="F15" s="191">
        <f>IF($O$7=1,Values!F14,IF($O$7=2,Values!P14,Values!Z14))</f>
        <v>1</v>
      </c>
      <c r="G15" s="191">
        <f>IF($O$7=1,Values!G14,IF($O$7=2,Values!Q14,Values!AA14))</f>
        <v>2</v>
      </c>
      <c r="H15" s="191">
        <f>IF($O$7=1,Values!H14,IF($O$7=2,Values!R14,Values!AB14))</f>
        <v>12</v>
      </c>
      <c r="I15" s="199">
        <f>IF($O$7=1,Values!I14,IF($O$7=2,Values!S14,Values!AC14))</f>
        <v>10</v>
      </c>
      <c r="J15" s="21">
        <f>IF($O$7=1,Values!J14,IF($O$7=2,Values!T14,Values!AD14))</f>
        <v>2</v>
      </c>
      <c r="K15" s="21">
        <f>IF($O$7=1,Values!K14,IF($O$7=2,Values!U14,Values!AE14))</f>
        <v>4.5714285714285712</v>
      </c>
      <c r="AA15" s="60"/>
      <c r="AB15" s="286">
        <v>3.125E-2</v>
      </c>
      <c r="AC15" s="254">
        <f t="shared" si="1"/>
        <v>4</v>
      </c>
      <c r="AD15" s="254">
        <f t="shared" si="2"/>
        <v>0</v>
      </c>
      <c r="AE15" s="254">
        <f t="shared" si="3"/>
        <v>3</v>
      </c>
      <c r="AF15" s="254">
        <f t="shared" si="4"/>
        <v>1</v>
      </c>
      <c r="AG15" s="254">
        <f t="shared" si="5"/>
        <v>2</v>
      </c>
      <c r="AH15" s="254">
        <f t="shared" si="6"/>
        <v>12</v>
      </c>
      <c r="AI15" s="254">
        <f t="shared" si="6"/>
        <v>10</v>
      </c>
      <c r="AJ15" s="287">
        <f t="shared" si="7"/>
        <v>2</v>
      </c>
      <c r="AK15" s="287">
        <f t="shared" si="8"/>
        <v>4.5714285714285703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5</v>
      </c>
      <c r="D16" s="191">
        <f>IF($O$7=1,Values!D15,IF($O$7=2,Values!N15,Values!X15))</f>
        <v>1</v>
      </c>
      <c r="E16" s="191">
        <f>IF($O$7=1,Values!E15,IF($O$7=2,Values!O15,Values!Y15))</f>
        <v>1</v>
      </c>
      <c r="F16" s="191">
        <f>IF($O$7=1,Values!F15,IF($O$7=2,Values!P15,Values!Z15))</f>
        <v>5</v>
      </c>
      <c r="G16" s="191">
        <f>IF($O$7=1,Values!G15,IF($O$7=2,Values!Q15,Values!AA15))</f>
        <v>1</v>
      </c>
      <c r="H16" s="191">
        <f>IF($O$7=1,Values!H15,IF($O$7=2,Values!R15,Values!AB15))</f>
        <v>5</v>
      </c>
      <c r="I16" s="199">
        <f>IF($O$7=1,Values!I15,IF($O$7=2,Values!S15,Values!AC15))</f>
        <v>11</v>
      </c>
      <c r="J16" s="21">
        <f>IF($O$7=1,Values!J15,IF($O$7=2,Values!T15,Values!AD15))</f>
        <v>2.6</v>
      </c>
      <c r="K16" s="21">
        <f>IF($O$7=1,Values!K15,IF($O$7=2,Values!U15,Values!AE15))</f>
        <v>4.1428571428571432</v>
      </c>
      <c r="AA16" s="60"/>
      <c r="AB16" s="286">
        <v>4.1666666666666664E-2</v>
      </c>
      <c r="AC16" s="254">
        <f t="shared" si="1"/>
        <v>5</v>
      </c>
      <c r="AD16" s="254">
        <f t="shared" si="2"/>
        <v>1</v>
      </c>
      <c r="AE16" s="254">
        <f t="shared" si="3"/>
        <v>1</v>
      </c>
      <c r="AF16" s="254">
        <f t="shared" si="4"/>
        <v>5</v>
      </c>
      <c r="AG16" s="254">
        <f t="shared" si="5"/>
        <v>1</v>
      </c>
      <c r="AH16" s="254">
        <f t="shared" si="6"/>
        <v>5</v>
      </c>
      <c r="AI16" s="254">
        <f t="shared" si="6"/>
        <v>11</v>
      </c>
      <c r="AJ16" s="287">
        <f t="shared" si="7"/>
        <v>2.6</v>
      </c>
      <c r="AK16" s="287">
        <f t="shared" si="8"/>
        <v>4.1428571428571397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2</v>
      </c>
      <c r="D17" s="191">
        <f>IF($O$7=1,Values!D16,IF($O$7=2,Values!N16,Values!X16))</f>
        <v>0</v>
      </c>
      <c r="E17" s="191">
        <f>IF($O$7=1,Values!E16,IF($O$7=2,Values!O16,Values!Y16))</f>
        <v>2</v>
      </c>
      <c r="F17" s="191">
        <f>IF($O$7=1,Values!F16,IF($O$7=2,Values!P16,Values!Z16))</f>
        <v>2</v>
      </c>
      <c r="G17" s="191">
        <f>IF($O$7=1,Values!G16,IF($O$7=2,Values!Q16,Values!AA16))</f>
        <v>0</v>
      </c>
      <c r="H17" s="191">
        <f>IF($O$7=1,Values!H16,IF($O$7=2,Values!R16,Values!AB16))</f>
        <v>2</v>
      </c>
      <c r="I17" s="199">
        <f>IF($O$7=1,Values!I16,IF($O$7=2,Values!S16,Values!AC16))</f>
        <v>9</v>
      </c>
      <c r="J17" s="21">
        <f>IF($O$7=1,Values!J16,IF($O$7=2,Values!T16,Values!AD16))</f>
        <v>1.2</v>
      </c>
      <c r="K17" s="21">
        <f>IF($O$7=1,Values!K16,IF($O$7=2,Values!U16,Values!AE16))</f>
        <v>2.4285714285714284</v>
      </c>
      <c r="AA17" s="60"/>
      <c r="AB17" s="286">
        <v>5.2083333333333329E-2</v>
      </c>
      <c r="AC17" s="254">
        <f t="shared" si="1"/>
        <v>2</v>
      </c>
      <c r="AD17" s="254">
        <f t="shared" si="2"/>
        <v>0</v>
      </c>
      <c r="AE17" s="254">
        <f t="shared" si="3"/>
        <v>2</v>
      </c>
      <c r="AF17" s="254">
        <f t="shared" si="4"/>
        <v>2</v>
      </c>
      <c r="AG17" s="254">
        <f t="shared" si="5"/>
        <v>0</v>
      </c>
      <c r="AH17" s="254">
        <f t="shared" si="6"/>
        <v>2</v>
      </c>
      <c r="AI17" s="254">
        <f t="shared" si="6"/>
        <v>9</v>
      </c>
      <c r="AJ17" s="287">
        <f t="shared" si="7"/>
        <v>1.2</v>
      </c>
      <c r="AK17" s="287">
        <f t="shared" si="8"/>
        <v>2.4285714285714302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</v>
      </c>
      <c r="D18" s="191">
        <f>IF($O$7=1,Values!D17,IF($O$7=2,Values!N17,Values!X17))</f>
        <v>0</v>
      </c>
      <c r="E18" s="191">
        <f>IF($O$7=1,Values!E17,IF($O$7=2,Values!O17,Values!Y17))</f>
        <v>3</v>
      </c>
      <c r="F18" s="191">
        <f>IF($O$7=1,Values!F17,IF($O$7=2,Values!P17,Values!Z17))</f>
        <v>0</v>
      </c>
      <c r="G18" s="191">
        <f>IF($O$7=1,Values!G17,IF($O$7=2,Values!Q17,Values!AA17))</f>
        <v>2</v>
      </c>
      <c r="H18" s="191">
        <f>IF($O$7=1,Values!H17,IF($O$7=2,Values!R17,Values!AB17))</f>
        <v>1</v>
      </c>
      <c r="I18" s="199">
        <f>IF($O$7=1,Values!I17,IF($O$7=2,Values!S17,Values!AC17))</f>
        <v>6</v>
      </c>
      <c r="J18" s="21">
        <f>IF($O$7=1,Values!J17,IF($O$7=2,Values!T17,Values!AD17))</f>
        <v>1.2</v>
      </c>
      <c r="K18" s="21">
        <f>IF($O$7=1,Values!K17,IF($O$7=2,Values!U17,Values!AE17))</f>
        <v>1.8571428571428572</v>
      </c>
      <c r="AA18" s="60"/>
      <c r="AB18" s="286">
        <v>6.2499999999999993E-2</v>
      </c>
      <c r="AC18" s="254">
        <f t="shared" si="1"/>
        <v>1</v>
      </c>
      <c r="AD18" s="254">
        <f t="shared" si="2"/>
        <v>0</v>
      </c>
      <c r="AE18" s="254">
        <f t="shared" si="3"/>
        <v>3</v>
      </c>
      <c r="AF18" s="254">
        <f t="shared" si="4"/>
        <v>0</v>
      </c>
      <c r="AG18" s="254">
        <f t="shared" si="5"/>
        <v>2</v>
      </c>
      <c r="AH18" s="254">
        <f t="shared" si="6"/>
        <v>1</v>
      </c>
      <c r="AI18" s="254">
        <f t="shared" si="6"/>
        <v>6</v>
      </c>
      <c r="AJ18" s="287">
        <f t="shared" si="7"/>
        <v>1.2</v>
      </c>
      <c r="AK18" s="287">
        <f t="shared" si="8"/>
        <v>1.8571428571428601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3</v>
      </c>
      <c r="D19" s="191">
        <f>IF($O$7=1,Values!D18,IF($O$7=2,Values!N18,Values!X18))</f>
        <v>1</v>
      </c>
      <c r="E19" s="191">
        <f>IF($O$7=1,Values!E18,IF($O$7=2,Values!O18,Values!Y18))</f>
        <v>2</v>
      </c>
      <c r="F19" s="191">
        <f>IF($O$7=1,Values!F18,IF($O$7=2,Values!P18,Values!Z18))</f>
        <v>3</v>
      </c>
      <c r="G19" s="191">
        <f>IF($O$7=1,Values!G18,IF($O$7=2,Values!Q18,Values!AA18))</f>
        <v>5</v>
      </c>
      <c r="H19" s="191">
        <f>IF($O$7=1,Values!H18,IF($O$7=2,Values!R18,Values!AB18))</f>
        <v>1</v>
      </c>
      <c r="I19" s="199">
        <f>IF($O$7=1,Values!I18,IF($O$7=2,Values!S18,Values!AC18))</f>
        <v>6</v>
      </c>
      <c r="J19" s="21">
        <f>IF($O$7=1,Values!J18,IF($O$7=2,Values!T18,Values!AD18))</f>
        <v>2.8</v>
      </c>
      <c r="K19" s="21">
        <f>IF($O$7=1,Values!K18,IF($O$7=2,Values!U18,Values!AE18))</f>
        <v>3</v>
      </c>
      <c r="AA19" s="60"/>
      <c r="AB19" s="286">
        <v>7.2916666666666657E-2</v>
      </c>
      <c r="AC19" s="254">
        <f t="shared" si="1"/>
        <v>3</v>
      </c>
      <c r="AD19" s="254">
        <f t="shared" si="2"/>
        <v>1</v>
      </c>
      <c r="AE19" s="254">
        <f t="shared" si="3"/>
        <v>2</v>
      </c>
      <c r="AF19" s="254">
        <f t="shared" si="4"/>
        <v>3</v>
      </c>
      <c r="AG19" s="254">
        <f t="shared" si="5"/>
        <v>5</v>
      </c>
      <c r="AH19" s="254">
        <f t="shared" si="6"/>
        <v>1</v>
      </c>
      <c r="AI19" s="254">
        <f t="shared" si="6"/>
        <v>6</v>
      </c>
      <c r="AJ19" s="287">
        <f t="shared" si="7"/>
        <v>2.8</v>
      </c>
      <c r="AK19" s="287">
        <f t="shared" si="8"/>
        <v>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0</v>
      </c>
      <c r="D20" s="191">
        <f>IF($O$7=1,Values!D19,IF($O$7=2,Values!N19,Values!X19))</f>
        <v>0</v>
      </c>
      <c r="E20" s="191">
        <f>IF($O$7=1,Values!E19,IF($O$7=2,Values!O19,Values!Y19))</f>
        <v>0</v>
      </c>
      <c r="F20" s="191">
        <f>IF($O$7=1,Values!F19,IF($O$7=2,Values!P19,Values!Z19))</f>
        <v>0</v>
      </c>
      <c r="G20" s="191">
        <f>IF($O$7=1,Values!G19,IF($O$7=2,Values!Q19,Values!AA19))</f>
        <v>0</v>
      </c>
      <c r="H20" s="191">
        <f>IF($O$7=1,Values!H19,IF($O$7=2,Values!R19,Values!AB19))</f>
        <v>0</v>
      </c>
      <c r="I20" s="199">
        <f>IF($O$7=1,Values!I19,IF($O$7=2,Values!S19,Values!AC19))</f>
        <v>4</v>
      </c>
      <c r="J20" s="21">
        <f>IF($O$7=1,Values!J19,IF($O$7=2,Values!T19,Values!AD19))</f>
        <v>0</v>
      </c>
      <c r="K20" s="21">
        <f>IF($O$7=1,Values!K19,IF($O$7=2,Values!U19,Values!AE19))</f>
        <v>0.5714285714285714</v>
      </c>
      <c r="AA20" s="60"/>
      <c r="AB20" s="286">
        <v>8.3333333333333329E-2</v>
      </c>
      <c r="AC20" s="254">
        <f t="shared" si="1"/>
        <v>0</v>
      </c>
      <c r="AD20" s="254">
        <f t="shared" si="2"/>
        <v>0</v>
      </c>
      <c r="AE20" s="254">
        <f t="shared" si="3"/>
        <v>0</v>
      </c>
      <c r="AF20" s="254">
        <f t="shared" si="4"/>
        <v>0</v>
      </c>
      <c r="AG20" s="254">
        <f t="shared" si="5"/>
        <v>0</v>
      </c>
      <c r="AH20" s="254">
        <f t="shared" si="6"/>
        <v>0</v>
      </c>
      <c r="AI20" s="254">
        <f t="shared" si="6"/>
        <v>4</v>
      </c>
      <c r="AJ20" s="287">
        <f t="shared" si="7"/>
        <v>0</v>
      </c>
      <c r="AK20" s="287">
        <f t="shared" si="8"/>
        <v>0.57142857142857095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1</v>
      </c>
      <c r="D21" s="191">
        <f>IF($O$7=1,Values!D20,IF($O$7=2,Values!N20,Values!X20))</f>
        <v>1</v>
      </c>
      <c r="E21" s="191">
        <f>IF($O$7=1,Values!E20,IF($O$7=2,Values!O20,Values!Y20))</f>
        <v>2</v>
      </c>
      <c r="F21" s="191">
        <f>IF($O$7=1,Values!F20,IF($O$7=2,Values!P20,Values!Z20))</f>
        <v>0</v>
      </c>
      <c r="G21" s="191">
        <f>IF($O$7=1,Values!G20,IF($O$7=2,Values!Q20,Values!AA20))</f>
        <v>1</v>
      </c>
      <c r="H21" s="191">
        <f>IF($O$7=1,Values!H20,IF($O$7=2,Values!R20,Values!AB20))</f>
        <v>5</v>
      </c>
      <c r="I21" s="199">
        <f>IF($O$7=1,Values!I20,IF($O$7=2,Values!S20,Values!AC20))</f>
        <v>2</v>
      </c>
      <c r="J21" s="21">
        <f>IF($O$7=1,Values!J20,IF($O$7=2,Values!T20,Values!AD20))</f>
        <v>1</v>
      </c>
      <c r="K21" s="21">
        <f>IF($O$7=1,Values!K20,IF($O$7=2,Values!U20,Values!AE20))</f>
        <v>1.7142857142857142</v>
      </c>
      <c r="AA21" s="60"/>
      <c r="AB21" s="286">
        <v>9.375E-2</v>
      </c>
      <c r="AC21" s="254">
        <f t="shared" si="1"/>
        <v>1</v>
      </c>
      <c r="AD21" s="254">
        <f t="shared" si="2"/>
        <v>1</v>
      </c>
      <c r="AE21" s="254">
        <f t="shared" si="3"/>
        <v>2</v>
      </c>
      <c r="AF21" s="254">
        <f t="shared" si="4"/>
        <v>0</v>
      </c>
      <c r="AG21" s="254">
        <f t="shared" si="5"/>
        <v>1</v>
      </c>
      <c r="AH21" s="254">
        <f t="shared" si="6"/>
        <v>5</v>
      </c>
      <c r="AI21" s="254">
        <f t="shared" si="6"/>
        <v>2</v>
      </c>
      <c r="AJ21" s="287">
        <f t="shared" si="7"/>
        <v>1</v>
      </c>
      <c r="AK21" s="287">
        <f t="shared" si="8"/>
        <v>1.71428571428571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1</v>
      </c>
      <c r="D22" s="191">
        <f>IF($O$7=1,Values!D21,IF($O$7=2,Values!N21,Values!X21))</f>
        <v>0</v>
      </c>
      <c r="E22" s="191">
        <f>IF($O$7=1,Values!E21,IF($O$7=2,Values!O21,Values!Y21))</f>
        <v>3</v>
      </c>
      <c r="F22" s="191">
        <f>IF($O$7=1,Values!F21,IF($O$7=2,Values!P21,Values!Z21))</f>
        <v>1</v>
      </c>
      <c r="G22" s="191">
        <f>IF($O$7=1,Values!G21,IF($O$7=2,Values!Q21,Values!AA21))</f>
        <v>0</v>
      </c>
      <c r="H22" s="191">
        <f>IF($O$7=1,Values!H21,IF($O$7=2,Values!R21,Values!AB21))</f>
        <v>1</v>
      </c>
      <c r="I22" s="199">
        <f>IF($O$7=1,Values!I21,IF($O$7=2,Values!S21,Values!AC21))</f>
        <v>1</v>
      </c>
      <c r="J22" s="21">
        <f>IF($O$7=1,Values!J21,IF($O$7=2,Values!T21,Values!AD21))</f>
        <v>1</v>
      </c>
      <c r="K22" s="21">
        <f>IF($O$7=1,Values!K21,IF($O$7=2,Values!U21,Values!AE21))</f>
        <v>1</v>
      </c>
      <c r="AA22" s="60"/>
      <c r="AB22" s="286">
        <v>0.10416666666666667</v>
      </c>
      <c r="AC22" s="254">
        <f t="shared" si="1"/>
        <v>1</v>
      </c>
      <c r="AD22" s="254">
        <f t="shared" si="2"/>
        <v>0</v>
      </c>
      <c r="AE22" s="254">
        <f t="shared" si="3"/>
        <v>3</v>
      </c>
      <c r="AF22" s="254">
        <f t="shared" si="4"/>
        <v>1</v>
      </c>
      <c r="AG22" s="254">
        <f t="shared" si="5"/>
        <v>0</v>
      </c>
      <c r="AH22" s="254">
        <f t="shared" si="6"/>
        <v>1</v>
      </c>
      <c r="AI22" s="254">
        <f t="shared" si="6"/>
        <v>1</v>
      </c>
      <c r="AJ22" s="287">
        <f t="shared" si="7"/>
        <v>1</v>
      </c>
      <c r="AK22" s="287">
        <f t="shared" si="8"/>
        <v>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5</v>
      </c>
      <c r="D23" s="191">
        <f>IF($O$7=1,Values!D22,IF($O$7=2,Values!N22,Values!X22))</f>
        <v>0</v>
      </c>
      <c r="E23" s="191">
        <f>IF($O$7=1,Values!E22,IF($O$7=2,Values!O22,Values!Y22))</f>
        <v>0</v>
      </c>
      <c r="F23" s="191">
        <f>IF($O$7=1,Values!F22,IF($O$7=2,Values!P22,Values!Z22))</f>
        <v>1</v>
      </c>
      <c r="G23" s="191">
        <f>IF($O$7=1,Values!G22,IF($O$7=2,Values!Q22,Values!AA22))</f>
        <v>0</v>
      </c>
      <c r="H23" s="191">
        <f>IF($O$7=1,Values!H22,IF($O$7=2,Values!R22,Values!AB22))</f>
        <v>2</v>
      </c>
      <c r="I23" s="199">
        <f>IF($O$7=1,Values!I22,IF($O$7=2,Values!S22,Values!AC22))</f>
        <v>0</v>
      </c>
      <c r="J23" s="21">
        <f>IF($O$7=1,Values!J22,IF($O$7=2,Values!T22,Values!AD22))</f>
        <v>1.2</v>
      </c>
      <c r="K23" s="21">
        <f>IF($O$7=1,Values!K22,IF($O$7=2,Values!U22,Values!AE22))</f>
        <v>1.1428571428571428</v>
      </c>
      <c r="AA23" s="60"/>
      <c r="AB23" s="286">
        <v>0.11458333333333334</v>
      </c>
      <c r="AC23" s="254">
        <f t="shared" si="1"/>
        <v>5</v>
      </c>
      <c r="AD23" s="254">
        <f t="shared" si="2"/>
        <v>0</v>
      </c>
      <c r="AE23" s="254">
        <f t="shared" si="3"/>
        <v>0</v>
      </c>
      <c r="AF23" s="254">
        <f t="shared" si="4"/>
        <v>1</v>
      </c>
      <c r="AG23" s="254">
        <f t="shared" si="5"/>
        <v>0</v>
      </c>
      <c r="AH23" s="254">
        <f t="shared" si="6"/>
        <v>2</v>
      </c>
      <c r="AI23" s="254">
        <f t="shared" si="6"/>
        <v>0</v>
      </c>
      <c r="AJ23" s="287">
        <f t="shared" si="7"/>
        <v>1.2</v>
      </c>
      <c r="AK23" s="287">
        <f t="shared" si="8"/>
        <v>1.1428571428571399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3</v>
      </c>
      <c r="D24" s="191">
        <f>IF($O$7=1,Values!D23,IF($O$7=2,Values!N23,Values!X23))</f>
        <v>1</v>
      </c>
      <c r="E24" s="191">
        <f>IF($O$7=1,Values!E23,IF($O$7=2,Values!O23,Values!Y23))</f>
        <v>3</v>
      </c>
      <c r="F24" s="191">
        <f>IF($O$7=1,Values!F23,IF($O$7=2,Values!P23,Values!Z23))</f>
        <v>0</v>
      </c>
      <c r="G24" s="191">
        <f>IF($O$7=1,Values!G23,IF($O$7=2,Values!Q23,Values!AA23))</f>
        <v>0</v>
      </c>
      <c r="H24" s="191">
        <f>IF($O$7=1,Values!H23,IF($O$7=2,Values!R23,Values!AB23))</f>
        <v>1</v>
      </c>
      <c r="I24" s="199">
        <f>IF($O$7=1,Values!I23,IF($O$7=2,Values!S23,Values!AC23))</f>
        <v>1</v>
      </c>
      <c r="J24" s="21">
        <f>IF($O$7=1,Values!J23,IF($O$7=2,Values!T23,Values!AD23))</f>
        <v>1.4</v>
      </c>
      <c r="K24" s="21">
        <f>IF($O$7=1,Values!K23,IF($O$7=2,Values!U23,Values!AE23))</f>
        <v>1.2857142857142858</v>
      </c>
      <c r="AA24" s="60"/>
      <c r="AB24" s="286">
        <v>0.125</v>
      </c>
      <c r="AC24" s="254">
        <f t="shared" si="1"/>
        <v>3</v>
      </c>
      <c r="AD24" s="254">
        <f t="shared" si="2"/>
        <v>1</v>
      </c>
      <c r="AE24" s="254">
        <f t="shared" si="3"/>
        <v>3</v>
      </c>
      <c r="AF24" s="254">
        <f t="shared" si="4"/>
        <v>0</v>
      </c>
      <c r="AG24" s="254">
        <f t="shared" si="5"/>
        <v>0</v>
      </c>
      <c r="AH24" s="254">
        <f t="shared" si="6"/>
        <v>1</v>
      </c>
      <c r="AI24" s="254">
        <f t="shared" si="6"/>
        <v>1</v>
      </c>
      <c r="AJ24" s="287">
        <f t="shared" si="7"/>
        <v>1.4</v>
      </c>
      <c r="AK24" s="287">
        <f t="shared" si="8"/>
        <v>1.28571428571429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1</v>
      </c>
      <c r="E25" s="191">
        <f>IF($O$7=1,Values!E24,IF($O$7=2,Values!O24,Values!Y24))</f>
        <v>0</v>
      </c>
      <c r="F25" s="191">
        <f>IF($O$7=1,Values!F24,IF($O$7=2,Values!P24,Values!Z24))</f>
        <v>1</v>
      </c>
      <c r="G25" s="191">
        <f>IF($O$7=1,Values!G24,IF($O$7=2,Values!Q24,Values!AA24))</f>
        <v>4</v>
      </c>
      <c r="H25" s="191">
        <f>IF($O$7=1,Values!H24,IF($O$7=2,Values!R24,Values!AB24))</f>
        <v>4</v>
      </c>
      <c r="I25" s="199">
        <f>IF($O$7=1,Values!I24,IF($O$7=2,Values!S24,Values!AC24))</f>
        <v>1</v>
      </c>
      <c r="J25" s="21">
        <f>IF($O$7=1,Values!J24,IF($O$7=2,Values!T24,Values!AD24))</f>
        <v>1.4</v>
      </c>
      <c r="K25" s="21">
        <f>IF($O$7=1,Values!K24,IF($O$7=2,Values!U24,Values!AE24))</f>
        <v>1.7142857142857142</v>
      </c>
      <c r="AA25" s="60"/>
      <c r="AB25" s="286">
        <v>0.13541666666666666</v>
      </c>
      <c r="AC25" s="254">
        <f t="shared" si="1"/>
        <v>1</v>
      </c>
      <c r="AD25" s="254">
        <f t="shared" si="2"/>
        <v>1</v>
      </c>
      <c r="AE25" s="254">
        <f t="shared" si="3"/>
        <v>0</v>
      </c>
      <c r="AF25" s="254">
        <f t="shared" si="4"/>
        <v>1</v>
      </c>
      <c r="AG25" s="254">
        <f t="shared" si="5"/>
        <v>4</v>
      </c>
      <c r="AH25" s="254">
        <f t="shared" si="6"/>
        <v>4</v>
      </c>
      <c r="AI25" s="254">
        <f t="shared" si="6"/>
        <v>1</v>
      </c>
      <c r="AJ25" s="287">
        <f t="shared" si="7"/>
        <v>1.4</v>
      </c>
      <c r="AK25" s="287">
        <f t="shared" si="8"/>
        <v>1.71428571428571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1</v>
      </c>
      <c r="D26" s="191">
        <f>IF($O$7=1,Values!D25,IF($O$7=2,Values!N25,Values!X25))</f>
        <v>0</v>
      </c>
      <c r="E26" s="191">
        <f>IF($O$7=1,Values!E25,IF($O$7=2,Values!O25,Values!Y25))</f>
        <v>3</v>
      </c>
      <c r="F26" s="191">
        <f>IF($O$7=1,Values!F25,IF($O$7=2,Values!P25,Values!Z25))</f>
        <v>2</v>
      </c>
      <c r="G26" s="191">
        <f>IF($O$7=1,Values!G25,IF($O$7=2,Values!Q25,Values!AA25))</f>
        <v>0</v>
      </c>
      <c r="H26" s="191">
        <f>IF($O$7=1,Values!H25,IF($O$7=2,Values!R25,Values!AB25))</f>
        <v>0</v>
      </c>
      <c r="I26" s="199">
        <f>IF($O$7=1,Values!I25,IF($O$7=2,Values!S25,Values!AC25))</f>
        <v>1</v>
      </c>
      <c r="J26" s="21">
        <f>IF($O$7=1,Values!J25,IF($O$7=2,Values!T25,Values!AD25))</f>
        <v>1.2</v>
      </c>
      <c r="K26" s="21">
        <f>IF($O$7=1,Values!K25,IF($O$7=2,Values!U25,Values!AE25))</f>
        <v>1</v>
      </c>
      <c r="AA26" s="60"/>
      <c r="AB26" s="286">
        <v>0.14583333333333331</v>
      </c>
      <c r="AC26" s="254">
        <f t="shared" si="1"/>
        <v>1</v>
      </c>
      <c r="AD26" s="254">
        <f t="shared" si="2"/>
        <v>0</v>
      </c>
      <c r="AE26" s="254">
        <f t="shared" si="3"/>
        <v>3</v>
      </c>
      <c r="AF26" s="254">
        <f t="shared" si="4"/>
        <v>2</v>
      </c>
      <c r="AG26" s="254">
        <f t="shared" si="5"/>
        <v>0</v>
      </c>
      <c r="AH26" s="254">
        <f t="shared" si="6"/>
        <v>0</v>
      </c>
      <c r="AI26" s="254">
        <f t="shared" si="6"/>
        <v>1</v>
      </c>
      <c r="AJ26" s="287">
        <f t="shared" si="7"/>
        <v>1.2</v>
      </c>
      <c r="AK26" s="287">
        <f t="shared" si="8"/>
        <v>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2</v>
      </c>
      <c r="D27" s="191">
        <f>IF($O$7=1,Values!D26,IF($O$7=2,Values!N26,Values!X26))</f>
        <v>1</v>
      </c>
      <c r="E27" s="191">
        <f>IF($O$7=1,Values!E26,IF($O$7=2,Values!O26,Values!Y26))</f>
        <v>1</v>
      </c>
      <c r="F27" s="191">
        <f>IF($O$7=1,Values!F26,IF($O$7=2,Values!P26,Values!Z26))</f>
        <v>1</v>
      </c>
      <c r="G27" s="191">
        <f>IF($O$7=1,Values!G26,IF($O$7=2,Values!Q26,Values!AA26))</f>
        <v>1</v>
      </c>
      <c r="H27" s="191">
        <f>IF($O$7=1,Values!H26,IF($O$7=2,Values!R26,Values!AB26))</f>
        <v>1</v>
      </c>
      <c r="I27" s="199">
        <f>IF($O$7=1,Values!I26,IF($O$7=2,Values!S26,Values!AC26))</f>
        <v>2</v>
      </c>
      <c r="J27" s="21">
        <f>IF($O$7=1,Values!J26,IF($O$7=2,Values!T26,Values!AD26))</f>
        <v>1.2</v>
      </c>
      <c r="K27" s="21">
        <f>IF($O$7=1,Values!K26,IF($O$7=2,Values!U26,Values!AE26))</f>
        <v>1.2857142857142858</v>
      </c>
      <c r="AA27" s="60"/>
      <c r="AB27" s="286">
        <v>0.15624999999999997</v>
      </c>
      <c r="AC27" s="254">
        <f t="shared" si="1"/>
        <v>2</v>
      </c>
      <c r="AD27" s="254">
        <f t="shared" si="2"/>
        <v>1</v>
      </c>
      <c r="AE27" s="254">
        <f t="shared" si="3"/>
        <v>1</v>
      </c>
      <c r="AF27" s="254">
        <f t="shared" si="4"/>
        <v>1</v>
      </c>
      <c r="AG27" s="254">
        <f t="shared" si="5"/>
        <v>1</v>
      </c>
      <c r="AH27" s="254">
        <f t="shared" si="6"/>
        <v>1</v>
      </c>
      <c r="AI27" s="254">
        <f t="shared" si="6"/>
        <v>2</v>
      </c>
      <c r="AJ27" s="287">
        <f t="shared" si="7"/>
        <v>1.2</v>
      </c>
      <c r="AK27" s="287">
        <f t="shared" si="8"/>
        <v>1.28571428571429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4</v>
      </c>
      <c r="D28" s="191">
        <f>IF($O$7=1,Values!D27,IF($O$7=2,Values!N27,Values!X27))</f>
        <v>4</v>
      </c>
      <c r="E28" s="191">
        <f>IF($O$7=1,Values!E27,IF($O$7=2,Values!O27,Values!Y27))</f>
        <v>2</v>
      </c>
      <c r="F28" s="191">
        <f>IF($O$7=1,Values!F27,IF($O$7=2,Values!P27,Values!Z27))</f>
        <v>3</v>
      </c>
      <c r="G28" s="191">
        <f>IF($O$7=1,Values!G27,IF($O$7=2,Values!Q27,Values!AA27))</f>
        <v>3</v>
      </c>
      <c r="H28" s="191">
        <f>IF($O$7=1,Values!H27,IF($O$7=2,Values!R27,Values!AB27))</f>
        <v>2</v>
      </c>
      <c r="I28" s="199">
        <f>IF($O$7=1,Values!I27,IF($O$7=2,Values!S27,Values!AC27))</f>
        <v>0</v>
      </c>
      <c r="J28" s="21">
        <f>IF($O$7=1,Values!J27,IF($O$7=2,Values!T27,Values!AD27))</f>
        <v>3.2</v>
      </c>
      <c r="K28" s="21">
        <f>IF($O$7=1,Values!K27,IF($O$7=2,Values!U27,Values!AE27))</f>
        <v>2.5714285714285716</v>
      </c>
      <c r="AA28" s="60"/>
      <c r="AB28" s="286">
        <v>0.16666666666666663</v>
      </c>
      <c r="AC28" s="254">
        <f t="shared" si="1"/>
        <v>4</v>
      </c>
      <c r="AD28" s="254">
        <f t="shared" si="2"/>
        <v>4</v>
      </c>
      <c r="AE28" s="254">
        <f t="shared" si="3"/>
        <v>2</v>
      </c>
      <c r="AF28" s="254">
        <f t="shared" si="4"/>
        <v>3</v>
      </c>
      <c r="AG28" s="254">
        <f t="shared" si="5"/>
        <v>3</v>
      </c>
      <c r="AH28" s="254">
        <f t="shared" si="6"/>
        <v>2</v>
      </c>
      <c r="AI28" s="254">
        <f t="shared" si="6"/>
        <v>0</v>
      </c>
      <c r="AJ28" s="287">
        <f t="shared" si="7"/>
        <v>3.2</v>
      </c>
      <c r="AK28" s="287">
        <f t="shared" si="8"/>
        <v>2.5714285714285698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5</v>
      </c>
      <c r="D29" s="191">
        <f>IF($O$7=1,Values!D28,IF($O$7=2,Values!N28,Values!X28))</f>
        <v>8</v>
      </c>
      <c r="E29" s="191">
        <f>IF($O$7=1,Values!E28,IF($O$7=2,Values!O28,Values!Y28))</f>
        <v>5</v>
      </c>
      <c r="F29" s="191">
        <f>IF($O$7=1,Values!F28,IF($O$7=2,Values!P28,Values!Z28))</f>
        <v>3</v>
      </c>
      <c r="G29" s="191">
        <f>IF($O$7=1,Values!G28,IF($O$7=2,Values!Q28,Values!AA28))</f>
        <v>3</v>
      </c>
      <c r="H29" s="191">
        <f>IF($O$7=1,Values!H28,IF($O$7=2,Values!R28,Values!AB28))</f>
        <v>0</v>
      </c>
      <c r="I29" s="199">
        <f>IF($O$7=1,Values!I28,IF($O$7=2,Values!S28,Values!AC28))</f>
        <v>4</v>
      </c>
      <c r="J29" s="21">
        <f>IF($O$7=1,Values!J28,IF($O$7=2,Values!T28,Values!AD28))</f>
        <v>4.8</v>
      </c>
      <c r="K29" s="21">
        <f>IF($O$7=1,Values!K28,IF($O$7=2,Values!U28,Values!AE28))</f>
        <v>4</v>
      </c>
      <c r="AA29" s="60"/>
      <c r="AB29" s="286">
        <v>0.17708333333333329</v>
      </c>
      <c r="AC29" s="254">
        <f t="shared" si="1"/>
        <v>5</v>
      </c>
      <c r="AD29" s="254">
        <f t="shared" si="2"/>
        <v>8</v>
      </c>
      <c r="AE29" s="254">
        <f t="shared" si="3"/>
        <v>5</v>
      </c>
      <c r="AF29" s="254">
        <f t="shared" si="4"/>
        <v>3</v>
      </c>
      <c r="AG29" s="254">
        <f t="shared" si="5"/>
        <v>3</v>
      </c>
      <c r="AH29" s="254">
        <f t="shared" si="6"/>
        <v>0</v>
      </c>
      <c r="AI29" s="254">
        <f t="shared" si="6"/>
        <v>4</v>
      </c>
      <c r="AJ29" s="287">
        <f t="shared" si="7"/>
        <v>4.8</v>
      </c>
      <c r="AK29" s="287">
        <f t="shared" si="8"/>
        <v>4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5</v>
      </c>
      <c r="D30" s="191">
        <f>IF($O$7=1,Values!D29,IF($O$7=2,Values!N29,Values!X29))</f>
        <v>4</v>
      </c>
      <c r="E30" s="191">
        <f>IF($O$7=1,Values!E29,IF($O$7=2,Values!O29,Values!Y29))</f>
        <v>5</v>
      </c>
      <c r="F30" s="191">
        <f>IF($O$7=1,Values!F29,IF($O$7=2,Values!P29,Values!Z29))</f>
        <v>5</v>
      </c>
      <c r="G30" s="191">
        <f>IF($O$7=1,Values!G29,IF($O$7=2,Values!Q29,Values!AA29))</f>
        <v>3</v>
      </c>
      <c r="H30" s="191">
        <f>IF($O$7=1,Values!H29,IF($O$7=2,Values!R29,Values!AB29))</f>
        <v>4</v>
      </c>
      <c r="I30" s="199">
        <f>IF($O$7=1,Values!I29,IF($O$7=2,Values!S29,Values!AC29))</f>
        <v>0</v>
      </c>
      <c r="J30" s="21">
        <f>IF($O$7=1,Values!J29,IF($O$7=2,Values!T29,Values!AD29))</f>
        <v>4.4000000000000004</v>
      </c>
      <c r="K30" s="21">
        <f>IF($O$7=1,Values!K29,IF($O$7=2,Values!U29,Values!AE29))</f>
        <v>3.7142857142857144</v>
      </c>
      <c r="AA30" s="60"/>
      <c r="AB30" s="286">
        <v>0.18749999999999994</v>
      </c>
      <c r="AC30" s="254">
        <f t="shared" si="1"/>
        <v>5</v>
      </c>
      <c r="AD30" s="254">
        <f t="shared" si="2"/>
        <v>4</v>
      </c>
      <c r="AE30" s="254">
        <f t="shared" si="3"/>
        <v>5</v>
      </c>
      <c r="AF30" s="254">
        <f t="shared" si="4"/>
        <v>5</v>
      </c>
      <c r="AG30" s="254">
        <f t="shared" si="5"/>
        <v>3</v>
      </c>
      <c r="AH30" s="254">
        <f t="shared" si="6"/>
        <v>4</v>
      </c>
      <c r="AI30" s="254">
        <f t="shared" si="6"/>
        <v>0</v>
      </c>
      <c r="AJ30" s="287">
        <f t="shared" si="7"/>
        <v>4.4000000000000004</v>
      </c>
      <c r="AK30" s="287">
        <f t="shared" si="8"/>
        <v>3.71428571428571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8</v>
      </c>
      <c r="D31" s="191">
        <f>IF($O$7=1,Values!D30,IF($O$7=2,Values!N30,Values!X30))</f>
        <v>2</v>
      </c>
      <c r="E31" s="191">
        <f>IF($O$7=1,Values!E30,IF($O$7=2,Values!O30,Values!Y30))</f>
        <v>4</v>
      </c>
      <c r="F31" s="191">
        <f>IF($O$7=1,Values!F30,IF($O$7=2,Values!P30,Values!Z30))</f>
        <v>7</v>
      </c>
      <c r="G31" s="191">
        <f>IF($O$7=1,Values!G30,IF($O$7=2,Values!Q30,Values!AA30))</f>
        <v>5</v>
      </c>
      <c r="H31" s="191">
        <f>IF($O$7=1,Values!H30,IF($O$7=2,Values!R30,Values!AB30))</f>
        <v>3</v>
      </c>
      <c r="I31" s="199">
        <f>IF($O$7=1,Values!I30,IF($O$7=2,Values!S30,Values!AC30))</f>
        <v>2</v>
      </c>
      <c r="J31" s="21">
        <f>IF($O$7=1,Values!J30,IF($O$7=2,Values!T30,Values!AD30))</f>
        <v>5.2</v>
      </c>
      <c r="K31" s="21">
        <f>IF($O$7=1,Values!K30,IF($O$7=2,Values!U30,Values!AE30))</f>
        <v>4.4285714285714288</v>
      </c>
      <c r="AA31" s="60"/>
      <c r="AB31" s="286">
        <v>0.1979166666666666</v>
      </c>
      <c r="AC31" s="254">
        <f t="shared" si="1"/>
        <v>8</v>
      </c>
      <c r="AD31" s="254">
        <f t="shared" si="2"/>
        <v>2</v>
      </c>
      <c r="AE31" s="254">
        <f t="shared" si="3"/>
        <v>4</v>
      </c>
      <c r="AF31" s="254">
        <f t="shared" si="4"/>
        <v>7</v>
      </c>
      <c r="AG31" s="254">
        <f t="shared" si="5"/>
        <v>5</v>
      </c>
      <c r="AH31" s="254">
        <f t="shared" si="6"/>
        <v>3</v>
      </c>
      <c r="AI31" s="254">
        <f t="shared" si="6"/>
        <v>2</v>
      </c>
      <c r="AJ31" s="287">
        <f t="shared" si="7"/>
        <v>5.2</v>
      </c>
      <c r="AK31" s="287">
        <f t="shared" si="8"/>
        <v>4.4285714285714297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10</v>
      </c>
      <c r="D32" s="191">
        <f>IF($O$7=1,Values!D31,IF($O$7=2,Values!N31,Values!X31))</f>
        <v>11</v>
      </c>
      <c r="E32" s="191">
        <f>IF($O$7=1,Values!E31,IF($O$7=2,Values!O31,Values!Y31))</f>
        <v>4</v>
      </c>
      <c r="F32" s="191">
        <f>IF($O$7=1,Values!F31,IF($O$7=2,Values!P31,Values!Z31))</f>
        <v>8</v>
      </c>
      <c r="G32" s="191">
        <f>IF($O$7=1,Values!G31,IF($O$7=2,Values!Q31,Values!AA31))</f>
        <v>7</v>
      </c>
      <c r="H32" s="191">
        <f>IF($O$7=1,Values!H31,IF($O$7=2,Values!R31,Values!AB31))</f>
        <v>2</v>
      </c>
      <c r="I32" s="199">
        <f>IF($O$7=1,Values!I31,IF($O$7=2,Values!S31,Values!AC31))</f>
        <v>4</v>
      </c>
      <c r="J32" s="21">
        <f>IF($O$7=1,Values!J31,IF($O$7=2,Values!T31,Values!AD31))</f>
        <v>8</v>
      </c>
      <c r="K32" s="21">
        <f>IF($O$7=1,Values!K31,IF($O$7=2,Values!U31,Values!AE31))</f>
        <v>6.5714285714285712</v>
      </c>
      <c r="AA32" s="60"/>
      <c r="AB32" s="286">
        <v>0.20833333333333326</v>
      </c>
      <c r="AC32" s="254">
        <f t="shared" si="1"/>
        <v>10</v>
      </c>
      <c r="AD32" s="254">
        <f t="shared" si="2"/>
        <v>11</v>
      </c>
      <c r="AE32" s="254">
        <f t="shared" si="3"/>
        <v>4</v>
      </c>
      <c r="AF32" s="254">
        <f t="shared" si="4"/>
        <v>8</v>
      </c>
      <c r="AG32" s="254">
        <f t="shared" si="5"/>
        <v>7</v>
      </c>
      <c r="AH32" s="254">
        <f t="shared" si="6"/>
        <v>2</v>
      </c>
      <c r="AI32" s="254">
        <f t="shared" si="6"/>
        <v>4</v>
      </c>
      <c r="AJ32" s="287">
        <f t="shared" si="7"/>
        <v>8</v>
      </c>
      <c r="AK32" s="287">
        <f t="shared" si="8"/>
        <v>6.5714285714285703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13</v>
      </c>
      <c r="D33" s="191">
        <f>IF($O$7=1,Values!D32,IF($O$7=2,Values!N32,Values!X32))</f>
        <v>8</v>
      </c>
      <c r="E33" s="191">
        <f>IF($O$7=1,Values!E32,IF($O$7=2,Values!O32,Values!Y32))</f>
        <v>6</v>
      </c>
      <c r="F33" s="191">
        <f>IF($O$7=1,Values!F32,IF($O$7=2,Values!P32,Values!Z32))</f>
        <v>9</v>
      </c>
      <c r="G33" s="191">
        <f>IF($O$7=1,Values!G32,IF($O$7=2,Values!Q32,Values!AA32))</f>
        <v>6</v>
      </c>
      <c r="H33" s="191">
        <f>IF($O$7=1,Values!H32,IF($O$7=2,Values!R32,Values!AB32))</f>
        <v>7</v>
      </c>
      <c r="I33" s="199">
        <f>IF($O$7=1,Values!I32,IF($O$7=2,Values!S32,Values!AC32))</f>
        <v>3</v>
      </c>
      <c r="J33" s="21">
        <f>IF($O$7=1,Values!J32,IF($O$7=2,Values!T32,Values!AD32))</f>
        <v>8.4</v>
      </c>
      <c r="K33" s="21">
        <f>IF($O$7=1,Values!K32,IF($O$7=2,Values!U32,Values!AE32))</f>
        <v>7.4285714285714288</v>
      </c>
      <c r="AA33" s="60"/>
      <c r="AB33" s="286">
        <v>0.21874999999999992</v>
      </c>
      <c r="AC33" s="254">
        <f t="shared" si="1"/>
        <v>13</v>
      </c>
      <c r="AD33" s="254">
        <f t="shared" si="2"/>
        <v>8</v>
      </c>
      <c r="AE33" s="254">
        <f t="shared" si="3"/>
        <v>6</v>
      </c>
      <c r="AF33" s="254">
        <f t="shared" si="4"/>
        <v>9</v>
      </c>
      <c r="AG33" s="254">
        <f t="shared" si="5"/>
        <v>6</v>
      </c>
      <c r="AH33" s="254">
        <f t="shared" si="6"/>
        <v>7</v>
      </c>
      <c r="AI33" s="254">
        <f t="shared" si="6"/>
        <v>3</v>
      </c>
      <c r="AJ33" s="287">
        <f t="shared" si="7"/>
        <v>8.4</v>
      </c>
      <c r="AK33" s="287">
        <f t="shared" si="8"/>
        <v>7.4285714285714297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27</v>
      </c>
      <c r="D34" s="191">
        <f>IF($O$7=1,Values!D33,IF($O$7=2,Values!N33,Values!X33))</f>
        <v>16</v>
      </c>
      <c r="E34" s="191">
        <f>IF($O$7=1,Values!E33,IF($O$7=2,Values!O33,Values!Y33))</f>
        <v>15</v>
      </c>
      <c r="F34" s="191">
        <f>IF($O$7=1,Values!F33,IF($O$7=2,Values!P33,Values!Z33))</f>
        <v>24</v>
      </c>
      <c r="G34" s="191">
        <f>IF($O$7=1,Values!G33,IF($O$7=2,Values!Q33,Values!AA33))</f>
        <v>4</v>
      </c>
      <c r="H34" s="191">
        <f>IF($O$7=1,Values!H33,IF($O$7=2,Values!R33,Values!AB33))</f>
        <v>5</v>
      </c>
      <c r="I34" s="199">
        <f>IF($O$7=1,Values!I33,IF($O$7=2,Values!S33,Values!AC33))</f>
        <v>6</v>
      </c>
      <c r="J34" s="21">
        <f>IF($O$7=1,Values!J33,IF($O$7=2,Values!T33,Values!AD33))</f>
        <v>17.2</v>
      </c>
      <c r="K34" s="21">
        <f>IF($O$7=1,Values!K33,IF($O$7=2,Values!U33,Values!AE33))</f>
        <v>13.857142857142858</v>
      </c>
      <c r="AA34" s="60"/>
      <c r="AB34" s="286">
        <v>0.22916666666666657</v>
      </c>
      <c r="AC34" s="254">
        <f t="shared" si="1"/>
        <v>27</v>
      </c>
      <c r="AD34" s="254">
        <f t="shared" si="2"/>
        <v>16</v>
      </c>
      <c r="AE34" s="254">
        <f t="shared" si="3"/>
        <v>15</v>
      </c>
      <c r="AF34" s="254">
        <f t="shared" si="4"/>
        <v>24</v>
      </c>
      <c r="AG34" s="254">
        <f t="shared" si="5"/>
        <v>4</v>
      </c>
      <c r="AH34" s="254">
        <f t="shared" si="6"/>
        <v>5</v>
      </c>
      <c r="AI34" s="254">
        <f t="shared" si="6"/>
        <v>6</v>
      </c>
      <c r="AJ34" s="287">
        <f t="shared" si="7"/>
        <v>17.2</v>
      </c>
      <c r="AK34" s="287">
        <f t="shared" si="8"/>
        <v>13.8571428571429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31</v>
      </c>
      <c r="D35" s="191">
        <f>IF($O$7=1,Values!D34,IF($O$7=2,Values!N34,Values!X34))</f>
        <v>18</v>
      </c>
      <c r="E35" s="191">
        <f>IF($O$7=1,Values!E34,IF($O$7=2,Values!O34,Values!Y34))</f>
        <v>26</v>
      </c>
      <c r="F35" s="191">
        <f>IF($O$7=1,Values!F34,IF($O$7=2,Values!P34,Values!Z34))</f>
        <v>14</v>
      </c>
      <c r="G35" s="191">
        <f>IF($O$7=1,Values!G34,IF($O$7=2,Values!Q34,Values!AA34))</f>
        <v>19</v>
      </c>
      <c r="H35" s="191">
        <f>IF($O$7=1,Values!H34,IF($O$7=2,Values!R34,Values!AB34))</f>
        <v>8</v>
      </c>
      <c r="I35" s="199">
        <f>IF($O$7=1,Values!I34,IF($O$7=2,Values!S34,Values!AC34))</f>
        <v>3</v>
      </c>
      <c r="J35" s="21">
        <f>IF($O$7=1,Values!J34,IF($O$7=2,Values!T34,Values!AD34))</f>
        <v>21.6</v>
      </c>
      <c r="K35" s="21">
        <f>IF($O$7=1,Values!K34,IF($O$7=2,Values!U34,Values!AE34))</f>
        <v>17</v>
      </c>
      <c r="AA35" s="60"/>
      <c r="AB35" s="286">
        <v>0.23958333333333323</v>
      </c>
      <c r="AC35" s="254">
        <f t="shared" si="1"/>
        <v>31</v>
      </c>
      <c r="AD35" s="254">
        <f t="shared" si="2"/>
        <v>18</v>
      </c>
      <c r="AE35" s="254">
        <f t="shared" si="3"/>
        <v>26</v>
      </c>
      <c r="AF35" s="254">
        <f t="shared" si="4"/>
        <v>14</v>
      </c>
      <c r="AG35" s="254">
        <f t="shared" si="5"/>
        <v>19</v>
      </c>
      <c r="AH35" s="254">
        <f t="shared" si="6"/>
        <v>8</v>
      </c>
      <c r="AI35" s="254">
        <f t="shared" si="6"/>
        <v>3</v>
      </c>
      <c r="AJ35" s="287">
        <f t="shared" si="7"/>
        <v>21.6</v>
      </c>
      <c r="AK35" s="287">
        <f t="shared" si="8"/>
        <v>17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35</v>
      </c>
      <c r="D36" s="191">
        <f>IF($O$7=1,Values!D35,IF($O$7=2,Values!N35,Values!X35))</f>
        <v>35</v>
      </c>
      <c r="E36" s="191">
        <f>IF($O$7=1,Values!E35,IF($O$7=2,Values!O35,Values!Y35))</f>
        <v>23</v>
      </c>
      <c r="F36" s="191">
        <f>IF($O$7=1,Values!F35,IF($O$7=2,Values!P35,Values!Z35))</f>
        <v>23</v>
      </c>
      <c r="G36" s="191">
        <f>IF($O$7=1,Values!G35,IF($O$7=2,Values!Q35,Values!AA35))</f>
        <v>19</v>
      </c>
      <c r="H36" s="191">
        <f>IF($O$7=1,Values!H35,IF($O$7=2,Values!R35,Values!AB35))</f>
        <v>2</v>
      </c>
      <c r="I36" s="199">
        <f>IF($O$7=1,Values!I35,IF($O$7=2,Values!S35,Values!AC35))</f>
        <v>6</v>
      </c>
      <c r="J36" s="21">
        <f>IF($O$7=1,Values!J35,IF($O$7=2,Values!T35,Values!AD35))</f>
        <v>27</v>
      </c>
      <c r="K36" s="21">
        <f>IF($O$7=1,Values!K35,IF($O$7=2,Values!U35,Values!AE35))</f>
        <v>20.428571428571427</v>
      </c>
      <c r="AA36" s="60"/>
      <c r="AB36" s="286">
        <v>0.24999999999999989</v>
      </c>
      <c r="AC36" s="254">
        <f t="shared" si="1"/>
        <v>35</v>
      </c>
      <c r="AD36" s="254">
        <f t="shared" si="2"/>
        <v>35</v>
      </c>
      <c r="AE36" s="254">
        <f t="shared" si="3"/>
        <v>23</v>
      </c>
      <c r="AF36" s="254">
        <f t="shared" si="4"/>
        <v>23</v>
      </c>
      <c r="AG36" s="254">
        <f t="shared" si="5"/>
        <v>19</v>
      </c>
      <c r="AH36" s="254">
        <f t="shared" si="6"/>
        <v>2</v>
      </c>
      <c r="AI36" s="254">
        <f t="shared" si="6"/>
        <v>6</v>
      </c>
      <c r="AJ36" s="287">
        <f t="shared" si="7"/>
        <v>27</v>
      </c>
      <c r="AK36" s="287">
        <f t="shared" si="8"/>
        <v>20.428571428571399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53</v>
      </c>
      <c r="D37" s="191">
        <f>IF($O$7=1,Values!D36,IF($O$7=2,Values!N36,Values!X36))</f>
        <v>53</v>
      </c>
      <c r="E37" s="191">
        <f>IF($O$7=1,Values!E36,IF($O$7=2,Values!O36,Values!Y36))</f>
        <v>36</v>
      </c>
      <c r="F37" s="191">
        <f>IF($O$7=1,Values!F36,IF($O$7=2,Values!P36,Values!Z36))</f>
        <v>30</v>
      </c>
      <c r="G37" s="191">
        <f>IF($O$7=1,Values!G36,IF($O$7=2,Values!Q36,Values!AA36))</f>
        <v>35</v>
      </c>
      <c r="H37" s="191">
        <f>IF($O$7=1,Values!H36,IF($O$7=2,Values!R36,Values!AB36))</f>
        <v>15</v>
      </c>
      <c r="I37" s="199">
        <f>IF($O$7=1,Values!I36,IF($O$7=2,Values!S36,Values!AC36))</f>
        <v>10</v>
      </c>
      <c r="J37" s="21">
        <f>IF($O$7=1,Values!J36,IF($O$7=2,Values!T36,Values!AD36))</f>
        <v>41.4</v>
      </c>
      <c r="K37" s="21">
        <f>IF($O$7=1,Values!K36,IF($O$7=2,Values!U36,Values!AE36))</f>
        <v>33.142857142857146</v>
      </c>
      <c r="AA37" s="60"/>
      <c r="AB37" s="286">
        <v>0.26041666666666657</v>
      </c>
      <c r="AC37" s="254">
        <f t="shared" si="1"/>
        <v>53</v>
      </c>
      <c r="AD37" s="254">
        <f t="shared" si="2"/>
        <v>53</v>
      </c>
      <c r="AE37" s="254">
        <f t="shared" si="3"/>
        <v>36</v>
      </c>
      <c r="AF37" s="254">
        <f t="shared" si="4"/>
        <v>30</v>
      </c>
      <c r="AG37" s="254">
        <f t="shared" si="5"/>
        <v>35</v>
      </c>
      <c r="AH37" s="254">
        <f t="shared" si="6"/>
        <v>15</v>
      </c>
      <c r="AI37" s="254">
        <f t="shared" si="6"/>
        <v>10</v>
      </c>
      <c r="AJ37" s="287">
        <f t="shared" si="7"/>
        <v>41.4</v>
      </c>
      <c r="AK37" s="287">
        <f t="shared" si="8"/>
        <v>33.142857142857103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53</v>
      </c>
      <c r="D38" s="191">
        <f>IF($O$7=1,Values!D37,IF($O$7=2,Values!N37,Values!X37))</f>
        <v>46</v>
      </c>
      <c r="E38" s="191">
        <f>IF($O$7=1,Values!E37,IF($O$7=2,Values!O37,Values!Y37))</f>
        <v>49</v>
      </c>
      <c r="F38" s="191">
        <f>IF($O$7=1,Values!F37,IF($O$7=2,Values!P37,Values!Z37))</f>
        <v>35</v>
      </c>
      <c r="G38" s="191">
        <f>IF($O$7=1,Values!G37,IF($O$7=2,Values!Q37,Values!AA37))</f>
        <v>44</v>
      </c>
      <c r="H38" s="191">
        <f>IF($O$7=1,Values!H37,IF($O$7=2,Values!R37,Values!AB37))</f>
        <v>17</v>
      </c>
      <c r="I38" s="199">
        <f>IF($O$7=1,Values!I37,IF($O$7=2,Values!S37,Values!AC37))</f>
        <v>14</v>
      </c>
      <c r="J38" s="21">
        <f>IF($O$7=1,Values!J37,IF($O$7=2,Values!T37,Values!AD37))</f>
        <v>45.4</v>
      </c>
      <c r="K38" s="21">
        <f>IF($O$7=1,Values!K37,IF($O$7=2,Values!U37,Values!AE37))</f>
        <v>36.857142857142854</v>
      </c>
      <c r="AA38" s="60"/>
      <c r="AB38" s="286">
        <v>0.27083333333333326</v>
      </c>
      <c r="AC38" s="254">
        <f t="shared" si="1"/>
        <v>53</v>
      </c>
      <c r="AD38" s="254">
        <f t="shared" si="2"/>
        <v>46</v>
      </c>
      <c r="AE38" s="254">
        <f t="shared" si="3"/>
        <v>49</v>
      </c>
      <c r="AF38" s="254">
        <f t="shared" si="4"/>
        <v>35</v>
      </c>
      <c r="AG38" s="254">
        <f t="shared" si="5"/>
        <v>44</v>
      </c>
      <c r="AH38" s="254">
        <f t="shared" si="6"/>
        <v>17</v>
      </c>
      <c r="AI38" s="254">
        <f t="shared" si="6"/>
        <v>14</v>
      </c>
      <c r="AJ38" s="287">
        <f t="shared" si="7"/>
        <v>45.4</v>
      </c>
      <c r="AK38" s="287">
        <f t="shared" si="8"/>
        <v>36.857142857142897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65</v>
      </c>
      <c r="D39" s="191">
        <f>IF($O$7=1,Values!D38,IF($O$7=2,Values!N38,Values!X38))</f>
        <v>55</v>
      </c>
      <c r="E39" s="191">
        <f>IF($O$7=1,Values!E38,IF($O$7=2,Values!O38,Values!Y38))</f>
        <v>64</v>
      </c>
      <c r="F39" s="191">
        <f>IF($O$7=1,Values!F38,IF($O$7=2,Values!P38,Values!Z38))</f>
        <v>81</v>
      </c>
      <c r="G39" s="191">
        <f>IF($O$7=1,Values!G38,IF($O$7=2,Values!Q38,Values!AA38))</f>
        <v>53</v>
      </c>
      <c r="H39" s="191">
        <f>IF($O$7=1,Values!H38,IF($O$7=2,Values!R38,Values!AB38))</f>
        <v>15</v>
      </c>
      <c r="I39" s="199">
        <f>IF($O$7=1,Values!I38,IF($O$7=2,Values!S38,Values!AC38))</f>
        <v>9</v>
      </c>
      <c r="J39" s="21">
        <f>IF($O$7=1,Values!J38,IF($O$7=2,Values!T38,Values!AD38))</f>
        <v>63.6</v>
      </c>
      <c r="K39" s="21">
        <f>IF($O$7=1,Values!K38,IF($O$7=2,Values!U38,Values!AE38))</f>
        <v>48.857142857142854</v>
      </c>
      <c r="AA39" s="60"/>
      <c r="AB39" s="286">
        <v>0.28124999999999994</v>
      </c>
      <c r="AC39" s="254">
        <f t="shared" si="1"/>
        <v>65</v>
      </c>
      <c r="AD39" s="254">
        <f t="shared" si="2"/>
        <v>55</v>
      </c>
      <c r="AE39" s="254">
        <f t="shared" si="3"/>
        <v>64</v>
      </c>
      <c r="AF39" s="254">
        <f t="shared" si="4"/>
        <v>81</v>
      </c>
      <c r="AG39" s="254">
        <f t="shared" si="5"/>
        <v>53</v>
      </c>
      <c r="AH39" s="254">
        <f t="shared" si="6"/>
        <v>15</v>
      </c>
      <c r="AI39" s="254">
        <f t="shared" si="6"/>
        <v>9</v>
      </c>
      <c r="AJ39" s="287">
        <f t="shared" si="7"/>
        <v>63.6</v>
      </c>
      <c r="AK39" s="287">
        <f t="shared" si="8"/>
        <v>48.857142857142897</v>
      </c>
    </row>
    <row r="40" spans="2:41" x14ac:dyDescent="0.25">
      <c r="B40" s="43">
        <v>0.29166666666666663</v>
      </c>
      <c r="C40" s="190">
        <f>IF($O$7=1,Values!C39,IF($O$7=2,Values!M39,Values!W39))</f>
        <v>48</v>
      </c>
      <c r="D40" s="191">
        <f>IF($O$7=1,Values!D39,IF($O$7=2,Values!N39,Values!X39))</f>
        <v>45</v>
      </c>
      <c r="E40" s="191">
        <f>IF($O$7=1,Values!E39,IF($O$7=2,Values!O39,Values!Y39))</f>
        <v>45</v>
      </c>
      <c r="F40" s="191">
        <f>IF($O$7=1,Values!F39,IF($O$7=2,Values!P39,Values!Z39))</f>
        <v>68</v>
      </c>
      <c r="G40" s="191">
        <f>IF($O$7=1,Values!G39,IF($O$7=2,Values!Q39,Values!AA39))</f>
        <v>53</v>
      </c>
      <c r="H40" s="191">
        <f>IF($O$7=1,Values!H39,IF($O$7=2,Values!R39,Values!AB39))</f>
        <v>13</v>
      </c>
      <c r="I40" s="199">
        <f>IF($O$7=1,Values!I39,IF($O$7=2,Values!S39,Values!AC39))</f>
        <v>18</v>
      </c>
      <c r="J40" s="21">
        <f>IF($O$7=1,Values!J39,IF($O$7=2,Values!T39,Values!AD39))</f>
        <v>51.8</v>
      </c>
      <c r="K40" s="21">
        <f>IF($O$7=1,Values!K39,IF($O$7=2,Values!U39,Values!AE39))</f>
        <v>41.428571428571431</v>
      </c>
      <c r="AA40" s="60"/>
      <c r="AB40" s="286">
        <v>0.29166666666666663</v>
      </c>
      <c r="AC40" s="254">
        <f t="shared" si="1"/>
        <v>48</v>
      </c>
      <c r="AD40" s="254">
        <f t="shared" si="2"/>
        <v>45</v>
      </c>
      <c r="AE40" s="254">
        <f t="shared" si="3"/>
        <v>45</v>
      </c>
      <c r="AF40" s="254">
        <f t="shared" si="4"/>
        <v>68</v>
      </c>
      <c r="AG40" s="254">
        <f t="shared" si="5"/>
        <v>53</v>
      </c>
      <c r="AH40" s="254">
        <f t="shared" si="6"/>
        <v>13</v>
      </c>
      <c r="AI40" s="254">
        <f t="shared" si="6"/>
        <v>18</v>
      </c>
      <c r="AJ40" s="287">
        <f t="shared" si="7"/>
        <v>51.8</v>
      </c>
      <c r="AK40" s="287">
        <f t="shared" si="8"/>
        <v>41.428571428571402</v>
      </c>
    </row>
    <row r="41" spans="2:41" x14ac:dyDescent="0.25">
      <c r="B41" s="43">
        <v>0.30208333333333331</v>
      </c>
      <c r="C41" s="190">
        <f>IF($O$7=1,Values!C40,IF($O$7=2,Values!M40,Values!W40))</f>
        <v>77</v>
      </c>
      <c r="D41" s="191">
        <f>IF($O$7=1,Values!D40,IF($O$7=2,Values!N40,Values!X40))</f>
        <v>66</v>
      </c>
      <c r="E41" s="191">
        <f>IF($O$7=1,Values!E40,IF($O$7=2,Values!O40,Values!Y40))</f>
        <v>50</v>
      </c>
      <c r="F41" s="191">
        <f>IF($O$7=1,Values!F40,IF($O$7=2,Values!P40,Values!Z40))</f>
        <v>78</v>
      </c>
      <c r="G41" s="191">
        <f>IF($O$7=1,Values!G40,IF($O$7=2,Values!Q40,Values!AA40))</f>
        <v>57</v>
      </c>
      <c r="H41" s="191">
        <f>IF($O$7=1,Values!H40,IF($O$7=2,Values!R40,Values!AB40))</f>
        <v>32</v>
      </c>
      <c r="I41" s="199">
        <f>IF($O$7=1,Values!I40,IF($O$7=2,Values!S40,Values!AC40))</f>
        <v>14</v>
      </c>
      <c r="J41" s="21">
        <f>IF($O$7=1,Values!J40,IF($O$7=2,Values!T40,Values!AD40))</f>
        <v>65.599999999999994</v>
      </c>
      <c r="K41" s="21">
        <f>IF($O$7=1,Values!K40,IF($O$7=2,Values!U40,Values!AE40))</f>
        <v>53.428571428571431</v>
      </c>
      <c r="AA41" s="60"/>
      <c r="AB41" s="286">
        <v>0.30208333333333331</v>
      </c>
      <c r="AC41" s="254">
        <f t="shared" si="1"/>
        <v>77</v>
      </c>
      <c r="AD41" s="254">
        <f t="shared" si="2"/>
        <v>66</v>
      </c>
      <c r="AE41" s="254">
        <f t="shared" si="3"/>
        <v>50</v>
      </c>
      <c r="AF41" s="254">
        <f t="shared" si="4"/>
        <v>78</v>
      </c>
      <c r="AG41" s="254">
        <f t="shared" si="5"/>
        <v>57</v>
      </c>
      <c r="AH41" s="254">
        <f t="shared" si="6"/>
        <v>32</v>
      </c>
      <c r="AI41" s="254">
        <f t="shared" si="6"/>
        <v>14</v>
      </c>
      <c r="AJ41" s="287">
        <f t="shared" si="7"/>
        <v>65.599999999999994</v>
      </c>
      <c r="AK41" s="287">
        <f t="shared" si="8"/>
        <v>53.428571428571402</v>
      </c>
    </row>
    <row r="42" spans="2:41" x14ac:dyDescent="0.25">
      <c r="B42" s="43">
        <v>0.3125</v>
      </c>
      <c r="C42" s="190">
        <f>IF($O$7=1,Values!C41,IF($O$7=2,Values!M41,Values!W41))</f>
        <v>97</v>
      </c>
      <c r="D42" s="191">
        <f>IF($O$7=1,Values!D41,IF($O$7=2,Values!N41,Values!X41))</f>
        <v>111</v>
      </c>
      <c r="E42" s="191">
        <f>IF($O$7=1,Values!E41,IF($O$7=2,Values!O41,Values!Y41))</f>
        <v>104</v>
      </c>
      <c r="F42" s="191">
        <f>IF($O$7=1,Values!F41,IF($O$7=2,Values!P41,Values!Z41))</f>
        <v>100</v>
      </c>
      <c r="G42" s="191">
        <f>IF($O$7=1,Values!G41,IF($O$7=2,Values!Q41,Values!AA41))</f>
        <v>93</v>
      </c>
      <c r="H42" s="191">
        <f>IF($O$7=1,Values!H41,IF($O$7=2,Values!R41,Values!AB41))</f>
        <v>17</v>
      </c>
      <c r="I42" s="199">
        <f>IF($O$7=1,Values!I41,IF($O$7=2,Values!S41,Values!AC41))</f>
        <v>14</v>
      </c>
      <c r="J42" s="21">
        <f>IF($O$7=1,Values!J41,IF($O$7=2,Values!T41,Values!AD41))</f>
        <v>101</v>
      </c>
      <c r="K42" s="21">
        <f>IF($O$7=1,Values!K41,IF($O$7=2,Values!U41,Values!AE41))</f>
        <v>76.571428571428569</v>
      </c>
      <c r="AA42" s="60"/>
      <c r="AB42" s="286">
        <v>0.3125</v>
      </c>
      <c r="AC42" s="254">
        <f t="shared" si="1"/>
        <v>97</v>
      </c>
      <c r="AD42" s="254">
        <f t="shared" si="2"/>
        <v>111</v>
      </c>
      <c r="AE42" s="254">
        <f t="shared" si="3"/>
        <v>104</v>
      </c>
      <c r="AF42" s="254">
        <f t="shared" si="4"/>
        <v>100</v>
      </c>
      <c r="AG42" s="254">
        <f t="shared" si="5"/>
        <v>93</v>
      </c>
      <c r="AH42" s="254">
        <f t="shared" si="6"/>
        <v>17</v>
      </c>
      <c r="AI42" s="254">
        <f t="shared" si="6"/>
        <v>14</v>
      </c>
      <c r="AJ42" s="287">
        <f t="shared" si="7"/>
        <v>101</v>
      </c>
      <c r="AK42" s="287">
        <f t="shared" si="8"/>
        <v>76.571428571428598</v>
      </c>
    </row>
    <row r="43" spans="2:41" x14ac:dyDescent="0.25">
      <c r="B43" s="43">
        <v>0.32291666666666669</v>
      </c>
      <c r="C43" s="190">
        <f>IF($O$7=1,Values!C42,IF($O$7=2,Values!M42,Values!W42))</f>
        <v>107</v>
      </c>
      <c r="D43" s="191">
        <f>IF($O$7=1,Values!D42,IF($O$7=2,Values!N42,Values!X42))</f>
        <v>130</v>
      </c>
      <c r="E43" s="191">
        <f>IF($O$7=1,Values!E42,IF($O$7=2,Values!O42,Values!Y42))</f>
        <v>108</v>
      </c>
      <c r="F43" s="191">
        <f>IF($O$7=1,Values!F42,IF($O$7=2,Values!P42,Values!Z42))</f>
        <v>121</v>
      </c>
      <c r="G43" s="191">
        <f>IF($O$7=1,Values!G42,IF($O$7=2,Values!Q42,Values!AA42))</f>
        <v>118</v>
      </c>
      <c r="H43" s="191">
        <f>IF($O$7=1,Values!H42,IF($O$7=2,Values!R42,Values!AB42))</f>
        <v>30</v>
      </c>
      <c r="I43" s="199">
        <f>IF($O$7=1,Values!I42,IF($O$7=2,Values!S42,Values!AC42))</f>
        <v>18</v>
      </c>
      <c r="J43" s="21">
        <f>IF($O$7=1,Values!J42,IF($O$7=2,Values!T42,Values!AD42))</f>
        <v>116.8</v>
      </c>
      <c r="K43" s="21">
        <f>IF($O$7=1,Values!K42,IF($O$7=2,Values!U42,Values!AE42))</f>
        <v>90.285714285714292</v>
      </c>
      <c r="AA43" s="60"/>
      <c r="AB43" s="286">
        <v>0.32291666666666669</v>
      </c>
      <c r="AC43" s="254">
        <f t="shared" si="1"/>
        <v>107</v>
      </c>
      <c r="AD43" s="254">
        <f t="shared" si="2"/>
        <v>130</v>
      </c>
      <c r="AE43" s="254">
        <f t="shared" si="3"/>
        <v>108</v>
      </c>
      <c r="AF43" s="254">
        <f t="shared" si="4"/>
        <v>121</v>
      </c>
      <c r="AG43" s="254">
        <f t="shared" si="5"/>
        <v>118</v>
      </c>
      <c r="AH43" s="254">
        <f t="shared" si="6"/>
        <v>30</v>
      </c>
      <c r="AI43" s="254">
        <f t="shared" si="6"/>
        <v>18</v>
      </c>
      <c r="AJ43" s="287">
        <f t="shared" si="7"/>
        <v>116.8</v>
      </c>
      <c r="AK43" s="287">
        <f t="shared" si="8"/>
        <v>90.285714285714306</v>
      </c>
    </row>
    <row r="44" spans="2:41" x14ac:dyDescent="0.25">
      <c r="B44" s="43">
        <v>0.33333333333333337</v>
      </c>
      <c r="C44" s="190">
        <f>IF($O$7=1,Values!C43,IF($O$7=2,Values!M43,Values!W43))</f>
        <v>115</v>
      </c>
      <c r="D44" s="191">
        <f>IF($O$7=1,Values!D43,IF($O$7=2,Values!N43,Values!X43))</f>
        <v>124</v>
      </c>
      <c r="E44" s="191">
        <f>IF($O$7=1,Values!E43,IF($O$7=2,Values!O43,Values!Y43))</f>
        <v>100</v>
      </c>
      <c r="F44" s="191">
        <f>IF($O$7=1,Values!F43,IF($O$7=2,Values!P43,Values!Z43))</f>
        <v>102</v>
      </c>
      <c r="G44" s="191">
        <f>IF($O$7=1,Values!G43,IF($O$7=2,Values!Q43,Values!AA43))</f>
        <v>111</v>
      </c>
      <c r="H44" s="191">
        <f>IF($O$7=1,Values!H43,IF($O$7=2,Values!R43,Values!AB43))</f>
        <v>34</v>
      </c>
      <c r="I44" s="199">
        <f>IF($O$7=1,Values!I43,IF($O$7=2,Values!S43,Values!AC43))</f>
        <v>20</v>
      </c>
      <c r="J44" s="21">
        <f>IF($O$7=1,Values!J43,IF($O$7=2,Values!T43,Values!AD43))</f>
        <v>110.4</v>
      </c>
      <c r="K44" s="21">
        <f>IF($O$7=1,Values!K43,IF($O$7=2,Values!U43,Values!AE43))</f>
        <v>86.571428571428569</v>
      </c>
      <c r="AA44" s="60"/>
      <c r="AB44" s="286">
        <v>0.33333333333333337</v>
      </c>
      <c r="AC44" s="254">
        <f t="shared" si="1"/>
        <v>115</v>
      </c>
      <c r="AD44" s="254">
        <f t="shared" si="2"/>
        <v>124</v>
      </c>
      <c r="AE44" s="254">
        <f t="shared" si="3"/>
        <v>100</v>
      </c>
      <c r="AF44" s="254">
        <f t="shared" si="4"/>
        <v>102</v>
      </c>
      <c r="AG44" s="254">
        <f t="shared" si="5"/>
        <v>111</v>
      </c>
      <c r="AH44" s="254">
        <f t="shared" si="6"/>
        <v>34</v>
      </c>
      <c r="AI44" s="254">
        <f t="shared" si="6"/>
        <v>20</v>
      </c>
      <c r="AJ44" s="287">
        <f t="shared" si="7"/>
        <v>110.4</v>
      </c>
      <c r="AK44" s="287">
        <f t="shared" si="8"/>
        <v>86.571428571428598</v>
      </c>
    </row>
    <row r="45" spans="2:41" x14ac:dyDescent="0.25">
      <c r="B45" s="43">
        <v>0.34375000000000006</v>
      </c>
      <c r="C45" s="190">
        <f>IF($O$7=1,Values!C44,IF($O$7=2,Values!M44,Values!W44))</f>
        <v>100</v>
      </c>
      <c r="D45" s="191">
        <f>IF($O$7=1,Values!D44,IF($O$7=2,Values!N44,Values!X44))</f>
        <v>109</v>
      </c>
      <c r="E45" s="191">
        <f>IF($O$7=1,Values!E44,IF($O$7=2,Values!O44,Values!Y44))</f>
        <v>109</v>
      </c>
      <c r="F45" s="191">
        <f>IF($O$7=1,Values!F44,IF($O$7=2,Values!P44,Values!Z44))</f>
        <v>102</v>
      </c>
      <c r="G45" s="191">
        <f>IF($O$7=1,Values!G44,IF($O$7=2,Values!Q44,Values!AA44))</f>
        <v>117</v>
      </c>
      <c r="H45" s="191">
        <f>IF($O$7=1,Values!H44,IF($O$7=2,Values!R44,Values!AB44))</f>
        <v>30</v>
      </c>
      <c r="I45" s="199">
        <f>IF($O$7=1,Values!I44,IF($O$7=2,Values!S44,Values!AC44))</f>
        <v>31</v>
      </c>
      <c r="J45" s="21">
        <f>IF($O$7=1,Values!J44,IF($O$7=2,Values!T44,Values!AD44))</f>
        <v>107.4</v>
      </c>
      <c r="K45" s="21">
        <f>IF($O$7=1,Values!K44,IF($O$7=2,Values!U44,Values!AE44))</f>
        <v>85.428571428571431</v>
      </c>
      <c r="AA45" s="60"/>
      <c r="AB45" s="286">
        <v>0.34375000000000006</v>
      </c>
      <c r="AC45" s="254">
        <f t="shared" si="1"/>
        <v>100</v>
      </c>
      <c r="AD45" s="254">
        <f t="shared" si="2"/>
        <v>109</v>
      </c>
      <c r="AE45" s="254">
        <f t="shared" si="3"/>
        <v>109</v>
      </c>
      <c r="AF45" s="254">
        <f t="shared" si="4"/>
        <v>102</v>
      </c>
      <c r="AG45" s="254">
        <f t="shared" si="5"/>
        <v>117</v>
      </c>
      <c r="AH45" s="254">
        <f t="shared" si="6"/>
        <v>30</v>
      </c>
      <c r="AI45" s="254">
        <f t="shared" si="6"/>
        <v>31</v>
      </c>
      <c r="AJ45" s="287">
        <f t="shared" si="7"/>
        <v>107.4</v>
      </c>
      <c r="AK45" s="287">
        <f t="shared" si="8"/>
        <v>85.428571428571402</v>
      </c>
    </row>
    <row r="46" spans="2:41" x14ac:dyDescent="0.25">
      <c r="B46" s="43">
        <v>0.35416666666666674</v>
      </c>
      <c r="C46" s="190">
        <f>IF($O$7=1,Values!C45,IF($O$7=2,Values!M45,Values!W45))</f>
        <v>119</v>
      </c>
      <c r="D46" s="191">
        <f>IF($O$7=1,Values!D45,IF($O$7=2,Values!N45,Values!X45))</f>
        <v>118</v>
      </c>
      <c r="E46" s="191">
        <f>IF($O$7=1,Values!E45,IF($O$7=2,Values!O45,Values!Y45))</f>
        <v>107</v>
      </c>
      <c r="F46" s="191">
        <f>IF($O$7=1,Values!F45,IF($O$7=2,Values!P45,Values!Z45))</f>
        <v>103</v>
      </c>
      <c r="G46" s="191">
        <f>IF($O$7=1,Values!G45,IF($O$7=2,Values!Q45,Values!AA45))</f>
        <v>120</v>
      </c>
      <c r="H46" s="191">
        <f>IF($O$7=1,Values!H45,IF($O$7=2,Values!R45,Values!AB45))</f>
        <v>52</v>
      </c>
      <c r="I46" s="199">
        <f>IF($O$7=1,Values!I45,IF($O$7=2,Values!S45,Values!AC45))</f>
        <v>24</v>
      </c>
      <c r="J46" s="21">
        <f>IF($O$7=1,Values!J45,IF($O$7=2,Values!T45,Values!AD45))</f>
        <v>113.4</v>
      </c>
      <c r="K46" s="21">
        <f>IF($O$7=1,Values!K45,IF($O$7=2,Values!U45,Values!AE45))</f>
        <v>91.857142857142861</v>
      </c>
      <c r="AA46" s="60"/>
      <c r="AB46" s="286">
        <v>0.35416666666666674</v>
      </c>
      <c r="AC46" s="254">
        <f t="shared" si="1"/>
        <v>119</v>
      </c>
      <c r="AD46" s="254">
        <f t="shared" si="2"/>
        <v>118</v>
      </c>
      <c r="AE46" s="254">
        <f t="shared" si="3"/>
        <v>107</v>
      </c>
      <c r="AF46" s="254">
        <f t="shared" si="4"/>
        <v>103</v>
      </c>
      <c r="AG46" s="254">
        <f t="shared" si="5"/>
        <v>120</v>
      </c>
      <c r="AH46" s="254">
        <f t="shared" si="6"/>
        <v>52</v>
      </c>
      <c r="AI46" s="254">
        <f t="shared" si="6"/>
        <v>24</v>
      </c>
      <c r="AJ46" s="287">
        <f t="shared" si="7"/>
        <v>113.4</v>
      </c>
      <c r="AK46" s="287">
        <f t="shared" si="8"/>
        <v>91.857142857142904</v>
      </c>
    </row>
    <row r="47" spans="2:41" x14ac:dyDescent="0.25">
      <c r="B47" s="43">
        <v>0.36458333333333343</v>
      </c>
      <c r="C47" s="190">
        <f>IF($O$7=1,Values!C46,IF($O$7=2,Values!M46,Values!W46))</f>
        <v>96</v>
      </c>
      <c r="D47" s="191">
        <f>IF($O$7=1,Values!D46,IF($O$7=2,Values!N46,Values!X46))</f>
        <v>122</v>
      </c>
      <c r="E47" s="191">
        <f>IF($O$7=1,Values!E46,IF($O$7=2,Values!O46,Values!Y46))</f>
        <v>113</v>
      </c>
      <c r="F47" s="191">
        <f>IF($O$7=1,Values!F46,IF($O$7=2,Values!P46,Values!Z46))</f>
        <v>114</v>
      </c>
      <c r="G47" s="191">
        <f>IF($O$7=1,Values!G46,IF($O$7=2,Values!Q46,Values!AA46))</f>
        <v>117</v>
      </c>
      <c r="H47" s="191">
        <f>IF($O$7=1,Values!H46,IF($O$7=2,Values!R46,Values!AB46))</f>
        <v>64</v>
      </c>
      <c r="I47" s="199">
        <f>IF($O$7=1,Values!I46,IF($O$7=2,Values!S46,Values!AC46))</f>
        <v>37</v>
      </c>
      <c r="J47" s="21">
        <f>IF($O$7=1,Values!J46,IF($O$7=2,Values!T46,Values!AD46))</f>
        <v>112.4</v>
      </c>
      <c r="K47" s="21">
        <f>IF($O$7=1,Values!K46,IF($O$7=2,Values!U46,Values!AE46))</f>
        <v>94.714285714285708</v>
      </c>
      <c r="AA47" s="60"/>
      <c r="AB47" s="286">
        <v>0.36458333333333343</v>
      </c>
      <c r="AC47" s="254">
        <f t="shared" si="1"/>
        <v>96</v>
      </c>
      <c r="AD47" s="254">
        <f t="shared" si="2"/>
        <v>122</v>
      </c>
      <c r="AE47" s="254">
        <f t="shared" si="3"/>
        <v>113</v>
      </c>
      <c r="AF47" s="254">
        <f t="shared" si="4"/>
        <v>114</v>
      </c>
      <c r="AG47" s="254">
        <f t="shared" si="5"/>
        <v>117</v>
      </c>
      <c r="AH47" s="254">
        <f t="shared" si="6"/>
        <v>64</v>
      </c>
      <c r="AI47" s="254">
        <f t="shared" si="6"/>
        <v>37</v>
      </c>
      <c r="AJ47" s="287">
        <f t="shared" si="7"/>
        <v>112.4</v>
      </c>
      <c r="AK47" s="287">
        <f t="shared" si="8"/>
        <v>94.714285714285694</v>
      </c>
    </row>
    <row r="48" spans="2:41" x14ac:dyDescent="0.25">
      <c r="B48" s="43">
        <v>0.37500000000000011</v>
      </c>
      <c r="C48" s="190">
        <f>IF($O$7=1,Values!C47,IF($O$7=2,Values!M47,Values!W47))</f>
        <v>88</v>
      </c>
      <c r="D48" s="191">
        <f>IF($O$7=1,Values!D47,IF($O$7=2,Values!N47,Values!X47))</f>
        <v>101</v>
      </c>
      <c r="E48" s="191">
        <f>IF($O$7=1,Values!E47,IF($O$7=2,Values!O47,Values!Y47))</f>
        <v>85</v>
      </c>
      <c r="F48" s="191">
        <f>IF($O$7=1,Values!F47,IF($O$7=2,Values!P47,Values!Z47))</f>
        <v>76</v>
      </c>
      <c r="G48" s="191">
        <f>IF($O$7=1,Values!G47,IF($O$7=2,Values!Q47,Values!AA47))</f>
        <v>78</v>
      </c>
      <c r="H48" s="191">
        <f>IF($O$7=1,Values!H47,IF($O$7=2,Values!R47,Values!AB47))</f>
        <v>58</v>
      </c>
      <c r="I48" s="199">
        <f>IF($O$7=1,Values!I47,IF($O$7=2,Values!S47,Values!AC47))</f>
        <v>37</v>
      </c>
      <c r="J48" s="21">
        <f>IF($O$7=1,Values!J47,IF($O$7=2,Values!T47,Values!AD47))</f>
        <v>85.6</v>
      </c>
      <c r="K48" s="21">
        <f>IF($O$7=1,Values!K47,IF($O$7=2,Values!U47,Values!AE47))</f>
        <v>74.714285714285708</v>
      </c>
      <c r="AA48" s="60"/>
      <c r="AB48" s="286">
        <v>0.37500000000000011</v>
      </c>
      <c r="AC48" s="254">
        <f t="shared" si="1"/>
        <v>88</v>
      </c>
      <c r="AD48" s="254">
        <f t="shared" si="2"/>
        <v>101</v>
      </c>
      <c r="AE48" s="254">
        <f t="shared" si="3"/>
        <v>85</v>
      </c>
      <c r="AF48" s="254">
        <f t="shared" si="4"/>
        <v>76</v>
      </c>
      <c r="AG48" s="254">
        <f t="shared" si="5"/>
        <v>78</v>
      </c>
      <c r="AH48" s="254">
        <f t="shared" si="6"/>
        <v>58</v>
      </c>
      <c r="AI48" s="254">
        <f t="shared" si="6"/>
        <v>37</v>
      </c>
      <c r="AJ48" s="287">
        <f t="shared" si="7"/>
        <v>85.6</v>
      </c>
      <c r="AK48" s="287">
        <f t="shared" si="8"/>
        <v>74.714285714285694</v>
      </c>
    </row>
    <row r="49" spans="2:37" x14ac:dyDescent="0.25">
      <c r="B49" s="43">
        <v>0.3854166666666668</v>
      </c>
      <c r="C49" s="190">
        <f>IF($O$7=1,Values!C48,IF($O$7=2,Values!M48,Values!W48))</f>
        <v>80</v>
      </c>
      <c r="D49" s="191">
        <f>IF($O$7=1,Values!D48,IF($O$7=2,Values!N48,Values!X48))</f>
        <v>86</v>
      </c>
      <c r="E49" s="191">
        <f>IF($O$7=1,Values!E48,IF($O$7=2,Values!O48,Values!Y48))</f>
        <v>94</v>
      </c>
      <c r="F49" s="191">
        <f>IF($O$7=1,Values!F48,IF($O$7=2,Values!P48,Values!Z48))</f>
        <v>92</v>
      </c>
      <c r="G49" s="191">
        <f>IF($O$7=1,Values!G48,IF($O$7=2,Values!Q48,Values!AA48))</f>
        <v>62</v>
      </c>
      <c r="H49" s="191">
        <f>IF($O$7=1,Values!H48,IF($O$7=2,Values!R48,Values!AB48))</f>
        <v>74</v>
      </c>
      <c r="I49" s="199">
        <f>IF($O$7=1,Values!I48,IF($O$7=2,Values!S48,Values!AC48))</f>
        <v>48</v>
      </c>
      <c r="J49" s="21">
        <f>IF($O$7=1,Values!J48,IF($O$7=2,Values!T48,Values!AD48))</f>
        <v>82.8</v>
      </c>
      <c r="K49" s="21">
        <f>IF($O$7=1,Values!K48,IF($O$7=2,Values!U48,Values!AE48))</f>
        <v>76.571428571428569</v>
      </c>
      <c r="AA49" s="60"/>
      <c r="AB49" s="286">
        <v>0.3854166666666668</v>
      </c>
      <c r="AC49" s="254">
        <f t="shared" si="1"/>
        <v>80</v>
      </c>
      <c r="AD49" s="254">
        <f t="shared" si="2"/>
        <v>86</v>
      </c>
      <c r="AE49" s="254">
        <f t="shared" si="3"/>
        <v>94</v>
      </c>
      <c r="AF49" s="254">
        <f t="shared" si="4"/>
        <v>92</v>
      </c>
      <c r="AG49" s="254">
        <f t="shared" si="5"/>
        <v>62</v>
      </c>
      <c r="AH49" s="254">
        <f t="shared" si="6"/>
        <v>74</v>
      </c>
      <c r="AI49" s="254">
        <f t="shared" si="6"/>
        <v>48</v>
      </c>
      <c r="AJ49" s="287">
        <f t="shared" si="7"/>
        <v>82.8</v>
      </c>
      <c r="AK49" s="287">
        <f t="shared" si="8"/>
        <v>76.571428571428598</v>
      </c>
    </row>
    <row r="50" spans="2:37" x14ac:dyDescent="0.25">
      <c r="B50" s="43">
        <v>0.39583333333333348</v>
      </c>
      <c r="C50" s="190">
        <f>IF($O$7=1,Values!C49,IF($O$7=2,Values!M49,Values!W49))</f>
        <v>70</v>
      </c>
      <c r="D50" s="191">
        <f>IF($O$7=1,Values!D49,IF($O$7=2,Values!N49,Values!X49))</f>
        <v>80</v>
      </c>
      <c r="E50" s="191">
        <f>IF($O$7=1,Values!E49,IF($O$7=2,Values!O49,Values!Y49))</f>
        <v>83</v>
      </c>
      <c r="F50" s="191">
        <f>IF($O$7=1,Values!F49,IF($O$7=2,Values!P49,Values!Z49))</f>
        <v>79</v>
      </c>
      <c r="G50" s="191">
        <f>IF($O$7=1,Values!G49,IF($O$7=2,Values!Q49,Values!AA49))</f>
        <v>84</v>
      </c>
      <c r="H50" s="191">
        <f>IF($O$7=1,Values!H49,IF($O$7=2,Values!R49,Values!AB49))</f>
        <v>50</v>
      </c>
      <c r="I50" s="199">
        <f>IF($O$7=1,Values!I49,IF($O$7=2,Values!S49,Values!AC49))</f>
        <v>58</v>
      </c>
      <c r="J50" s="21">
        <f>IF($O$7=1,Values!J49,IF($O$7=2,Values!T49,Values!AD49))</f>
        <v>79.2</v>
      </c>
      <c r="K50" s="21">
        <f>IF($O$7=1,Values!K49,IF($O$7=2,Values!U49,Values!AE49))</f>
        <v>72</v>
      </c>
      <c r="AA50" s="60"/>
      <c r="AB50" s="286">
        <v>0.39583333333333348</v>
      </c>
      <c r="AC50" s="254">
        <f t="shared" si="1"/>
        <v>70</v>
      </c>
      <c r="AD50" s="254">
        <f t="shared" si="2"/>
        <v>80</v>
      </c>
      <c r="AE50" s="254">
        <f t="shared" si="3"/>
        <v>83</v>
      </c>
      <c r="AF50" s="254">
        <f t="shared" si="4"/>
        <v>79</v>
      </c>
      <c r="AG50" s="254">
        <f t="shared" si="5"/>
        <v>84</v>
      </c>
      <c r="AH50" s="254">
        <f t="shared" si="6"/>
        <v>50</v>
      </c>
      <c r="AI50" s="254">
        <f t="shared" si="6"/>
        <v>58</v>
      </c>
      <c r="AJ50" s="287">
        <f t="shared" si="7"/>
        <v>79.2</v>
      </c>
      <c r="AK50" s="287">
        <f t="shared" si="8"/>
        <v>72</v>
      </c>
    </row>
    <row r="51" spans="2:37" x14ac:dyDescent="0.25">
      <c r="B51" s="43">
        <v>0.40625000000000017</v>
      </c>
      <c r="C51" s="190">
        <f>IF($O$7=1,Values!C50,IF($O$7=2,Values!M50,Values!W50))</f>
        <v>77</v>
      </c>
      <c r="D51" s="191">
        <f>IF($O$7=1,Values!D50,IF($O$7=2,Values!N50,Values!X50))</f>
        <v>61</v>
      </c>
      <c r="E51" s="191">
        <f>IF($O$7=1,Values!E50,IF($O$7=2,Values!O50,Values!Y50))</f>
        <v>62</v>
      </c>
      <c r="F51" s="191">
        <f>IF($O$7=1,Values!F50,IF($O$7=2,Values!P50,Values!Z50))</f>
        <v>77</v>
      </c>
      <c r="G51" s="191">
        <f>IF($O$7=1,Values!G50,IF($O$7=2,Values!Q50,Values!AA50))</f>
        <v>75</v>
      </c>
      <c r="H51" s="191">
        <f>IF($O$7=1,Values!H50,IF($O$7=2,Values!R50,Values!AB50))</f>
        <v>68</v>
      </c>
      <c r="I51" s="199">
        <f>IF($O$7=1,Values!I50,IF($O$7=2,Values!S50,Values!AC50))</f>
        <v>71</v>
      </c>
      <c r="J51" s="21">
        <f>IF($O$7=1,Values!J50,IF($O$7=2,Values!T50,Values!AD50))</f>
        <v>70.400000000000006</v>
      </c>
      <c r="K51" s="21">
        <f>IF($O$7=1,Values!K50,IF($O$7=2,Values!U50,Values!AE50))</f>
        <v>70.142857142857139</v>
      </c>
      <c r="AA51" s="60"/>
      <c r="AB51" s="286">
        <v>0.40625000000000017</v>
      </c>
      <c r="AC51" s="254">
        <f t="shared" si="1"/>
        <v>77</v>
      </c>
      <c r="AD51" s="254">
        <f t="shared" si="2"/>
        <v>61</v>
      </c>
      <c r="AE51" s="254">
        <f t="shared" si="3"/>
        <v>62</v>
      </c>
      <c r="AF51" s="254">
        <f t="shared" si="4"/>
        <v>77</v>
      </c>
      <c r="AG51" s="254">
        <f t="shared" si="5"/>
        <v>75</v>
      </c>
      <c r="AH51" s="254">
        <f t="shared" si="6"/>
        <v>68</v>
      </c>
      <c r="AI51" s="254">
        <f t="shared" si="6"/>
        <v>71</v>
      </c>
      <c r="AJ51" s="287">
        <f t="shared" si="7"/>
        <v>70.400000000000006</v>
      </c>
      <c r="AK51" s="287">
        <f t="shared" si="8"/>
        <v>70.142857142857096</v>
      </c>
    </row>
    <row r="52" spans="2:37" x14ac:dyDescent="0.25">
      <c r="B52" s="43">
        <v>0.41666666666666685</v>
      </c>
      <c r="C52" s="190">
        <f>IF($O$7=1,Values!C51,IF($O$7=2,Values!M51,Values!W51))</f>
        <v>64</v>
      </c>
      <c r="D52" s="191">
        <f>IF($O$7=1,Values!D51,IF($O$7=2,Values!N51,Values!X51))</f>
        <v>75</v>
      </c>
      <c r="E52" s="191">
        <f>IF($O$7=1,Values!E51,IF($O$7=2,Values!O51,Values!Y51))</f>
        <v>81</v>
      </c>
      <c r="F52" s="191">
        <f>IF($O$7=1,Values!F51,IF($O$7=2,Values!P51,Values!Z51))</f>
        <v>62</v>
      </c>
      <c r="G52" s="191">
        <f>IF($O$7=1,Values!G51,IF($O$7=2,Values!Q51,Values!AA51))</f>
        <v>90</v>
      </c>
      <c r="H52" s="191">
        <f>IF($O$7=1,Values!H51,IF($O$7=2,Values!R51,Values!AB51))</f>
        <v>85</v>
      </c>
      <c r="I52" s="199">
        <f>IF($O$7=1,Values!I51,IF($O$7=2,Values!S51,Values!AC51))</f>
        <v>69</v>
      </c>
      <c r="J52" s="21">
        <f>IF($O$7=1,Values!J51,IF($O$7=2,Values!T51,Values!AD51))</f>
        <v>74.400000000000006</v>
      </c>
      <c r="K52" s="21">
        <f>IF($O$7=1,Values!K51,IF($O$7=2,Values!U51,Values!AE51))</f>
        <v>75.142857142857139</v>
      </c>
      <c r="AA52" s="60"/>
      <c r="AB52" s="286">
        <v>0.41666666666666685</v>
      </c>
      <c r="AC52" s="254">
        <f t="shared" si="1"/>
        <v>64</v>
      </c>
      <c r="AD52" s="254">
        <f t="shared" si="2"/>
        <v>75</v>
      </c>
      <c r="AE52" s="254">
        <f t="shared" si="3"/>
        <v>81</v>
      </c>
      <c r="AF52" s="254">
        <f t="shared" si="4"/>
        <v>62</v>
      </c>
      <c r="AG52" s="254">
        <f t="shared" si="5"/>
        <v>90</v>
      </c>
      <c r="AH52" s="254">
        <f t="shared" si="6"/>
        <v>85</v>
      </c>
      <c r="AI52" s="254">
        <f t="shared" si="6"/>
        <v>69</v>
      </c>
      <c r="AJ52" s="287">
        <f t="shared" si="7"/>
        <v>74.400000000000006</v>
      </c>
      <c r="AK52" s="287">
        <f t="shared" si="8"/>
        <v>75.142857142857096</v>
      </c>
    </row>
    <row r="53" spans="2:37" x14ac:dyDescent="0.25">
      <c r="B53" s="43">
        <v>0.42708333333333331</v>
      </c>
      <c r="C53" s="190">
        <f>IF($O$7=1,Values!C52,IF($O$7=2,Values!M52,Values!W52))</f>
        <v>66</v>
      </c>
      <c r="D53" s="191">
        <f>IF($O$7=1,Values!D52,IF($O$7=2,Values!N52,Values!X52))</f>
        <v>64</v>
      </c>
      <c r="E53" s="191">
        <f>IF($O$7=1,Values!E52,IF($O$7=2,Values!O52,Values!Y52))</f>
        <v>87</v>
      </c>
      <c r="F53" s="191">
        <f>IF($O$7=1,Values!F52,IF($O$7=2,Values!P52,Values!Z52))</f>
        <v>65</v>
      </c>
      <c r="G53" s="191">
        <f>IF($O$7=1,Values!G52,IF($O$7=2,Values!Q52,Values!AA52))</f>
        <v>72</v>
      </c>
      <c r="H53" s="191">
        <f>IF($O$7=1,Values!H52,IF($O$7=2,Values!R52,Values!AB52))</f>
        <v>77</v>
      </c>
      <c r="I53" s="199">
        <f>IF($O$7=1,Values!I52,IF($O$7=2,Values!S52,Values!AC52))</f>
        <v>79</v>
      </c>
      <c r="J53" s="21">
        <f>IF($O$7=1,Values!J52,IF($O$7=2,Values!T52,Values!AD52))</f>
        <v>70.8</v>
      </c>
      <c r="K53" s="21">
        <f>IF($O$7=1,Values!K52,IF($O$7=2,Values!U52,Values!AE52))</f>
        <v>72.857142857142861</v>
      </c>
      <c r="AA53" s="60"/>
      <c r="AB53" s="286">
        <v>0.42708333333333331</v>
      </c>
      <c r="AC53" s="254">
        <f t="shared" si="1"/>
        <v>66</v>
      </c>
      <c r="AD53" s="254">
        <f t="shared" si="2"/>
        <v>64</v>
      </c>
      <c r="AE53" s="254">
        <f t="shared" si="3"/>
        <v>87</v>
      </c>
      <c r="AF53" s="254">
        <f t="shared" si="4"/>
        <v>65</v>
      </c>
      <c r="AG53" s="254">
        <f t="shared" si="5"/>
        <v>72</v>
      </c>
      <c r="AH53" s="254">
        <f t="shared" si="6"/>
        <v>77</v>
      </c>
      <c r="AI53" s="254">
        <f t="shared" si="6"/>
        <v>79</v>
      </c>
      <c r="AJ53" s="287">
        <f t="shared" si="7"/>
        <v>70.8</v>
      </c>
      <c r="AK53" s="287">
        <f t="shared" si="8"/>
        <v>72.857142857142904</v>
      </c>
    </row>
    <row r="54" spans="2:37" x14ac:dyDescent="0.25">
      <c r="B54" s="43">
        <v>0.43750000000000022</v>
      </c>
      <c r="C54" s="190">
        <f>IF($O$7=1,Values!C53,IF($O$7=2,Values!M53,Values!W53))</f>
        <v>74</v>
      </c>
      <c r="D54" s="191">
        <f>IF($O$7=1,Values!D53,IF($O$7=2,Values!N53,Values!X53))</f>
        <v>63</v>
      </c>
      <c r="E54" s="191">
        <f>IF($O$7=1,Values!E53,IF($O$7=2,Values!O53,Values!Y53))</f>
        <v>61</v>
      </c>
      <c r="F54" s="191">
        <f>IF($O$7=1,Values!F53,IF($O$7=2,Values!P53,Values!Z53))</f>
        <v>60</v>
      </c>
      <c r="G54" s="191">
        <f>IF($O$7=1,Values!G53,IF($O$7=2,Values!Q53,Values!AA53))</f>
        <v>77</v>
      </c>
      <c r="H54" s="191">
        <f>IF($O$7=1,Values!H53,IF($O$7=2,Values!R53,Values!AB53))</f>
        <v>67</v>
      </c>
      <c r="I54" s="199">
        <f>IF($O$7=1,Values!I53,IF($O$7=2,Values!S53,Values!AC53))</f>
        <v>77</v>
      </c>
      <c r="J54" s="21">
        <f>IF($O$7=1,Values!J53,IF($O$7=2,Values!T53,Values!AD53))</f>
        <v>67</v>
      </c>
      <c r="K54" s="21">
        <f>IF($O$7=1,Values!K53,IF($O$7=2,Values!U53,Values!AE53))</f>
        <v>68.428571428571431</v>
      </c>
      <c r="AA54" s="60"/>
      <c r="AB54" s="286">
        <v>0.43750000000000022</v>
      </c>
      <c r="AC54" s="254">
        <f t="shared" si="1"/>
        <v>74</v>
      </c>
      <c r="AD54" s="254">
        <f t="shared" si="2"/>
        <v>63</v>
      </c>
      <c r="AE54" s="254">
        <f t="shared" si="3"/>
        <v>61</v>
      </c>
      <c r="AF54" s="254">
        <f t="shared" si="4"/>
        <v>60</v>
      </c>
      <c r="AG54" s="254">
        <f t="shared" si="5"/>
        <v>77</v>
      </c>
      <c r="AH54" s="254">
        <f t="shared" si="6"/>
        <v>67</v>
      </c>
      <c r="AI54" s="254">
        <f t="shared" si="6"/>
        <v>77</v>
      </c>
      <c r="AJ54" s="287">
        <f t="shared" si="7"/>
        <v>67</v>
      </c>
      <c r="AK54" s="287">
        <f t="shared" si="8"/>
        <v>68.428571428571402</v>
      </c>
    </row>
    <row r="55" spans="2:37" x14ac:dyDescent="0.25">
      <c r="B55" s="43">
        <v>0.44791666666666691</v>
      </c>
      <c r="C55" s="190">
        <f>IF($O$7=1,Values!C54,IF($O$7=2,Values!M54,Values!W54))</f>
        <v>78</v>
      </c>
      <c r="D55" s="191">
        <f>IF($O$7=1,Values!D54,IF($O$7=2,Values!N54,Values!X54))</f>
        <v>41</v>
      </c>
      <c r="E55" s="191">
        <f>IF($O$7=1,Values!E54,IF($O$7=2,Values!O54,Values!Y54))</f>
        <v>57</v>
      </c>
      <c r="F55" s="191">
        <f>IF($O$7=1,Values!F54,IF($O$7=2,Values!P54,Values!Z54))</f>
        <v>62</v>
      </c>
      <c r="G55" s="191">
        <f>IF($O$7=1,Values!G54,IF($O$7=2,Values!Q54,Values!AA54))</f>
        <v>79</v>
      </c>
      <c r="H55" s="191">
        <f>IF($O$7=1,Values!H54,IF($O$7=2,Values!R54,Values!AB54))</f>
        <v>67</v>
      </c>
      <c r="I55" s="199">
        <f>IF($O$7=1,Values!I54,IF($O$7=2,Values!S54,Values!AC54))</f>
        <v>77</v>
      </c>
      <c r="J55" s="21">
        <f>IF($O$7=1,Values!J54,IF($O$7=2,Values!T54,Values!AD54))</f>
        <v>63.4</v>
      </c>
      <c r="K55" s="21">
        <f>IF($O$7=1,Values!K54,IF($O$7=2,Values!U54,Values!AE54))</f>
        <v>65.857142857142861</v>
      </c>
      <c r="AA55" s="60"/>
      <c r="AB55" s="286">
        <v>0.44791666666666691</v>
      </c>
      <c r="AC55" s="254">
        <f t="shared" si="1"/>
        <v>78</v>
      </c>
      <c r="AD55" s="254">
        <f t="shared" si="2"/>
        <v>41</v>
      </c>
      <c r="AE55" s="254">
        <f t="shared" si="3"/>
        <v>57</v>
      </c>
      <c r="AF55" s="254">
        <f t="shared" si="4"/>
        <v>62</v>
      </c>
      <c r="AG55" s="254">
        <f t="shared" si="5"/>
        <v>79</v>
      </c>
      <c r="AH55" s="254">
        <f t="shared" si="6"/>
        <v>67</v>
      </c>
      <c r="AI55" s="254">
        <f t="shared" si="6"/>
        <v>77</v>
      </c>
      <c r="AJ55" s="287">
        <f t="shared" si="7"/>
        <v>63.4</v>
      </c>
      <c r="AK55" s="287">
        <f t="shared" si="8"/>
        <v>65.857142857142904</v>
      </c>
    </row>
    <row r="56" spans="2:37" x14ac:dyDescent="0.25">
      <c r="B56" s="43">
        <v>0.45833333333333331</v>
      </c>
      <c r="C56" s="190">
        <f>IF($O$7=1,Values!C55,IF($O$7=2,Values!M55,Values!W55))</f>
        <v>61</v>
      </c>
      <c r="D56" s="191">
        <f>IF($O$7=1,Values!D55,IF($O$7=2,Values!N55,Values!X55))</f>
        <v>44</v>
      </c>
      <c r="E56" s="191">
        <f>IF($O$7=1,Values!E55,IF($O$7=2,Values!O55,Values!Y55))</f>
        <v>47</v>
      </c>
      <c r="F56" s="191">
        <f>IF($O$7=1,Values!F55,IF($O$7=2,Values!P55,Values!Z55))</f>
        <v>69</v>
      </c>
      <c r="G56" s="191">
        <f>IF($O$7=1,Values!G55,IF($O$7=2,Values!Q55,Values!AA55))</f>
        <v>77</v>
      </c>
      <c r="H56" s="191">
        <f>IF($O$7=1,Values!H55,IF($O$7=2,Values!R55,Values!AB55))</f>
        <v>66</v>
      </c>
      <c r="I56" s="199">
        <f>IF($O$7=1,Values!I55,IF($O$7=2,Values!S55,Values!AC55))</f>
        <v>74</v>
      </c>
      <c r="J56" s="21">
        <f>IF($O$7=1,Values!J55,IF($O$7=2,Values!T55,Values!AD55))</f>
        <v>59.6</v>
      </c>
      <c r="K56" s="21">
        <f>IF($O$7=1,Values!K55,IF($O$7=2,Values!U55,Values!AE55))</f>
        <v>62.571428571428569</v>
      </c>
      <c r="AA56" s="60"/>
      <c r="AB56" s="286">
        <v>0.45833333333333331</v>
      </c>
      <c r="AC56" s="254">
        <f t="shared" si="1"/>
        <v>61</v>
      </c>
      <c r="AD56" s="254">
        <f t="shared" si="2"/>
        <v>44</v>
      </c>
      <c r="AE56" s="254">
        <f t="shared" si="3"/>
        <v>47</v>
      </c>
      <c r="AF56" s="254">
        <f t="shared" si="4"/>
        <v>69</v>
      </c>
      <c r="AG56" s="254">
        <f t="shared" si="5"/>
        <v>77</v>
      </c>
      <c r="AH56" s="254">
        <f t="shared" si="6"/>
        <v>66</v>
      </c>
      <c r="AI56" s="254">
        <f t="shared" si="6"/>
        <v>74</v>
      </c>
      <c r="AJ56" s="287">
        <f t="shared" si="7"/>
        <v>59.6</v>
      </c>
      <c r="AK56" s="287">
        <f t="shared" si="8"/>
        <v>62.571428571428598</v>
      </c>
    </row>
    <row r="57" spans="2:37" x14ac:dyDescent="0.25">
      <c r="B57" s="43">
        <v>0.46875000000000028</v>
      </c>
      <c r="C57" s="190">
        <f>IF($O$7=1,Values!C56,IF($O$7=2,Values!M56,Values!W56))</f>
        <v>68</v>
      </c>
      <c r="D57" s="191">
        <f>IF($O$7=1,Values!D56,IF($O$7=2,Values!N56,Values!X56))</f>
        <v>43</v>
      </c>
      <c r="E57" s="191">
        <f>IF($O$7=1,Values!E56,IF($O$7=2,Values!O56,Values!Y56))</f>
        <v>47</v>
      </c>
      <c r="F57" s="191">
        <f>IF($O$7=1,Values!F56,IF($O$7=2,Values!P56,Values!Z56))</f>
        <v>50</v>
      </c>
      <c r="G57" s="191">
        <f>IF($O$7=1,Values!G56,IF($O$7=2,Values!Q56,Values!AA56))</f>
        <v>73</v>
      </c>
      <c r="H57" s="191">
        <f>IF($O$7=1,Values!H56,IF($O$7=2,Values!R56,Values!AB56))</f>
        <v>81</v>
      </c>
      <c r="I57" s="199">
        <f>IF($O$7=1,Values!I56,IF($O$7=2,Values!S56,Values!AC56))</f>
        <v>81</v>
      </c>
      <c r="J57" s="21">
        <f>IF($O$7=1,Values!J56,IF($O$7=2,Values!T56,Values!AD56))</f>
        <v>56.2</v>
      </c>
      <c r="K57" s="21">
        <f>IF($O$7=1,Values!K56,IF($O$7=2,Values!U56,Values!AE56))</f>
        <v>63.285714285714285</v>
      </c>
      <c r="AA57" s="60"/>
      <c r="AB57" s="286">
        <v>0.46875000000000028</v>
      </c>
      <c r="AC57" s="254">
        <f t="shared" si="1"/>
        <v>68</v>
      </c>
      <c r="AD57" s="254">
        <f t="shared" si="2"/>
        <v>43</v>
      </c>
      <c r="AE57" s="254">
        <f t="shared" si="3"/>
        <v>47</v>
      </c>
      <c r="AF57" s="254">
        <f t="shared" si="4"/>
        <v>50</v>
      </c>
      <c r="AG57" s="254">
        <f t="shared" si="5"/>
        <v>73</v>
      </c>
      <c r="AH57" s="254">
        <f t="shared" si="6"/>
        <v>81</v>
      </c>
      <c r="AI57" s="254">
        <f t="shared" si="6"/>
        <v>81</v>
      </c>
      <c r="AJ57" s="287">
        <f t="shared" si="7"/>
        <v>56.2</v>
      </c>
      <c r="AK57" s="287">
        <f t="shared" si="8"/>
        <v>63.285714285714299</v>
      </c>
    </row>
    <row r="58" spans="2:37" x14ac:dyDescent="0.25">
      <c r="B58" s="43">
        <v>0.47916666666666696</v>
      </c>
      <c r="C58" s="190">
        <f>IF($O$7=1,Values!C57,IF($O$7=2,Values!M57,Values!W57))</f>
        <v>90</v>
      </c>
      <c r="D58" s="191">
        <f>IF($O$7=1,Values!D57,IF($O$7=2,Values!N57,Values!X57))</f>
        <v>52</v>
      </c>
      <c r="E58" s="191">
        <f>IF($O$7=1,Values!E57,IF($O$7=2,Values!O57,Values!Y57))</f>
        <v>61</v>
      </c>
      <c r="F58" s="191">
        <f>IF($O$7=1,Values!F57,IF($O$7=2,Values!P57,Values!Z57))</f>
        <v>60</v>
      </c>
      <c r="G58" s="191">
        <f>IF($O$7=1,Values!G57,IF($O$7=2,Values!Q57,Values!AA57))</f>
        <v>99</v>
      </c>
      <c r="H58" s="191">
        <f>IF($O$7=1,Values!H57,IF($O$7=2,Values!R57,Values!AB57))</f>
        <v>89</v>
      </c>
      <c r="I58" s="199">
        <f>IF($O$7=1,Values!I57,IF($O$7=2,Values!S57,Values!AC57))</f>
        <v>78</v>
      </c>
      <c r="J58" s="21">
        <f>IF($O$7=1,Values!J57,IF($O$7=2,Values!T57,Values!AD57))</f>
        <v>72.400000000000006</v>
      </c>
      <c r="K58" s="21">
        <f>IF($O$7=1,Values!K57,IF($O$7=2,Values!U57,Values!AE57))</f>
        <v>75.571428571428569</v>
      </c>
      <c r="AA58" s="60"/>
      <c r="AB58" s="286">
        <v>0.47916666666666696</v>
      </c>
      <c r="AC58" s="254">
        <f t="shared" si="1"/>
        <v>90</v>
      </c>
      <c r="AD58" s="254">
        <f t="shared" si="2"/>
        <v>52</v>
      </c>
      <c r="AE58" s="254">
        <f t="shared" si="3"/>
        <v>61</v>
      </c>
      <c r="AF58" s="254">
        <f t="shared" si="4"/>
        <v>60</v>
      </c>
      <c r="AG58" s="254">
        <f t="shared" si="5"/>
        <v>99</v>
      </c>
      <c r="AH58" s="254">
        <f t="shared" si="6"/>
        <v>89</v>
      </c>
      <c r="AI58" s="254">
        <f t="shared" si="6"/>
        <v>78</v>
      </c>
      <c r="AJ58" s="287">
        <f t="shared" si="7"/>
        <v>72.400000000000006</v>
      </c>
      <c r="AK58" s="287">
        <f t="shared" si="8"/>
        <v>75.571428571428598</v>
      </c>
    </row>
    <row r="59" spans="2:37" x14ac:dyDescent="0.25">
      <c r="B59" s="43">
        <v>0.48958333333333331</v>
      </c>
      <c r="C59" s="190">
        <f>IF($O$7=1,Values!C58,IF($O$7=2,Values!M58,Values!W58))</f>
        <v>83</v>
      </c>
      <c r="D59" s="191">
        <f>IF($O$7=1,Values!D58,IF($O$7=2,Values!N58,Values!X58))</f>
        <v>68</v>
      </c>
      <c r="E59" s="191">
        <f>IF($O$7=1,Values!E58,IF($O$7=2,Values!O58,Values!Y58))</f>
        <v>54</v>
      </c>
      <c r="F59" s="191">
        <f>IF($O$7=1,Values!F58,IF($O$7=2,Values!P58,Values!Z58))</f>
        <v>60</v>
      </c>
      <c r="G59" s="191">
        <f>IF($O$7=1,Values!G58,IF($O$7=2,Values!Q58,Values!AA58))</f>
        <v>99</v>
      </c>
      <c r="H59" s="191">
        <f>IF($O$7=1,Values!H58,IF($O$7=2,Values!R58,Values!AB58))</f>
        <v>94</v>
      </c>
      <c r="I59" s="199">
        <f>IF($O$7=1,Values!I58,IF($O$7=2,Values!S58,Values!AC58))</f>
        <v>83</v>
      </c>
      <c r="J59" s="21">
        <f>IF($O$7=1,Values!J58,IF($O$7=2,Values!T58,Values!AD58))</f>
        <v>72.8</v>
      </c>
      <c r="K59" s="21">
        <f>IF($O$7=1,Values!K58,IF($O$7=2,Values!U58,Values!AE58))</f>
        <v>77.285714285714292</v>
      </c>
      <c r="AA59" s="60"/>
      <c r="AB59" s="286">
        <v>0.48958333333333331</v>
      </c>
      <c r="AC59" s="254">
        <f t="shared" si="1"/>
        <v>83</v>
      </c>
      <c r="AD59" s="254">
        <f t="shared" si="2"/>
        <v>68</v>
      </c>
      <c r="AE59" s="254">
        <f t="shared" si="3"/>
        <v>54</v>
      </c>
      <c r="AF59" s="254">
        <f t="shared" si="4"/>
        <v>60</v>
      </c>
      <c r="AG59" s="254">
        <f t="shared" si="5"/>
        <v>99</v>
      </c>
      <c r="AH59" s="254">
        <f t="shared" si="6"/>
        <v>94</v>
      </c>
      <c r="AI59" s="254">
        <f t="shared" si="6"/>
        <v>83</v>
      </c>
      <c r="AJ59" s="287">
        <f t="shared" si="7"/>
        <v>72.8</v>
      </c>
      <c r="AK59" s="287">
        <f t="shared" si="8"/>
        <v>77.285714285714306</v>
      </c>
    </row>
    <row r="60" spans="2:37" x14ac:dyDescent="0.25">
      <c r="B60" s="43">
        <v>0.50000000000000033</v>
      </c>
      <c r="C60" s="190">
        <f>IF($O$7=1,Values!C59,IF($O$7=2,Values!M59,Values!W59))</f>
        <v>83</v>
      </c>
      <c r="D60" s="191">
        <f>IF($O$7=1,Values!D59,IF($O$7=2,Values!N59,Values!X59))</f>
        <v>47</v>
      </c>
      <c r="E60" s="191">
        <f>IF($O$7=1,Values!E59,IF($O$7=2,Values!O59,Values!Y59))</f>
        <v>53</v>
      </c>
      <c r="F60" s="191">
        <f>IF($O$7=1,Values!F59,IF($O$7=2,Values!P59,Values!Z59))</f>
        <v>81</v>
      </c>
      <c r="G60" s="191">
        <f>IF($O$7=1,Values!G59,IF($O$7=2,Values!Q59,Values!AA59))</f>
        <v>80</v>
      </c>
      <c r="H60" s="191">
        <f>IF($O$7=1,Values!H59,IF($O$7=2,Values!R59,Values!AB59))</f>
        <v>101</v>
      </c>
      <c r="I60" s="192">
        <f>IF($O$7=1,Values!I59,IF($O$7=2,Values!S59,Values!AC59))</f>
        <v>89</v>
      </c>
      <c r="J60" s="21">
        <f>IF($O$7=1,Values!J59,IF($O$7=2,Values!T59,Values!AD59))</f>
        <v>68.8</v>
      </c>
      <c r="K60" s="21">
        <f>IF($O$7=1,Values!K59,IF($O$7=2,Values!U59,Values!AE59))</f>
        <v>76.285714285714292</v>
      </c>
      <c r="AA60" s="60"/>
      <c r="AB60" s="286">
        <v>0.50000000000000033</v>
      </c>
      <c r="AC60" s="254">
        <f t="shared" si="1"/>
        <v>83</v>
      </c>
      <c r="AD60" s="254">
        <f t="shared" si="2"/>
        <v>47</v>
      </c>
      <c r="AE60" s="254">
        <f t="shared" si="3"/>
        <v>53</v>
      </c>
      <c r="AF60" s="254">
        <f t="shared" si="4"/>
        <v>81</v>
      </c>
      <c r="AG60" s="254">
        <f t="shared" si="5"/>
        <v>80</v>
      </c>
      <c r="AH60" s="254">
        <f t="shared" si="6"/>
        <v>101</v>
      </c>
      <c r="AI60" s="254">
        <f t="shared" si="6"/>
        <v>89</v>
      </c>
      <c r="AJ60" s="287">
        <f t="shared" si="7"/>
        <v>68.8</v>
      </c>
      <c r="AK60" s="287">
        <f t="shared" si="8"/>
        <v>76.285714285714306</v>
      </c>
    </row>
    <row r="61" spans="2:37" x14ac:dyDescent="0.25">
      <c r="B61" s="43">
        <v>0.51041666666666696</v>
      </c>
      <c r="C61" s="190">
        <f>IF($O$7=1,Values!C60,IF($O$7=2,Values!M60,Values!W60))</f>
        <v>46</v>
      </c>
      <c r="D61" s="191">
        <f>IF($O$7=1,Values!D60,IF($O$7=2,Values!N60,Values!X60))</f>
        <v>36</v>
      </c>
      <c r="E61" s="191">
        <f>IF($O$7=1,Values!E60,IF($O$7=2,Values!O60,Values!Y60))</f>
        <v>50</v>
      </c>
      <c r="F61" s="191">
        <f>IF($O$7=1,Values!F60,IF($O$7=2,Values!P60,Values!Z60))</f>
        <v>71</v>
      </c>
      <c r="G61" s="191">
        <f>IF($O$7=1,Values!G60,IF($O$7=2,Values!Q60,Values!AA60))</f>
        <v>90</v>
      </c>
      <c r="H61" s="191">
        <f>IF($O$7=1,Values!H60,IF($O$7=2,Values!R60,Values!AB60))</f>
        <v>89</v>
      </c>
      <c r="I61" s="192">
        <f>IF($O$7=1,Values!I60,IF($O$7=2,Values!S60,Values!AC60))</f>
        <v>95</v>
      </c>
      <c r="J61" s="21">
        <f>IF($O$7=1,Values!J60,IF($O$7=2,Values!T60,Values!AD60))</f>
        <v>58.6</v>
      </c>
      <c r="K61" s="21">
        <f>IF($O$7=1,Values!K60,IF($O$7=2,Values!U60,Values!AE60))</f>
        <v>68.142857142857139</v>
      </c>
      <c r="AA61" s="60"/>
      <c r="AB61" s="286">
        <v>0.51041666666666696</v>
      </c>
      <c r="AC61" s="254">
        <f t="shared" si="1"/>
        <v>46</v>
      </c>
      <c r="AD61" s="254">
        <f t="shared" si="2"/>
        <v>36</v>
      </c>
      <c r="AE61" s="254">
        <f t="shared" si="3"/>
        <v>50</v>
      </c>
      <c r="AF61" s="254">
        <f t="shared" si="4"/>
        <v>71</v>
      </c>
      <c r="AG61" s="254">
        <f t="shared" si="5"/>
        <v>90</v>
      </c>
      <c r="AH61" s="254">
        <f t="shared" si="6"/>
        <v>89</v>
      </c>
      <c r="AI61" s="254">
        <f t="shared" si="6"/>
        <v>95</v>
      </c>
      <c r="AJ61" s="287">
        <f t="shared" si="7"/>
        <v>58.6</v>
      </c>
      <c r="AK61" s="287">
        <f t="shared" si="8"/>
        <v>68.142857142857096</v>
      </c>
    </row>
    <row r="62" spans="2:37" x14ac:dyDescent="0.25">
      <c r="B62" s="43">
        <v>0.52083333333333337</v>
      </c>
      <c r="C62" s="190">
        <f>IF($O$7=1,Values!C61,IF($O$7=2,Values!M61,Values!W61))</f>
        <v>66</v>
      </c>
      <c r="D62" s="191">
        <f>IF($O$7=1,Values!D61,IF($O$7=2,Values!N61,Values!X61))</f>
        <v>55</v>
      </c>
      <c r="E62" s="191">
        <f>IF($O$7=1,Values!E61,IF($O$7=2,Values!O61,Values!Y61))</f>
        <v>60</v>
      </c>
      <c r="F62" s="191">
        <f>IF($O$7=1,Values!F61,IF($O$7=2,Values!P61,Values!Z61))</f>
        <v>56</v>
      </c>
      <c r="G62" s="191">
        <f>IF($O$7=1,Values!G61,IF($O$7=2,Values!Q61,Values!AA61))</f>
        <v>83</v>
      </c>
      <c r="H62" s="191">
        <f>IF($O$7=1,Values!H61,IF($O$7=2,Values!R61,Values!AB61))</f>
        <v>105</v>
      </c>
      <c r="I62" s="192">
        <f>IF($O$7=1,Values!I61,IF($O$7=2,Values!S61,Values!AC61))</f>
        <v>97</v>
      </c>
      <c r="J62" s="21">
        <f>IF($O$7=1,Values!J61,IF($O$7=2,Values!T61,Values!AD61))</f>
        <v>64</v>
      </c>
      <c r="K62" s="21">
        <f>IF($O$7=1,Values!K61,IF($O$7=2,Values!U61,Values!AE61))</f>
        <v>74.571428571428569</v>
      </c>
      <c r="AA62" s="60"/>
      <c r="AB62" s="286">
        <v>0.52083333333333337</v>
      </c>
      <c r="AC62" s="254">
        <f t="shared" si="1"/>
        <v>66</v>
      </c>
      <c r="AD62" s="254">
        <f t="shared" si="2"/>
        <v>55</v>
      </c>
      <c r="AE62" s="254">
        <f t="shared" si="3"/>
        <v>60</v>
      </c>
      <c r="AF62" s="254">
        <f t="shared" si="4"/>
        <v>56</v>
      </c>
      <c r="AG62" s="254">
        <f t="shared" si="5"/>
        <v>83</v>
      </c>
      <c r="AH62" s="254">
        <f t="shared" si="6"/>
        <v>105</v>
      </c>
      <c r="AI62" s="254">
        <f t="shared" si="6"/>
        <v>97</v>
      </c>
      <c r="AJ62" s="287">
        <f t="shared" si="7"/>
        <v>64</v>
      </c>
      <c r="AK62" s="287">
        <f t="shared" si="8"/>
        <v>74.571428571428598</v>
      </c>
    </row>
    <row r="63" spans="2:37" x14ac:dyDescent="0.25">
      <c r="B63" s="43">
        <v>0.53125000000000022</v>
      </c>
      <c r="C63" s="190">
        <f>IF($O$7=1,Values!C62,IF($O$7=2,Values!M62,Values!W62))</f>
        <v>70</v>
      </c>
      <c r="D63" s="191">
        <f>IF($O$7=1,Values!D62,IF($O$7=2,Values!N62,Values!X62))</f>
        <v>53</v>
      </c>
      <c r="E63" s="191">
        <f>IF($O$7=1,Values!E62,IF($O$7=2,Values!O62,Values!Y62))</f>
        <v>47</v>
      </c>
      <c r="F63" s="191">
        <f>IF($O$7=1,Values!F62,IF($O$7=2,Values!P62,Values!Z62))</f>
        <v>50</v>
      </c>
      <c r="G63" s="191">
        <f>IF($O$7=1,Values!G62,IF($O$7=2,Values!Q62,Values!AA62))</f>
        <v>95</v>
      </c>
      <c r="H63" s="191">
        <f>IF($O$7=1,Values!H62,IF($O$7=2,Values!R62,Values!AB62))</f>
        <v>91</v>
      </c>
      <c r="I63" s="192">
        <f>IF($O$7=1,Values!I62,IF($O$7=2,Values!S62,Values!AC62))</f>
        <v>84</v>
      </c>
      <c r="J63" s="21">
        <f>IF($O$7=1,Values!J62,IF($O$7=2,Values!T62,Values!AD62))</f>
        <v>63</v>
      </c>
      <c r="K63" s="21">
        <f>IF($O$7=1,Values!K62,IF($O$7=2,Values!U62,Values!AE62))</f>
        <v>70</v>
      </c>
      <c r="AA63" s="60"/>
      <c r="AB63" s="286">
        <v>0.53125000000000022</v>
      </c>
      <c r="AC63" s="254">
        <f t="shared" si="1"/>
        <v>70</v>
      </c>
      <c r="AD63" s="254">
        <f t="shared" si="2"/>
        <v>53</v>
      </c>
      <c r="AE63" s="254">
        <f t="shared" si="3"/>
        <v>47</v>
      </c>
      <c r="AF63" s="254">
        <f t="shared" si="4"/>
        <v>50</v>
      </c>
      <c r="AG63" s="254">
        <f t="shared" si="5"/>
        <v>95</v>
      </c>
      <c r="AH63" s="254">
        <f t="shared" si="6"/>
        <v>91</v>
      </c>
      <c r="AI63" s="254">
        <f t="shared" si="6"/>
        <v>84</v>
      </c>
      <c r="AJ63" s="287">
        <f t="shared" si="7"/>
        <v>63</v>
      </c>
      <c r="AK63" s="287">
        <f t="shared" si="8"/>
        <v>70</v>
      </c>
    </row>
    <row r="64" spans="2:37" x14ac:dyDescent="0.25">
      <c r="B64" s="43">
        <v>0.54166666666666685</v>
      </c>
      <c r="C64" s="190">
        <f>IF($O$7=1,Values!C63,IF($O$7=2,Values!M63,Values!W63))</f>
        <v>69</v>
      </c>
      <c r="D64" s="191">
        <f>IF($O$7=1,Values!D63,IF($O$7=2,Values!N63,Values!X63))</f>
        <v>38</v>
      </c>
      <c r="E64" s="191">
        <f>IF($O$7=1,Values!E63,IF($O$7=2,Values!O63,Values!Y63))</f>
        <v>52</v>
      </c>
      <c r="F64" s="191">
        <f>IF($O$7=1,Values!F63,IF($O$7=2,Values!P63,Values!Z63))</f>
        <v>58</v>
      </c>
      <c r="G64" s="191">
        <f>IF($O$7=1,Values!G63,IF($O$7=2,Values!Q63,Values!AA63))</f>
        <v>82</v>
      </c>
      <c r="H64" s="191">
        <f>IF($O$7=1,Values!H63,IF($O$7=2,Values!R63,Values!AB63))</f>
        <v>64</v>
      </c>
      <c r="I64" s="192">
        <f>IF($O$7=1,Values!I63,IF($O$7=2,Values!S63,Values!AC63))</f>
        <v>73</v>
      </c>
      <c r="J64" s="21">
        <f>IF($O$7=1,Values!J63,IF($O$7=2,Values!T63,Values!AD63))</f>
        <v>59.8</v>
      </c>
      <c r="K64" s="21">
        <f>IF($O$7=1,Values!K63,IF($O$7=2,Values!U63,Values!AE63))</f>
        <v>62.285714285714285</v>
      </c>
      <c r="AA64" s="60"/>
      <c r="AB64" s="286">
        <v>0.54166666666666685</v>
      </c>
      <c r="AC64" s="254">
        <f t="shared" si="1"/>
        <v>69</v>
      </c>
      <c r="AD64" s="254">
        <f t="shared" si="2"/>
        <v>38</v>
      </c>
      <c r="AE64" s="254">
        <f t="shared" si="3"/>
        <v>52</v>
      </c>
      <c r="AF64" s="254">
        <f t="shared" si="4"/>
        <v>58</v>
      </c>
      <c r="AG64" s="254">
        <f t="shared" si="5"/>
        <v>82</v>
      </c>
      <c r="AH64" s="254">
        <f t="shared" si="6"/>
        <v>64</v>
      </c>
      <c r="AI64" s="254">
        <f t="shared" si="6"/>
        <v>73</v>
      </c>
      <c r="AJ64" s="287">
        <f t="shared" si="7"/>
        <v>59.8</v>
      </c>
      <c r="AK64" s="287">
        <f t="shared" si="8"/>
        <v>62.285714285714299</v>
      </c>
    </row>
    <row r="65" spans="2:37" x14ac:dyDescent="0.25">
      <c r="B65" s="43">
        <v>0.55208333333333348</v>
      </c>
      <c r="C65" s="190">
        <f>IF($O$7=1,Values!C64,IF($O$7=2,Values!M64,Values!W64))</f>
        <v>58</v>
      </c>
      <c r="D65" s="191">
        <f>IF($O$7=1,Values!D64,IF($O$7=2,Values!N64,Values!X64))</f>
        <v>43</v>
      </c>
      <c r="E65" s="191">
        <f>IF($O$7=1,Values!E64,IF($O$7=2,Values!O64,Values!Y64))</f>
        <v>65</v>
      </c>
      <c r="F65" s="191">
        <f>IF($O$7=1,Values!F64,IF($O$7=2,Values!P64,Values!Z64))</f>
        <v>60</v>
      </c>
      <c r="G65" s="191">
        <f>IF($O$7=1,Values!G64,IF($O$7=2,Values!Q64,Values!AA64))</f>
        <v>81</v>
      </c>
      <c r="H65" s="191">
        <f>IF($O$7=1,Values!H64,IF($O$7=2,Values!R64,Values!AB64))</f>
        <v>92</v>
      </c>
      <c r="I65" s="192">
        <f>IF($O$7=1,Values!I64,IF($O$7=2,Values!S64,Values!AC64))</f>
        <v>57</v>
      </c>
      <c r="J65" s="21">
        <f>IF($O$7=1,Values!J64,IF($O$7=2,Values!T64,Values!AD64))</f>
        <v>61.4</v>
      </c>
      <c r="K65" s="21">
        <f>IF($O$7=1,Values!K64,IF($O$7=2,Values!U64,Values!AE64))</f>
        <v>65.142857142857139</v>
      </c>
      <c r="AA65" s="60"/>
      <c r="AB65" s="286">
        <v>0.55208333333333348</v>
      </c>
      <c r="AC65" s="254">
        <f t="shared" si="1"/>
        <v>58</v>
      </c>
      <c r="AD65" s="254">
        <f t="shared" si="2"/>
        <v>43</v>
      </c>
      <c r="AE65" s="254">
        <f t="shared" si="3"/>
        <v>65</v>
      </c>
      <c r="AF65" s="254">
        <f t="shared" si="4"/>
        <v>60</v>
      </c>
      <c r="AG65" s="254">
        <f t="shared" si="5"/>
        <v>81</v>
      </c>
      <c r="AH65" s="254">
        <f t="shared" si="6"/>
        <v>92</v>
      </c>
      <c r="AI65" s="254">
        <f t="shared" si="6"/>
        <v>57</v>
      </c>
      <c r="AJ65" s="287">
        <f t="shared" si="7"/>
        <v>61.4</v>
      </c>
      <c r="AK65" s="287">
        <f t="shared" si="8"/>
        <v>65.142857142857096</v>
      </c>
    </row>
    <row r="66" spans="2:37" x14ac:dyDescent="0.25">
      <c r="B66" s="43">
        <v>0.56250000000000011</v>
      </c>
      <c r="C66" s="190">
        <f>IF($O$7=1,Values!C65,IF($O$7=2,Values!M65,Values!W65))</f>
        <v>66</v>
      </c>
      <c r="D66" s="191">
        <f>IF($O$7=1,Values!D65,IF($O$7=2,Values!N65,Values!X65))</f>
        <v>54</v>
      </c>
      <c r="E66" s="191">
        <f>IF($O$7=1,Values!E65,IF($O$7=2,Values!O65,Values!Y65))</f>
        <v>49</v>
      </c>
      <c r="F66" s="191">
        <f>IF($O$7=1,Values!F65,IF($O$7=2,Values!P65,Values!Z65))</f>
        <v>59</v>
      </c>
      <c r="G66" s="191">
        <f>IF($O$7=1,Values!G65,IF($O$7=2,Values!Q65,Values!AA65))</f>
        <v>83</v>
      </c>
      <c r="H66" s="191">
        <f>IF($O$7=1,Values!H65,IF($O$7=2,Values!R65,Values!AB65))</f>
        <v>86</v>
      </c>
      <c r="I66" s="192">
        <f>IF($O$7=1,Values!I65,IF($O$7=2,Values!S65,Values!AC65))</f>
        <v>67</v>
      </c>
      <c r="J66" s="21">
        <f>IF($O$7=1,Values!J65,IF($O$7=2,Values!T65,Values!AD65))</f>
        <v>62.2</v>
      </c>
      <c r="K66" s="21">
        <f>IF($O$7=1,Values!K65,IF($O$7=2,Values!U65,Values!AE65))</f>
        <v>66.285714285714292</v>
      </c>
      <c r="AA66" s="60"/>
      <c r="AB66" s="286">
        <v>0.56250000000000011</v>
      </c>
      <c r="AC66" s="254">
        <f t="shared" si="1"/>
        <v>66</v>
      </c>
      <c r="AD66" s="254">
        <f t="shared" si="2"/>
        <v>54</v>
      </c>
      <c r="AE66" s="254">
        <f t="shared" si="3"/>
        <v>49</v>
      </c>
      <c r="AF66" s="254">
        <f t="shared" si="4"/>
        <v>59</v>
      </c>
      <c r="AG66" s="254">
        <f t="shared" si="5"/>
        <v>83</v>
      </c>
      <c r="AH66" s="254">
        <f t="shared" si="6"/>
        <v>86</v>
      </c>
      <c r="AI66" s="254">
        <f t="shared" si="6"/>
        <v>67</v>
      </c>
      <c r="AJ66" s="287">
        <f t="shared" si="7"/>
        <v>62.2</v>
      </c>
      <c r="AK66" s="287">
        <f t="shared" si="8"/>
        <v>66.285714285714306</v>
      </c>
    </row>
    <row r="67" spans="2:37" x14ac:dyDescent="0.25">
      <c r="B67" s="43">
        <v>0.57291666666666674</v>
      </c>
      <c r="C67" s="190">
        <f>IF($O$7=1,Values!C66,IF($O$7=2,Values!M66,Values!W66))</f>
        <v>65</v>
      </c>
      <c r="D67" s="191">
        <f>IF($O$7=1,Values!D66,IF($O$7=2,Values!N66,Values!X66))</f>
        <v>59</v>
      </c>
      <c r="E67" s="191">
        <f>IF($O$7=1,Values!E66,IF($O$7=2,Values!O66,Values!Y66))</f>
        <v>70</v>
      </c>
      <c r="F67" s="191">
        <f>IF($O$7=1,Values!F66,IF($O$7=2,Values!P66,Values!Z66))</f>
        <v>65</v>
      </c>
      <c r="G67" s="191">
        <f>IF($O$7=1,Values!G66,IF($O$7=2,Values!Q66,Values!AA66))</f>
        <v>90</v>
      </c>
      <c r="H67" s="191">
        <f>IF($O$7=1,Values!H66,IF($O$7=2,Values!R66,Values!AB66))</f>
        <v>105</v>
      </c>
      <c r="I67" s="192">
        <f>IF($O$7=1,Values!I66,IF($O$7=2,Values!S66,Values!AC66))</f>
        <v>62</v>
      </c>
      <c r="J67" s="21">
        <f>IF($O$7=1,Values!J66,IF($O$7=2,Values!T66,Values!AD66))</f>
        <v>69.8</v>
      </c>
      <c r="K67" s="21">
        <f>IF($O$7=1,Values!K66,IF($O$7=2,Values!U66,Values!AE66))</f>
        <v>73.714285714285708</v>
      </c>
      <c r="AA67" s="60"/>
      <c r="AB67" s="286">
        <v>0.57291666666666674</v>
      </c>
      <c r="AC67" s="254">
        <f t="shared" si="1"/>
        <v>65</v>
      </c>
      <c r="AD67" s="254">
        <f t="shared" si="2"/>
        <v>59</v>
      </c>
      <c r="AE67" s="254">
        <f t="shared" si="3"/>
        <v>70</v>
      </c>
      <c r="AF67" s="254">
        <f t="shared" si="4"/>
        <v>65</v>
      </c>
      <c r="AG67" s="254">
        <f t="shared" si="5"/>
        <v>90</v>
      </c>
      <c r="AH67" s="254">
        <f t="shared" si="6"/>
        <v>105</v>
      </c>
      <c r="AI67" s="254">
        <f t="shared" si="6"/>
        <v>62</v>
      </c>
      <c r="AJ67" s="287">
        <f t="shared" si="7"/>
        <v>69.8</v>
      </c>
      <c r="AK67" s="287">
        <f t="shared" si="8"/>
        <v>73.714285714285694</v>
      </c>
    </row>
    <row r="68" spans="2:37" x14ac:dyDescent="0.25">
      <c r="B68" s="43">
        <v>0.58333333333333337</v>
      </c>
      <c r="C68" s="190">
        <f>IF($O$7=1,Values!C67,IF($O$7=2,Values!M67,Values!W67))</f>
        <v>60</v>
      </c>
      <c r="D68" s="191">
        <f>IF($O$7=1,Values!D67,IF($O$7=2,Values!N67,Values!X67))</f>
        <v>67</v>
      </c>
      <c r="E68" s="191">
        <f>IF($O$7=1,Values!E67,IF($O$7=2,Values!O67,Values!Y67))</f>
        <v>78</v>
      </c>
      <c r="F68" s="191">
        <f>IF($O$7=1,Values!F67,IF($O$7=2,Values!P67,Values!Z67))</f>
        <v>71</v>
      </c>
      <c r="G68" s="191">
        <f>IF($O$7=1,Values!G67,IF($O$7=2,Values!Q67,Values!AA67))</f>
        <v>88</v>
      </c>
      <c r="H68" s="191">
        <f>IF($O$7=1,Values!H67,IF($O$7=2,Values!R67,Values!AB67))</f>
        <v>91</v>
      </c>
      <c r="I68" s="192">
        <f>IF($O$7=1,Values!I67,IF($O$7=2,Values!S67,Values!AC67))</f>
        <v>86</v>
      </c>
      <c r="J68" s="21">
        <f>IF($O$7=1,Values!J67,IF($O$7=2,Values!T67,Values!AD67))</f>
        <v>72.8</v>
      </c>
      <c r="K68" s="21">
        <f>IF($O$7=1,Values!K67,IF($O$7=2,Values!U67,Values!AE67))</f>
        <v>77.285714285714292</v>
      </c>
      <c r="AA68" s="60"/>
      <c r="AB68" s="286">
        <v>0.58333333333333337</v>
      </c>
      <c r="AC68" s="254">
        <f t="shared" si="1"/>
        <v>60</v>
      </c>
      <c r="AD68" s="254">
        <f t="shared" si="2"/>
        <v>67</v>
      </c>
      <c r="AE68" s="254">
        <f t="shared" si="3"/>
        <v>78</v>
      </c>
      <c r="AF68" s="254">
        <f t="shared" si="4"/>
        <v>71</v>
      </c>
      <c r="AG68" s="254">
        <f t="shared" si="5"/>
        <v>88</v>
      </c>
      <c r="AH68" s="254">
        <f t="shared" si="6"/>
        <v>91</v>
      </c>
      <c r="AI68" s="254">
        <f t="shared" si="6"/>
        <v>86</v>
      </c>
      <c r="AJ68" s="287">
        <f t="shared" si="7"/>
        <v>72.8</v>
      </c>
      <c r="AK68" s="287">
        <f t="shared" si="8"/>
        <v>77.285714285714306</v>
      </c>
    </row>
    <row r="69" spans="2:37" x14ac:dyDescent="0.25">
      <c r="B69" s="43">
        <v>0.59375</v>
      </c>
      <c r="C69" s="190">
        <f>IF($O$7=1,Values!C68,IF($O$7=2,Values!M68,Values!W68))</f>
        <v>70</v>
      </c>
      <c r="D69" s="191">
        <f>IF($O$7=1,Values!D68,IF($O$7=2,Values!N68,Values!X68))</f>
        <v>53</v>
      </c>
      <c r="E69" s="191">
        <f>IF($O$7=1,Values!E68,IF($O$7=2,Values!O68,Values!Y68))</f>
        <v>73</v>
      </c>
      <c r="F69" s="191">
        <f>IF($O$7=1,Values!F68,IF($O$7=2,Values!P68,Values!Z68))</f>
        <v>53</v>
      </c>
      <c r="G69" s="191">
        <f>IF($O$7=1,Values!G68,IF($O$7=2,Values!Q68,Values!AA68))</f>
        <v>86</v>
      </c>
      <c r="H69" s="191">
        <f>IF($O$7=1,Values!H68,IF($O$7=2,Values!R68,Values!AB68))</f>
        <v>87</v>
      </c>
      <c r="I69" s="192">
        <f>IF($O$7=1,Values!I68,IF($O$7=2,Values!S68,Values!AC68))</f>
        <v>75</v>
      </c>
      <c r="J69" s="21">
        <f>IF($O$7=1,Values!J68,IF($O$7=2,Values!T68,Values!AD68))</f>
        <v>67</v>
      </c>
      <c r="K69" s="21">
        <f>IF($O$7=1,Values!K68,IF($O$7=2,Values!U68,Values!AE68))</f>
        <v>71</v>
      </c>
      <c r="AA69" s="60"/>
      <c r="AB69" s="286">
        <v>0.59375</v>
      </c>
      <c r="AC69" s="254">
        <f t="shared" si="1"/>
        <v>70</v>
      </c>
      <c r="AD69" s="254">
        <f t="shared" si="2"/>
        <v>53</v>
      </c>
      <c r="AE69" s="254">
        <f t="shared" si="3"/>
        <v>73</v>
      </c>
      <c r="AF69" s="254">
        <f t="shared" si="4"/>
        <v>53</v>
      </c>
      <c r="AG69" s="254">
        <f t="shared" si="5"/>
        <v>86</v>
      </c>
      <c r="AH69" s="254">
        <f t="shared" si="6"/>
        <v>87</v>
      </c>
      <c r="AI69" s="254">
        <f t="shared" si="6"/>
        <v>75</v>
      </c>
      <c r="AJ69" s="287">
        <f t="shared" si="7"/>
        <v>67</v>
      </c>
      <c r="AK69" s="287">
        <f t="shared" si="8"/>
        <v>71</v>
      </c>
    </row>
    <row r="70" spans="2:37" x14ac:dyDescent="0.25">
      <c r="B70" s="43">
        <v>0.60416666666666663</v>
      </c>
      <c r="C70" s="190">
        <f>IF($O$7=1,Values!C69,IF($O$7=2,Values!M69,Values!W69))</f>
        <v>79</v>
      </c>
      <c r="D70" s="191">
        <f>IF($O$7=1,Values!D69,IF($O$7=2,Values!N69,Values!X69))</f>
        <v>56</v>
      </c>
      <c r="E70" s="191">
        <f>IF($O$7=1,Values!E69,IF($O$7=2,Values!O69,Values!Y69))</f>
        <v>67</v>
      </c>
      <c r="F70" s="191">
        <f>IF($O$7=1,Values!F69,IF($O$7=2,Values!P69,Values!Z69))</f>
        <v>83</v>
      </c>
      <c r="G70" s="191">
        <f>IF($O$7=1,Values!G69,IF($O$7=2,Values!Q69,Values!AA69))</f>
        <v>104</v>
      </c>
      <c r="H70" s="191">
        <f>IF($O$7=1,Values!H69,IF($O$7=2,Values!R69,Values!AB69))</f>
        <v>65</v>
      </c>
      <c r="I70" s="192">
        <f>IF($O$7=1,Values!I69,IF($O$7=2,Values!S69,Values!AC69))</f>
        <v>68</v>
      </c>
      <c r="J70" s="21">
        <f>IF($O$7=1,Values!J69,IF($O$7=2,Values!T69,Values!AD69))</f>
        <v>77.8</v>
      </c>
      <c r="K70" s="21">
        <f>IF($O$7=1,Values!K69,IF($O$7=2,Values!U69,Values!AE69))</f>
        <v>74.571428571428569</v>
      </c>
      <c r="AA70" s="60"/>
      <c r="AB70" s="286">
        <v>0.60416666666666663</v>
      </c>
      <c r="AC70" s="254">
        <f t="shared" si="1"/>
        <v>79</v>
      </c>
      <c r="AD70" s="254">
        <f t="shared" si="2"/>
        <v>56</v>
      </c>
      <c r="AE70" s="254">
        <f t="shared" si="3"/>
        <v>67</v>
      </c>
      <c r="AF70" s="254">
        <f t="shared" si="4"/>
        <v>83</v>
      </c>
      <c r="AG70" s="254">
        <f t="shared" si="5"/>
        <v>104</v>
      </c>
      <c r="AH70" s="254">
        <f t="shared" si="6"/>
        <v>65</v>
      </c>
      <c r="AI70" s="254">
        <f t="shared" si="6"/>
        <v>68</v>
      </c>
      <c r="AJ70" s="287">
        <f t="shared" si="7"/>
        <v>77.8</v>
      </c>
      <c r="AK70" s="287">
        <f t="shared" si="8"/>
        <v>74.571428571428598</v>
      </c>
    </row>
    <row r="71" spans="2:37" x14ac:dyDescent="0.25">
      <c r="B71" s="43">
        <v>0.61458333333333326</v>
      </c>
      <c r="C71" s="190">
        <f>IF($O$7=1,Values!C70,IF($O$7=2,Values!M70,Values!W70))</f>
        <v>81</v>
      </c>
      <c r="D71" s="191">
        <f>IF($O$7=1,Values!D70,IF($O$7=2,Values!N70,Values!X70))</f>
        <v>60</v>
      </c>
      <c r="E71" s="191">
        <f>IF($O$7=1,Values!E70,IF($O$7=2,Values!O70,Values!Y70))</f>
        <v>60</v>
      </c>
      <c r="F71" s="191">
        <f>IF($O$7=1,Values!F70,IF($O$7=2,Values!P70,Values!Z70))</f>
        <v>66</v>
      </c>
      <c r="G71" s="191">
        <f>IF($O$7=1,Values!G70,IF($O$7=2,Values!Q70,Values!AA70))</f>
        <v>106</v>
      </c>
      <c r="H71" s="191">
        <f>IF($O$7=1,Values!H70,IF($O$7=2,Values!R70,Values!AB70))</f>
        <v>63</v>
      </c>
      <c r="I71" s="192">
        <f>IF($O$7=1,Values!I70,IF($O$7=2,Values!S70,Values!AC70))</f>
        <v>71</v>
      </c>
      <c r="J71" s="21">
        <f>IF($O$7=1,Values!J70,IF($O$7=2,Values!T70,Values!AD70))</f>
        <v>74.599999999999994</v>
      </c>
      <c r="K71" s="21">
        <f>IF($O$7=1,Values!K70,IF($O$7=2,Values!U70,Values!AE70))</f>
        <v>72.428571428571431</v>
      </c>
      <c r="AA71" s="60"/>
      <c r="AB71" s="286">
        <v>0.61458333333333326</v>
      </c>
      <c r="AC71" s="254">
        <f t="shared" si="1"/>
        <v>81</v>
      </c>
      <c r="AD71" s="254">
        <f t="shared" si="2"/>
        <v>60</v>
      </c>
      <c r="AE71" s="254">
        <f t="shared" si="3"/>
        <v>60</v>
      </c>
      <c r="AF71" s="254">
        <f t="shared" si="4"/>
        <v>66</v>
      </c>
      <c r="AG71" s="254">
        <f t="shared" si="5"/>
        <v>106</v>
      </c>
      <c r="AH71" s="254">
        <f t="shared" si="6"/>
        <v>63</v>
      </c>
      <c r="AI71" s="254">
        <f t="shared" si="6"/>
        <v>71</v>
      </c>
      <c r="AJ71" s="287">
        <f t="shared" si="7"/>
        <v>74.599999999999994</v>
      </c>
      <c r="AK71" s="287">
        <f t="shared" si="8"/>
        <v>72.428571428571402</v>
      </c>
    </row>
    <row r="72" spans="2:37" x14ac:dyDescent="0.25">
      <c r="B72" s="43">
        <v>0.62499999999999989</v>
      </c>
      <c r="C72" s="190">
        <f>IF($O$7=1,Values!C71,IF($O$7=2,Values!M71,Values!W71))</f>
        <v>91</v>
      </c>
      <c r="D72" s="191">
        <f>IF($O$7=1,Values!D71,IF($O$7=2,Values!N71,Values!X71))</f>
        <v>83</v>
      </c>
      <c r="E72" s="191">
        <f>IF($O$7=1,Values!E71,IF($O$7=2,Values!O71,Values!Y71))</f>
        <v>86</v>
      </c>
      <c r="F72" s="191">
        <f>IF($O$7=1,Values!F71,IF($O$7=2,Values!P71,Values!Z71))</f>
        <v>87</v>
      </c>
      <c r="G72" s="191">
        <f>IF($O$7=1,Values!G71,IF($O$7=2,Values!Q71,Values!AA71))</f>
        <v>91</v>
      </c>
      <c r="H72" s="191">
        <f>IF($O$7=1,Values!H71,IF($O$7=2,Values!R71,Values!AB71))</f>
        <v>59</v>
      </c>
      <c r="I72" s="192">
        <f>IF($O$7=1,Values!I71,IF($O$7=2,Values!S71,Values!AC71))</f>
        <v>75</v>
      </c>
      <c r="J72" s="21">
        <f>IF($O$7=1,Values!J71,IF($O$7=2,Values!T71,Values!AD71))</f>
        <v>87.6</v>
      </c>
      <c r="K72" s="21">
        <f>IF($O$7=1,Values!K71,IF($O$7=2,Values!U71,Values!AE71))</f>
        <v>81.714285714285708</v>
      </c>
      <c r="AA72" s="60"/>
      <c r="AB72" s="286">
        <v>0.62499999999999989</v>
      </c>
      <c r="AC72" s="254">
        <f t="shared" si="1"/>
        <v>91</v>
      </c>
      <c r="AD72" s="254">
        <f t="shared" si="2"/>
        <v>83</v>
      </c>
      <c r="AE72" s="254">
        <f t="shared" si="3"/>
        <v>86</v>
      </c>
      <c r="AF72" s="254">
        <f t="shared" si="4"/>
        <v>87</v>
      </c>
      <c r="AG72" s="254">
        <f t="shared" si="5"/>
        <v>91</v>
      </c>
      <c r="AH72" s="254">
        <f t="shared" si="6"/>
        <v>59</v>
      </c>
      <c r="AI72" s="254">
        <f t="shared" si="6"/>
        <v>75</v>
      </c>
      <c r="AJ72" s="287">
        <f t="shared" si="7"/>
        <v>87.6</v>
      </c>
      <c r="AK72" s="287">
        <f t="shared" si="8"/>
        <v>81.714285714285694</v>
      </c>
    </row>
    <row r="73" spans="2:37" x14ac:dyDescent="0.25">
      <c r="B73" s="43">
        <v>0.63541666666666652</v>
      </c>
      <c r="C73" s="190">
        <f>IF($O$7=1,Values!C72,IF($O$7=2,Values!M72,Values!W72))</f>
        <v>83</v>
      </c>
      <c r="D73" s="191">
        <f>IF($O$7=1,Values!D72,IF($O$7=2,Values!N72,Values!X72))</f>
        <v>87</v>
      </c>
      <c r="E73" s="191">
        <f>IF($O$7=1,Values!E72,IF($O$7=2,Values!O72,Values!Y72))</f>
        <v>79</v>
      </c>
      <c r="F73" s="191">
        <f>IF($O$7=1,Values!F72,IF($O$7=2,Values!P72,Values!Z72))</f>
        <v>101</v>
      </c>
      <c r="G73" s="191">
        <f>IF($O$7=1,Values!G72,IF($O$7=2,Values!Q72,Values!AA72))</f>
        <v>112</v>
      </c>
      <c r="H73" s="191">
        <f>IF($O$7=1,Values!H72,IF($O$7=2,Values!R72,Values!AB72))</f>
        <v>63</v>
      </c>
      <c r="I73" s="192">
        <f>IF($O$7=1,Values!I72,IF($O$7=2,Values!S72,Values!AC72))</f>
        <v>71</v>
      </c>
      <c r="J73" s="21">
        <f>IF($O$7=1,Values!J72,IF($O$7=2,Values!T72,Values!AD72))</f>
        <v>92.4</v>
      </c>
      <c r="K73" s="21">
        <f>IF($O$7=1,Values!K72,IF($O$7=2,Values!U72,Values!AE72))</f>
        <v>85.142857142857139</v>
      </c>
      <c r="AA73" s="60"/>
      <c r="AB73" s="286">
        <v>0.63541666666666652</v>
      </c>
      <c r="AC73" s="254">
        <f t="shared" si="1"/>
        <v>83</v>
      </c>
      <c r="AD73" s="254">
        <f t="shared" si="2"/>
        <v>87</v>
      </c>
      <c r="AE73" s="254">
        <f t="shared" si="3"/>
        <v>79</v>
      </c>
      <c r="AF73" s="254">
        <f t="shared" si="4"/>
        <v>101</v>
      </c>
      <c r="AG73" s="254">
        <f t="shared" si="5"/>
        <v>112</v>
      </c>
      <c r="AH73" s="254">
        <f t="shared" si="6"/>
        <v>63</v>
      </c>
      <c r="AI73" s="254">
        <f t="shared" si="6"/>
        <v>71</v>
      </c>
      <c r="AJ73" s="287">
        <f t="shared" si="7"/>
        <v>92.4</v>
      </c>
      <c r="AK73" s="287">
        <f t="shared" si="8"/>
        <v>85.142857142857096</v>
      </c>
    </row>
    <row r="74" spans="2:37" x14ac:dyDescent="0.25">
      <c r="B74" s="43">
        <v>0.64583333333333315</v>
      </c>
      <c r="C74" s="190">
        <f>IF($O$7=1,Values!C73,IF($O$7=2,Values!M73,Values!W73))</f>
        <v>88</v>
      </c>
      <c r="D74" s="191">
        <f>IF($O$7=1,Values!D73,IF($O$7=2,Values!N73,Values!X73))</f>
        <v>118</v>
      </c>
      <c r="E74" s="191">
        <f>IF($O$7=1,Values!E73,IF($O$7=2,Values!O73,Values!Y73))</f>
        <v>102</v>
      </c>
      <c r="F74" s="191">
        <f>IF($O$7=1,Values!F73,IF($O$7=2,Values!P73,Values!Z73))</f>
        <v>108</v>
      </c>
      <c r="G74" s="191">
        <f>IF($O$7=1,Values!G73,IF($O$7=2,Values!Q73,Values!AA73))</f>
        <v>89</v>
      </c>
      <c r="H74" s="191">
        <f>IF($O$7=1,Values!H73,IF($O$7=2,Values!R73,Values!AB73))</f>
        <v>60</v>
      </c>
      <c r="I74" s="192">
        <f>IF($O$7=1,Values!I73,IF($O$7=2,Values!S73,Values!AC73))</f>
        <v>76</v>
      </c>
      <c r="J74" s="21">
        <f>IF($O$7=1,Values!J73,IF($O$7=2,Values!T73,Values!AD73))</f>
        <v>101</v>
      </c>
      <c r="K74" s="21">
        <f>IF($O$7=1,Values!K73,IF($O$7=2,Values!U73,Values!AE73))</f>
        <v>91.571428571428569</v>
      </c>
      <c r="AA74" s="60"/>
      <c r="AB74" s="286">
        <v>0.64583333333333315</v>
      </c>
      <c r="AC74" s="254">
        <f t="shared" si="1"/>
        <v>88</v>
      </c>
      <c r="AD74" s="254">
        <f t="shared" si="2"/>
        <v>118</v>
      </c>
      <c r="AE74" s="254">
        <f t="shared" si="3"/>
        <v>102</v>
      </c>
      <c r="AF74" s="254">
        <f t="shared" si="4"/>
        <v>108</v>
      </c>
      <c r="AG74" s="254">
        <f t="shared" si="5"/>
        <v>89</v>
      </c>
      <c r="AH74" s="254">
        <f t="shared" si="6"/>
        <v>60</v>
      </c>
      <c r="AI74" s="254">
        <f t="shared" si="6"/>
        <v>76</v>
      </c>
      <c r="AJ74" s="287">
        <f t="shared" si="7"/>
        <v>101</v>
      </c>
      <c r="AK74" s="287">
        <f t="shared" si="8"/>
        <v>91.571428571428598</v>
      </c>
    </row>
    <row r="75" spans="2:37" x14ac:dyDescent="0.25">
      <c r="B75" s="43">
        <v>0.65624999999999978</v>
      </c>
      <c r="C75" s="190">
        <f>IF($O$7=1,Values!C74,IF($O$7=2,Values!M74,Values!W74))</f>
        <v>83</v>
      </c>
      <c r="D75" s="191">
        <f>IF($O$7=1,Values!D74,IF($O$7=2,Values!N74,Values!X74))</f>
        <v>105</v>
      </c>
      <c r="E75" s="191">
        <f>IF($O$7=1,Values!E74,IF($O$7=2,Values!O74,Values!Y74))</f>
        <v>106</v>
      </c>
      <c r="F75" s="191">
        <f>IF($O$7=1,Values!F74,IF($O$7=2,Values!P74,Values!Z74))</f>
        <v>100</v>
      </c>
      <c r="G75" s="191">
        <f>IF($O$7=1,Values!G74,IF($O$7=2,Values!Q74,Values!AA74))</f>
        <v>106</v>
      </c>
      <c r="H75" s="191">
        <f>IF($O$7=1,Values!H74,IF($O$7=2,Values!R74,Values!AB74))</f>
        <v>74</v>
      </c>
      <c r="I75" s="192">
        <f>IF($O$7=1,Values!I74,IF($O$7=2,Values!S74,Values!AC74))</f>
        <v>84</v>
      </c>
      <c r="J75" s="21">
        <f>IF($O$7=1,Values!J74,IF($O$7=2,Values!T74,Values!AD74))</f>
        <v>100</v>
      </c>
      <c r="K75" s="21">
        <f>IF($O$7=1,Values!K74,IF($O$7=2,Values!U74,Values!AE74))</f>
        <v>94</v>
      </c>
      <c r="AA75" s="60"/>
      <c r="AB75" s="286">
        <v>0.65624999999999978</v>
      </c>
      <c r="AC75" s="254">
        <f t="shared" si="1"/>
        <v>83</v>
      </c>
      <c r="AD75" s="254">
        <f t="shared" si="2"/>
        <v>105</v>
      </c>
      <c r="AE75" s="254">
        <f t="shared" si="3"/>
        <v>106</v>
      </c>
      <c r="AF75" s="254">
        <f t="shared" si="4"/>
        <v>100</v>
      </c>
      <c r="AG75" s="254">
        <f t="shared" si="5"/>
        <v>106</v>
      </c>
      <c r="AH75" s="254">
        <f t="shared" si="6"/>
        <v>74</v>
      </c>
      <c r="AI75" s="254">
        <f t="shared" si="6"/>
        <v>84</v>
      </c>
      <c r="AJ75" s="287">
        <f t="shared" si="7"/>
        <v>100</v>
      </c>
      <c r="AK75" s="287">
        <f t="shared" si="8"/>
        <v>94</v>
      </c>
    </row>
    <row r="76" spans="2:37" x14ac:dyDescent="0.25">
      <c r="B76" s="43">
        <v>0.66666666666666663</v>
      </c>
      <c r="C76" s="190">
        <f>IF($O$7=1,Values!C75,IF($O$7=2,Values!M75,Values!W75))</f>
        <v>70</v>
      </c>
      <c r="D76" s="191">
        <f>IF($O$7=1,Values!D75,IF($O$7=2,Values!N75,Values!X75))</f>
        <v>88</v>
      </c>
      <c r="E76" s="191">
        <f>IF($O$7=1,Values!E75,IF($O$7=2,Values!O75,Values!Y75))</f>
        <v>99</v>
      </c>
      <c r="F76" s="191">
        <f>IF($O$7=1,Values!F75,IF($O$7=2,Values!P75,Values!Z75))</f>
        <v>93</v>
      </c>
      <c r="G76" s="191">
        <f>IF($O$7=1,Values!G75,IF($O$7=2,Values!Q75,Values!AA75))</f>
        <v>103</v>
      </c>
      <c r="H76" s="191">
        <f>IF($O$7=1,Values!H75,IF($O$7=2,Values!R75,Values!AB75))</f>
        <v>76</v>
      </c>
      <c r="I76" s="192">
        <f>IF($O$7=1,Values!I75,IF($O$7=2,Values!S75,Values!AC75))</f>
        <v>80</v>
      </c>
      <c r="J76" s="21">
        <f>IF($O$7=1,Values!J75,IF($O$7=2,Values!T75,Values!AD75))</f>
        <v>90.6</v>
      </c>
      <c r="K76" s="21">
        <f>IF($O$7=1,Values!K75,IF($O$7=2,Values!U75,Values!AE75))</f>
        <v>87</v>
      </c>
      <c r="AA76" s="60"/>
      <c r="AB76" s="286">
        <v>0.66666666666666663</v>
      </c>
      <c r="AC76" s="254">
        <f t="shared" si="1"/>
        <v>70</v>
      </c>
      <c r="AD76" s="254">
        <f t="shared" si="2"/>
        <v>88</v>
      </c>
      <c r="AE76" s="254">
        <f t="shared" si="3"/>
        <v>99</v>
      </c>
      <c r="AF76" s="254">
        <f t="shared" si="4"/>
        <v>93</v>
      </c>
      <c r="AG76" s="254">
        <f t="shared" si="5"/>
        <v>103</v>
      </c>
      <c r="AH76" s="254">
        <f t="shared" si="6"/>
        <v>76</v>
      </c>
      <c r="AI76" s="254">
        <f t="shared" si="6"/>
        <v>80</v>
      </c>
      <c r="AJ76" s="287">
        <f t="shared" ref="AJ76:AJ107" si="9">IFERROR(VALUE(0&amp;SUBSTITUTE(J76,"*","")),"-")</f>
        <v>90.6</v>
      </c>
      <c r="AK76" s="287">
        <f t="shared" ref="AK76:AK107" si="10">IFERROR(VALUE(0&amp;SUBSTITUTE(K76,"*","")),"-")</f>
        <v>87</v>
      </c>
    </row>
    <row r="77" spans="2:37" x14ac:dyDescent="0.25">
      <c r="B77" s="43">
        <v>0.67708333333333304</v>
      </c>
      <c r="C77" s="190">
        <f>IF($O$7=1,Values!C76,IF($O$7=2,Values!M76,Values!W76))</f>
        <v>96</v>
      </c>
      <c r="D77" s="191">
        <f>IF($O$7=1,Values!D76,IF($O$7=2,Values!N76,Values!X76))</f>
        <v>93</v>
      </c>
      <c r="E77" s="191">
        <f>IF($O$7=1,Values!E76,IF($O$7=2,Values!O76,Values!Y76))</f>
        <v>126</v>
      </c>
      <c r="F77" s="191">
        <f>IF($O$7=1,Values!F76,IF($O$7=2,Values!P76,Values!Z76))</f>
        <v>110</v>
      </c>
      <c r="G77" s="191">
        <f>IF($O$7=1,Values!G76,IF($O$7=2,Values!Q76,Values!AA76))</f>
        <v>125</v>
      </c>
      <c r="H77" s="191">
        <f>IF($O$7=1,Values!H76,IF($O$7=2,Values!R76,Values!AB76))</f>
        <v>66</v>
      </c>
      <c r="I77" s="192">
        <f>IF($O$7=1,Values!I76,IF($O$7=2,Values!S76,Values!AC76))</f>
        <v>91</v>
      </c>
      <c r="J77" s="21">
        <f>IF($O$7=1,Values!J76,IF($O$7=2,Values!T76,Values!AD76))</f>
        <v>110</v>
      </c>
      <c r="K77" s="21">
        <f>IF($O$7=1,Values!K76,IF($O$7=2,Values!U76,Values!AE76))</f>
        <v>101</v>
      </c>
      <c r="AA77" s="60"/>
      <c r="AB77" s="286">
        <v>0.67708333333333304</v>
      </c>
      <c r="AC77" s="254">
        <f t="shared" ref="AC77:AC107" si="11">IFERROR(VALUE(0&amp;SUBSTITUTE(C77,"*","")),"-")</f>
        <v>96</v>
      </c>
      <c r="AD77" s="254">
        <f t="shared" ref="AD77:AD107" si="12">IFERROR(VALUE(0&amp;SUBSTITUTE(D77,"*","")),"-")</f>
        <v>93</v>
      </c>
      <c r="AE77" s="254">
        <f t="shared" ref="AE77:AE107" si="13">IFERROR(VALUE(0&amp;SUBSTITUTE(E77,"*","")),"-")</f>
        <v>126</v>
      </c>
      <c r="AF77" s="254">
        <f t="shared" ref="AF77:AF107" si="14">IFERROR(VALUE(0&amp;SUBSTITUTE(F77,"*","")),"-")</f>
        <v>110</v>
      </c>
      <c r="AG77" s="254">
        <f t="shared" ref="AG77:AG107" si="15">IFERROR(VALUE(0&amp;SUBSTITUTE(G77,"*","")),"-")</f>
        <v>125</v>
      </c>
      <c r="AH77" s="254">
        <f t="shared" ref="AH77:AI107" si="16">IFERROR(VALUE(0&amp;SUBSTITUTE(H77,"*","")),"-")</f>
        <v>66</v>
      </c>
      <c r="AI77" s="254">
        <f t="shared" si="16"/>
        <v>91</v>
      </c>
      <c r="AJ77" s="287">
        <f t="shared" si="9"/>
        <v>110</v>
      </c>
      <c r="AK77" s="287">
        <f t="shared" si="10"/>
        <v>101</v>
      </c>
    </row>
    <row r="78" spans="2:37" x14ac:dyDescent="0.25">
      <c r="B78" s="43">
        <v>0.68749999999999967</v>
      </c>
      <c r="C78" s="190">
        <f>IF($O$7=1,Values!C77,IF($O$7=2,Values!M77,Values!W77))</f>
        <v>102</v>
      </c>
      <c r="D78" s="191">
        <f>IF($O$7=1,Values!D77,IF($O$7=2,Values!N77,Values!X77))</f>
        <v>96</v>
      </c>
      <c r="E78" s="191">
        <f>IF($O$7=1,Values!E77,IF($O$7=2,Values!O77,Values!Y77))</f>
        <v>113</v>
      </c>
      <c r="F78" s="191">
        <f>IF($O$7=1,Values!F77,IF($O$7=2,Values!P77,Values!Z77))</f>
        <v>109</v>
      </c>
      <c r="G78" s="191">
        <f>IF($O$7=1,Values!G77,IF($O$7=2,Values!Q77,Values!AA77))</f>
        <v>116</v>
      </c>
      <c r="H78" s="191">
        <f>IF($O$7=1,Values!H77,IF($O$7=2,Values!R77,Values!AB77))</f>
        <v>53</v>
      </c>
      <c r="I78" s="192">
        <f>IF($O$7=1,Values!I77,IF($O$7=2,Values!S77,Values!AC77))</f>
        <v>92</v>
      </c>
      <c r="J78" s="21">
        <f>IF($O$7=1,Values!J77,IF($O$7=2,Values!T77,Values!AD77))</f>
        <v>107.2</v>
      </c>
      <c r="K78" s="21">
        <f>IF($O$7=1,Values!K77,IF($O$7=2,Values!U77,Values!AE77))</f>
        <v>97.285714285714292</v>
      </c>
      <c r="AA78" s="60"/>
      <c r="AB78" s="286">
        <v>0.68749999999999967</v>
      </c>
      <c r="AC78" s="254">
        <f t="shared" si="11"/>
        <v>102</v>
      </c>
      <c r="AD78" s="254">
        <f t="shared" si="12"/>
        <v>96</v>
      </c>
      <c r="AE78" s="254">
        <f t="shared" si="13"/>
        <v>113</v>
      </c>
      <c r="AF78" s="254">
        <f t="shared" si="14"/>
        <v>109</v>
      </c>
      <c r="AG78" s="254">
        <f t="shared" si="15"/>
        <v>116</v>
      </c>
      <c r="AH78" s="254">
        <f t="shared" si="16"/>
        <v>53</v>
      </c>
      <c r="AI78" s="254">
        <f t="shared" si="16"/>
        <v>92</v>
      </c>
      <c r="AJ78" s="287">
        <f t="shared" si="9"/>
        <v>107.2</v>
      </c>
      <c r="AK78" s="287">
        <f t="shared" si="10"/>
        <v>97.285714285714306</v>
      </c>
    </row>
    <row r="79" spans="2:37" x14ac:dyDescent="0.25">
      <c r="B79" s="43">
        <v>0.69791666666666663</v>
      </c>
      <c r="C79" s="190">
        <f>IF($O$7=1,Values!C78,IF($O$7=2,Values!M78,Values!W78))</f>
        <v>122</v>
      </c>
      <c r="D79" s="191">
        <f>IF($O$7=1,Values!D78,IF($O$7=2,Values!N78,Values!X78))</f>
        <v>108</v>
      </c>
      <c r="E79" s="191">
        <f>IF($O$7=1,Values!E78,IF($O$7=2,Values!O78,Values!Y78))</f>
        <v>102</v>
      </c>
      <c r="F79" s="191">
        <f>IF($O$7=1,Values!F78,IF($O$7=2,Values!P78,Values!Z78))</f>
        <v>106</v>
      </c>
      <c r="G79" s="191">
        <f>IF($O$7=1,Values!G78,IF($O$7=2,Values!Q78,Values!AA78))</f>
        <v>116</v>
      </c>
      <c r="H79" s="191">
        <f>IF($O$7=1,Values!H78,IF($O$7=2,Values!R78,Values!AB78))</f>
        <v>65</v>
      </c>
      <c r="I79" s="192">
        <f>IF($O$7=1,Values!I78,IF($O$7=2,Values!S78,Values!AC78))</f>
        <v>98</v>
      </c>
      <c r="J79" s="21">
        <f>IF($O$7=1,Values!J78,IF($O$7=2,Values!T78,Values!AD78))</f>
        <v>110.8</v>
      </c>
      <c r="K79" s="21">
        <f>IF($O$7=1,Values!K78,IF($O$7=2,Values!U78,Values!AE78))</f>
        <v>102.42857142857143</v>
      </c>
      <c r="AA79" s="60"/>
      <c r="AB79" s="286">
        <v>0.69791666666666663</v>
      </c>
      <c r="AC79" s="254">
        <f t="shared" si="11"/>
        <v>122</v>
      </c>
      <c r="AD79" s="254">
        <f t="shared" si="12"/>
        <v>108</v>
      </c>
      <c r="AE79" s="254">
        <f t="shared" si="13"/>
        <v>102</v>
      </c>
      <c r="AF79" s="254">
        <f t="shared" si="14"/>
        <v>106</v>
      </c>
      <c r="AG79" s="254">
        <f t="shared" si="15"/>
        <v>116</v>
      </c>
      <c r="AH79" s="254">
        <f t="shared" si="16"/>
        <v>65</v>
      </c>
      <c r="AI79" s="254">
        <f t="shared" si="16"/>
        <v>98</v>
      </c>
      <c r="AJ79" s="287">
        <f t="shared" si="9"/>
        <v>110.8</v>
      </c>
      <c r="AK79" s="287">
        <f t="shared" si="10"/>
        <v>102.428571428571</v>
      </c>
    </row>
    <row r="80" spans="2:37" x14ac:dyDescent="0.25">
      <c r="B80" s="43">
        <v>0.70833333333333293</v>
      </c>
      <c r="C80" s="190">
        <f>IF($O$7=1,Values!C79,IF($O$7=2,Values!M79,Values!W79))</f>
        <v>83</v>
      </c>
      <c r="D80" s="191">
        <f>IF($O$7=1,Values!D79,IF($O$7=2,Values!N79,Values!X79))</f>
        <v>121</v>
      </c>
      <c r="E80" s="191">
        <f>IF($O$7=1,Values!E79,IF($O$7=2,Values!O79,Values!Y79))</f>
        <v>110</v>
      </c>
      <c r="F80" s="191">
        <f>IF($O$7=1,Values!F79,IF($O$7=2,Values!P79,Values!Z79))</f>
        <v>104</v>
      </c>
      <c r="G80" s="191">
        <f>IF($O$7=1,Values!G79,IF($O$7=2,Values!Q79,Values!AA79))</f>
        <v>120</v>
      </c>
      <c r="H80" s="191">
        <f>IF($O$7=1,Values!H79,IF($O$7=2,Values!R79,Values!AB79))</f>
        <v>83</v>
      </c>
      <c r="I80" s="192">
        <f>IF($O$7=1,Values!I79,IF($O$7=2,Values!S79,Values!AC79))</f>
        <v>77</v>
      </c>
      <c r="J80" s="21">
        <f>IF($O$7=1,Values!J79,IF($O$7=2,Values!T79,Values!AD79))</f>
        <v>107.6</v>
      </c>
      <c r="K80" s="21">
        <f>IF($O$7=1,Values!K79,IF($O$7=2,Values!U79,Values!AE79))</f>
        <v>99.714285714285708</v>
      </c>
      <c r="AA80" s="60"/>
      <c r="AB80" s="286">
        <v>0.70833333333333293</v>
      </c>
      <c r="AC80" s="254">
        <f t="shared" si="11"/>
        <v>83</v>
      </c>
      <c r="AD80" s="254">
        <f t="shared" si="12"/>
        <v>121</v>
      </c>
      <c r="AE80" s="254">
        <f t="shared" si="13"/>
        <v>110</v>
      </c>
      <c r="AF80" s="254">
        <f t="shared" si="14"/>
        <v>104</v>
      </c>
      <c r="AG80" s="254">
        <f t="shared" si="15"/>
        <v>120</v>
      </c>
      <c r="AH80" s="254">
        <f t="shared" si="16"/>
        <v>83</v>
      </c>
      <c r="AI80" s="254">
        <f t="shared" si="16"/>
        <v>77</v>
      </c>
      <c r="AJ80" s="287">
        <f t="shared" si="9"/>
        <v>107.6</v>
      </c>
      <c r="AK80" s="287">
        <f t="shared" si="10"/>
        <v>99.714285714285694</v>
      </c>
    </row>
    <row r="81" spans="2:37" x14ac:dyDescent="0.25">
      <c r="B81" s="43">
        <v>0.71874999999999956</v>
      </c>
      <c r="C81" s="190">
        <f>IF($O$7=1,Values!C80,IF($O$7=2,Values!M80,Values!W80))</f>
        <v>86</v>
      </c>
      <c r="D81" s="191">
        <f>IF($O$7=1,Values!D80,IF($O$7=2,Values!N80,Values!X80))</f>
        <v>130</v>
      </c>
      <c r="E81" s="191">
        <f>IF($O$7=1,Values!E80,IF($O$7=2,Values!O80,Values!Y80))</f>
        <v>120</v>
      </c>
      <c r="F81" s="191">
        <f>IF($O$7=1,Values!F80,IF($O$7=2,Values!P80,Values!Z80))</f>
        <v>100</v>
      </c>
      <c r="G81" s="191">
        <f>IF($O$7=1,Values!G80,IF($O$7=2,Values!Q80,Values!AA80))</f>
        <v>101</v>
      </c>
      <c r="H81" s="191">
        <f>IF($O$7=1,Values!H80,IF($O$7=2,Values!R80,Values!AB80))</f>
        <v>104</v>
      </c>
      <c r="I81" s="192">
        <f>IF($O$7=1,Values!I80,IF($O$7=2,Values!S80,Values!AC80))</f>
        <v>83</v>
      </c>
      <c r="J81" s="21">
        <f>IF($O$7=1,Values!J80,IF($O$7=2,Values!T80,Values!AD80))</f>
        <v>107.4</v>
      </c>
      <c r="K81" s="21">
        <f>IF($O$7=1,Values!K80,IF($O$7=2,Values!U80,Values!AE80))</f>
        <v>103.42857142857143</v>
      </c>
      <c r="AA81" s="60"/>
      <c r="AB81" s="286">
        <v>0.71874999999999956</v>
      </c>
      <c r="AC81" s="254">
        <f t="shared" si="11"/>
        <v>86</v>
      </c>
      <c r="AD81" s="254">
        <f t="shared" si="12"/>
        <v>130</v>
      </c>
      <c r="AE81" s="254">
        <f t="shared" si="13"/>
        <v>120</v>
      </c>
      <c r="AF81" s="254">
        <f t="shared" si="14"/>
        <v>100</v>
      </c>
      <c r="AG81" s="254">
        <f t="shared" si="15"/>
        <v>101</v>
      </c>
      <c r="AH81" s="254">
        <f t="shared" si="16"/>
        <v>104</v>
      </c>
      <c r="AI81" s="254">
        <f t="shared" si="16"/>
        <v>83</v>
      </c>
      <c r="AJ81" s="287">
        <f t="shared" si="9"/>
        <v>107.4</v>
      </c>
      <c r="AK81" s="287">
        <f t="shared" si="10"/>
        <v>103.428571428571</v>
      </c>
    </row>
    <row r="82" spans="2:37" x14ac:dyDescent="0.25">
      <c r="B82" s="43">
        <v>0.72916666666666663</v>
      </c>
      <c r="C82" s="190">
        <f>IF($O$7=1,Values!C81,IF($O$7=2,Values!M81,Values!W81))</f>
        <v>108</v>
      </c>
      <c r="D82" s="191">
        <f>IF($O$7=1,Values!D81,IF($O$7=2,Values!N81,Values!X81))</f>
        <v>107</v>
      </c>
      <c r="E82" s="191">
        <f>IF($O$7=1,Values!E81,IF($O$7=2,Values!O81,Values!Y81))</f>
        <v>99</v>
      </c>
      <c r="F82" s="191">
        <f>IF($O$7=1,Values!F81,IF($O$7=2,Values!P81,Values!Z81))</f>
        <v>101</v>
      </c>
      <c r="G82" s="191">
        <f>IF($O$7=1,Values!G81,IF($O$7=2,Values!Q81,Values!AA81))</f>
        <v>109</v>
      </c>
      <c r="H82" s="191">
        <f>IF($O$7=1,Values!H81,IF($O$7=2,Values!R81,Values!AB81))</f>
        <v>98</v>
      </c>
      <c r="I82" s="192">
        <f>IF($O$7=1,Values!I81,IF($O$7=2,Values!S81,Values!AC81))</f>
        <v>68</v>
      </c>
      <c r="J82" s="21">
        <f>IF($O$7=1,Values!J81,IF($O$7=2,Values!T81,Values!AD81))</f>
        <v>104.8</v>
      </c>
      <c r="K82" s="21">
        <f>IF($O$7=1,Values!K81,IF($O$7=2,Values!U81,Values!AE81))</f>
        <v>98.571428571428569</v>
      </c>
      <c r="AA82" s="60"/>
      <c r="AB82" s="286">
        <v>0.72916666666666663</v>
      </c>
      <c r="AC82" s="254">
        <f t="shared" si="11"/>
        <v>108</v>
      </c>
      <c r="AD82" s="254">
        <f t="shared" si="12"/>
        <v>107</v>
      </c>
      <c r="AE82" s="254">
        <f t="shared" si="13"/>
        <v>99</v>
      </c>
      <c r="AF82" s="254">
        <f t="shared" si="14"/>
        <v>101</v>
      </c>
      <c r="AG82" s="254">
        <f t="shared" si="15"/>
        <v>109</v>
      </c>
      <c r="AH82" s="254">
        <f t="shared" si="16"/>
        <v>98</v>
      </c>
      <c r="AI82" s="254">
        <f t="shared" si="16"/>
        <v>68</v>
      </c>
      <c r="AJ82" s="287">
        <f t="shared" si="9"/>
        <v>104.8</v>
      </c>
      <c r="AK82" s="287">
        <f t="shared" si="10"/>
        <v>98.571428571428598</v>
      </c>
    </row>
    <row r="83" spans="2:37" x14ac:dyDescent="0.25">
      <c r="B83" s="43">
        <v>0.73958333333333282</v>
      </c>
      <c r="C83" s="190">
        <f>IF($O$7=1,Values!C82,IF($O$7=2,Values!M82,Values!W82))</f>
        <v>99</v>
      </c>
      <c r="D83" s="191">
        <f>IF($O$7=1,Values!D82,IF($O$7=2,Values!N82,Values!X82))</f>
        <v>114</v>
      </c>
      <c r="E83" s="191">
        <f>IF($O$7=1,Values!E82,IF($O$7=2,Values!O82,Values!Y82))</f>
        <v>117</v>
      </c>
      <c r="F83" s="191">
        <f>IF($O$7=1,Values!F82,IF($O$7=2,Values!P82,Values!Z82))</f>
        <v>98</v>
      </c>
      <c r="G83" s="191">
        <f>IF($O$7=1,Values!G82,IF($O$7=2,Values!Q82,Values!AA82))</f>
        <v>110</v>
      </c>
      <c r="H83" s="191">
        <f>IF($O$7=1,Values!H82,IF($O$7=2,Values!R82,Values!AB82))</f>
        <v>72</v>
      </c>
      <c r="I83" s="192">
        <f>IF($O$7=1,Values!I82,IF($O$7=2,Values!S82,Values!AC82))</f>
        <v>69</v>
      </c>
      <c r="J83" s="21">
        <f>IF($O$7=1,Values!J82,IF($O$7=2,Values!T82,Values!AD82))</f>
        <v>107.6</v>
      </c>
      <c r="K83" s="21">
        <f>IF($O$7=1,Values!K82,IF($O$7=2,Values!U82,Values!AE82))</f>
        <v>97</v>
      </c>
      <c r="AA83" s="60"/>
      <c r="AB83" s="286">
        <v>0.73958333333333282</v>
      </c>
      <c r="AC83" s="254">
        <f t="shared" si="11"/>
        <v>99</v>
      </c>
      <c r="AD83" s="254">
        <f t="shared" si="12"/>
        <v>114</v>
      </c>
      <c r="AE83" s="254">
        <f t="shared" si="13"/>
        <v>117</v>
      </c>
      <c r="AF83" s="254">
        <f t="shared" si="14"/>
        <v>98</v>
      </c>
      <c r="AG83" s="254">
        <f t="shared" si="15"/>
        <v>110</v>
      </c>
      <c r="AH83" s="254">
        <f t="shared" si="16"/>
        <v>72</v>
      </c>
      <c r="AI83" s="254">
        <f t="shared" si="16"/>
        <v>69</v>
      </c>
      <c r="AJ83" s="287">
        <f t="shared" si="9"/>
        <v>107.6</v>
      </c>
      <c r="AK83" s="287">
        <f t="shared" si="10"/>
        <v>97</v>
      </c>
    </row>
    <row r="84" spans="2:37" x14ac:dyDescent="0.25">
      <c r="B84" s="43">
        <v>0.75</v>
      </c>
      <c r="C84" s="190">
        <f>IF($O$7=1,Values!C83,IF($O$7=2,Values!M83,Values!W83))</f>
        <v>82</v>
      </c>
      <c r="D84" s="191">
        <f>IF($O$7=1,Values!D83,IF($O$7=2,Values!N83,Values!X83))</f>
        <v>99</v>
      </c>
      <c r="E84" s="191">
        <f>IF($O$7=1,Values!E83,IF($O$7=2,Values!O83,Values!Y83))</f>
        <v>108</v>
      </c>
      <c r="F84" s="191">
        <f>IF($O$7=1,Values!F83,IF($O$7=2,Values!P83,Values!Z83))</f>
        <v>100</v>
      </c>
      <c r="G84" s="191">
        <f>IF($O$7=1,Values!G83,IF($O$7=2,Values!Q83,Values!AA83))</f>
        <v>102</v>
      </c>
      <c r="H84" s="191">
        <f>IF($O$7=1,Values!H83,IF($O$7=2,Values!R83,Values!AB83))</f>
        <v>80</v>
      </c>
      <c r="I84" s="192">
        <f>IF($O$7=1,Values!I83,IF($O$7=2,Values!S83,Values!AC83))</f>
        <v>79</v>
      </c>
      <c r="J84" s="21">
        <f>IF($O$7=1,Values!J83,IF($O$7=2,Values!T83,Values!AD83))</f>
        <v>98.2</v>
      </c>
      <c r="K84" s="21">
        <f>IF($O$7=1,Values!K83,IF($O$7=2,Values!U83,Values!AE83))</f>
        <v>92.857142857142861</v>
      </c>
      <c r="AA84" s="60"/>
      <c r="AB84" s="286">
        <v>0.75</v>
      </c>
      <c r="AC84" s="254">
        <f t="shared" si="11"/>
        <v>82</v>
      </c>
      <c r="AD84" s="254">
        <f t="shared" si="12"/>
        <v>99</v>
      </c>
      <c r="AE84" s="254">
        <f t="shared" si="13"/>
        <v>108</v>
      </c>
      <c r="AF84" s="254">
        <f t="shared" si="14"/>
        <v>100</v>
      </c>
      <c r="AG84" s="254">
        <f t="shared" si="15"/>
        <v>102</v>
      </c>
      <c r="AH84" s="254">
        <f t="shared" si="16"/>
        <v>80</v>
      </c>
      <c r="AI84" s="254">
        <f t="shared" si="16"/>
        <v>79</v>
      </c>
      <c r="AJ84" s="287">
        <f t="shared" si="9"/>
        <v>98.2</v>
      </c>
      <c r="AK84" s="287">
        <f t="shared" si="10"/>
        <v>92.857142857142904</v>
      </c>
    </row>
    <row r="85" spans="2:37" x14ac:dyDescent="0.25">
      <c r="B85" s="43">
        <v>0.76041666666666663</v>
      </c>
      <c r="C85" s="190">
        <f>IF($O$7=1,Values!C84,IF($O$7=2,Values!M84,Values!W84))</f>
        <v>81</v>
      </c>
      <c r="D85" s="191">
        <f>IF($O$7=1,Values!D84,IF($O$7=2,Values!N84,Values!X84))</f>
        <v>87</v>
      </c>
      <c r="E85" s="191">
        <f>IF($O$7=1,Values!E84,IF($O$7=2,Values!O84,Values!Y84))</f>
        <v>104</v>
      </c>
      <c r="F85" s="191">
        <f>IF($O$7=1,Values!F84,IF($O$7=2,Values!P84,Values!Z84))</f>
        <v>79</v>
      </c>
      <c r="G85" s="191">
        <f>IF($O$7=1,Values!G84,IF($O$7=2,Values!Q84,Values!AA84))</f>
        <v>83</v>
      </c>
      <c r="H85" s="191">
        <f>IF($O$7=1,Values!H84,IF($O$7=2,Values!R84,Values!AB84))</f>
        <v>74</v>
      </c>
      <c r="I85" s="192">
        <f>IF($O$7=1,Values!I84,IF($O$7=2,Values!S84,Values!AC84))</f>
        <v>59</v>
      </c>
      <c r="J85" s="21">
        <f>IF($O$7=1,Values!J84,IF($O$7=2,Values!T84,Values!AD84))</f>
        <v>86.8</v>
      </c>
      <c r="K85" s="21">
        <f>IF($O$7=1,Values!K84,IF($O$7=2,Values!U84,Values!AE84))</f>
        <v>81</v>
      </c>
      <c r="AA85" s="60"/>
      <c r="AB85" s="286">
        <v>0.76041666666666663</v>
      </c>
      <c r="AC85" s="254">
        <f t="shared" si="11"/>
        <v>81</v>
      </c>
      <c r="AD85" s="254">
        <f t="shared" si="12"/>
        <v>87</v>
      </c>
      <c r="AE85" s="254">
        <f t="shared" si="13"/>
        <v>104</v>
      </c>
      <c r="AF85" s="254">
        <f t="shared" si="14"/>
        <v>79</v>
      </c>
      <c r="AG85" s="254">
        <f t="shared" si="15"/>
        <v>83</v>
      </c>
      <c r="AH85" s="254">
        <f t="shared" si="16"/>
        <v>74</v>
      </c>
      <c r="AI85" s="254">
        <f t="shared" si="16"/>
        <v>59</v>
      </c>
      <c r="AJ85" s="287">
        <f t="shared" si="9"/>
        <v>86.8</v>
      </c>
      <c r="AK85" s="287">
        <f t="shared" si="10"/>
        <v>81</v>
      </c>
    </row>
    <row r="86" spans="2:37" x14ac:dyDescent="0.25">
      <c r="B86" s="43">
        <v>0.7708333333333327</v>
      </c>
      <c r="C86" s="190">
        <f>IF($O$7=1,Values!C85,IF($O$7=2,Values!M85,Values!W85))</f>
        <v>51</v>
      </c>
      <c r="D86" s="191">
        <f>IF($O$7=1,Values!D85,IF($O$7=2,Values!N85,Values!X85))</f>
        <v>78</v>
      </c>
      <c r="E86" s="191">
        <f>IF($O$7=1,Values!E85,IF($O$7=2,Values!O85,Values!Y85))</f>
        <v>84</v>
      </c>
      <c r="F86" s="191">
        <f>IF($O$7=1,Values!F85,IF($O$7=2,Values!P85,Values!Z85))</f>
        <v>56</v>
      </c>
      <c r="G86" s="191">
        <f>IF($O$7=1,Values!G85,IF($O$7=2,Values!Q85,Values!AA85))</f>
        <v>71</v>
      </c>
      <c r="H86" s="191">
        <f>IF($O$7=1,Values!H85,IF($O$7=2,Values!R85,Values!AB85))</f>
        <v>70</v>
      </c>
      <c r="I86" s="192">
        <f>IF($O$7=1,Values!I85,IF($O$7=2,Values!S85,Values!AC85))</f>
        <v>72</v>
      </c>
      <c r="J86" s="21">
        <f>IF($O$7=1,Values!J85,IF($O$7=2,Values!T85,Values!AD85))</f>
        <v>68</v>
      </c>
      <c r="K86" s="21">
        <f>IF($O$7=1,Values!K85,IF($O$7=2,Values!U85,Values!AE85))</f>
        <v>68.857142857142861</v>
      </c>
      <c r="AA86" s="60"/>
      <c r="AB86" s="286">
        <v>0.7708333333333327</v>
      </c>
      <c r="AC86" s="254">
        <f t="shared" si="11"/>
        <v>51</v>
      </c>
      <c r="AD86" s="254">
        <f t="shared" si="12"/>
        <v>78</v>
      </c>
      <c r="AE86" s="254">
        <f t="shared" si="13"/>
        <v>84</v>
      </c>
      <c r="AF86" s="254">
        <f t="shared" si="14"/>
        <v>56</v>
      </c>
      <c r="AG86" s="254">
        <f t="shared" si="15"/>
        <v>71</v>
      </c>
      <c r="AH86" s="254">
        <f t="shared" si="16"/>
        <v>70</v>
      </c>
      <c r="AI86" s="254">
        <f t="shared" si="16"/>
        <v>72</v>
      </c>
      <c r="AJ86" s="287">
        <f t="shared" si="9"/>
        <v>68</v>
      </c>
      <c r="AK86" s="287">
        <f t="shared" si="10"/>
        <v>68.857142857142904</v>
      </c>
    </row>
    <row r="87" spans="2:37" x14ac:dyDescent="0.25">
      <c r="B87" s="43">
        <v>0.78125</v>
      </c>
      <c r="C87" s="190">
        <f>IF($O$7=1,Values!C86,IF($O$7=2,Values!M86,Values!W86))</f>
        <v>41</v>
      </c>
      <c r="D87" s="191">
        <f>IF($O$7=1,Values!D86,IF($O$7=2,Values!N86,Values!X86))</f>
        <v>60</v>
      </c>
      <c r="E87" s="191">
        <f>IF($O$7=1,Values!E86,IF($O$7=2,Values!O86,Values!Y86))</f>
        <v>70</v>
      </c>
      <c r="F87" s="191">
        <f>IF($O$7=1,Values!F86,IF($O$7=2,Values!P86,Values!Z86))</f>
        <v>61</v>
      </c>
      <c r="G87" s="191">
        <f>IF($O$7=1,Values!G86,IF($O$7=2,Values!Q86,Values!AA86))</f>
        <v>65</v>
      </c>
      <c r="H87" s="191">
        <f>IF($O$7=1,Values!H86,IF($O$7=2,Values!R86,Values!AB86))</f>
        <v>74</v>
      </c>
      <c r="I87" s="192">
        <f>IF($O$7=1,Values!I86,IF($O$7=2,Values!S86,Values!AC86))</f>
        <v>56</v>
      </c>
      <c r="J87" s="21">
        <f>IF($O$7=1,Values!J86,IF($O$7=2,Values!T86,Values!AD86))</f>
        <v>59.4</v>
      </c>
      <c r="K87" s="21">
        <f>IF($O$7=1,Values!K86,IF($O$7=2,Values!U86,Values!AE86))</f>
        <v>61</v>
      </c>
      <c r="AA87" s="60"/>
      <c r="AB87" s="286">
        <v>0.78125</v>
      </c>
      <c r="AC87" s="254">
        <f t="shared" si="11"/>
        <v>41</v>
      </c>
      <c r="AD87" s="254">
        <f t="shared" si="12"/>
        <v>60</v>
      </c>
      <c r="AE87" s="254">
        <f t="shared" si="13"/>
        <v>70</v>
      </c>
      <c r="AF87" s="254">
        <f t="shared" si="14"/>
        <v>61</v>
      </c>
      <c r="AG87" s="254">
        <f t="shared" si="15"/>
        <v>65</v>
      </c>
      <c r="AH87" s="254">
        <f t="shared" si="16"/>
        <v>74</v>
      </c>
      <c r="AI87" s="254">
        <f t="shared" si="16"/>
        <v>56</v>
      </c>
      <c r="AJ87" s="287">
        <f t="shared" si="9"/>
        <v>59.4</v>
      </c>
      <c r="AK87" s="287">
        <f t="shared" si="10"/>
        <v>61</v>
      </c>
    </row>
    <row r="88" spans="2:37" x14ac:dyDescent="0.25">
      <c r="B88" s="43">
        <v>0.79166666666666663</v>
      </c>
      <c r="C88" s="190">
        <f>IF($O$7=1,Values!C87,IF($O$7=2,Values!M87,Values!W87))</f>
        <v>51</v>
      </c>
      <c r="D88" s="191">
        <f>IF($O$7=1,Values!D87,IF($O$7=2,Values!N87,Values!X87))</f>
        <v>34</v>
      </c>
      <c r="E88" s="191">
        <f>IF($O$7=1,Values!E87,IF($O$7=2,Values!O87,Values!Y87))</f>
        <v>55</v>
      </c>
      <c r="F88" s="191">
        <f>IF($O$7=1,Values!F87,IF($O$7=2,Values!P87,Values!Z87))</f>
        <v>41</v>
      </c>
      <c r="G88" s="191">
        <f>IF($O$7=1,Values!G87,IF($O$7=2,Values!Q87,Values!AA87))</f>
        <v>54</v>
      </c>
      <c r="H88" s="191">
        <f>IF($O$7=1,Values!H87,IF($O$7=2,Values!R87,Values!AB87))</f>
        <v>45</v>
      </c>
      <c r="I88" s="192">
        <f>IF($O$7=1,Values!I87,IF($O$7=2,Values!S87,Values!AC87))</f>
        <v>49</v>
      </c>
      <c r="J88" s="21">
        <f>IF($O$7=1,Values!J87,IF($O$7=2,Values!T87,Values!AD87))</f>
        <v>47</v>
      </c>
      <c r="K88" s="21">
        <f>IF($O$7=1,Values!K87,IF($O$7=2,Values!U87,Values!AE87))</f>
        <v>47</v>
      </c>
      <c r="AA88" s="60"/>
      <c r="AB88" s="286">
        <v>0.79166666666666663</v>
      </c>
      <c r="AC88" s="254">
        <f t="shared" si="11"/>
        <v>51</v>
      </c>
      <c r="AD88" s="254">
        <f t="shared" si="12"/>
        <v>34</v>
      </c>
      <c r="AE88" s="254">
        <f t="shared" si="13"/>
        <v>55</v>
      </c>
      <c r="AF88" s="254">
        <f t="shared" si="14"/>
        <v>41</v>
      </c>
      <c r="AG88" s="254">
        <f t="shared" si="15"/>
        <v>54</v>
      </c>
      <c r="AH88" s="254">
        <f t="shared" si="16"/>
        <v>45</v>
      </c>
      <c r="AI88" s="254">
        <f t="shared" si="16"/>
        <v>49</v>
      </c>
      <c r="AJ88" s="287">
        <f t="shared" si="9"/>
        <v>47</v>
      </c>
      <c r="AK88" s="287">
        <f t="shared" si="10"/>
        <v>47</v>
      </c>
    </row>
    <row r="89" spans="2:37" x14ac:dyDescent="0.25">
      <c r="B89" s="43">
        <v>0.80208333333333259</v>
      </c>
      <c r="C89" s="190">
        <f>IF($O$7=1,Values!C88,IF($O$7=2,Values!M88,Values!W88))</f>
        <v>29</v>
      </c>
      <c r="D89" s="191">
        <f>IF($O$7=1,Values!D88,IF($O$7=2,Values!N88,Values!X88))</f>
        <v>36</v>
      </c>
      <c r="E89" s="191">
        <f>IF($O$7=1,Values!E88,IF($O$7=2,Values!O88,Values!Y88))</f>
        <v>39</v>
      </c>
      <c r="F89" s="191">
        <f>IF($O$7=1,Values!F88,IF($O$7=2,Values!P88,Values!Z88))</f>
        <v>43</v>
      </c>
      <c r="G89" s="191">
        <f>IF($O$7=1,Values!G88,IF($O$7=2,Values!Q88,Values!AA88))</f>
        <v>40</v>
      </c>
      <c r="H89" s="191">
        <f>IF($O$7=1,Values!H88,IF($O$7=2,Values!R88,Values!AB88))</f>
        <v>39</v>
      </c>
      <c r="I89" s="192">
        <f>IF($O$7=1,Values!I88,IF($O$7=2,Values!S88,Values!AC88))</f>
        <v>53</v>
      </c>
      <c r="J89" s="21">
        <f>IF($O$7=1,Values!J88,IF($O$7=2,Values!T88,Values!AD88))</f>
        <v>37.4</v>
      </c>
      <c r="K89" s="21">
        <f>IF($O$7=1,Values!K88,IF($O$7=2,Values!U88,Values!AE88))</f>
        <v>39.857142857142854</v>
      </c>
      <c r="AA89" s="60"/>
      <c r="AB89" s="286">
        <v>0.80208333333333259</v>
      </c>
      <c r="AC89" s="254">
        <f t="shared" si="11"/>
        <v>29</v>
      </c>
      <c r="AD89" s="254">
        <f t="shared" si="12"/>
        <v>36</v>
      </c>
      <c r="AE89" s="254">
        <f t="shared" si="13"/>
        <v>39</v>
      </c>
      <c r="AF89" s="254">
        <f t="shared" si="14"/>
        <v>43</v>
      </c>
      <c r="AG89" s="254">
        <f t="shared" si="15"/>
        <v>40</v>
      </c>
      <c r="AH89" s="254">
        <f t="shared" si="16"/>
        <v>39</v>
      </c>
      <c r="AI89" s="254">
        <f t="shared" si="16"/>
        <v>53</v>
      </c>
      <c r="AJ89" s="287">
        <f t="shared" si="9"/>
        <v>37.4</v>
      </c>
      <c r="AK89" s="287">
        <f t="shared" si="10"/>
        <v>39.857142857142897</v>
      </c>
    </row>
    <row r="90" spans="2:37" x14ac:dyDescent="0.25">
      <c r="B90" s="43">
        <v>0.8125</v>
      </c>
      <c r="C90" s="190">
        <f>IF($O$7=1,Values!C89,IF($O$7=2,Values!M89,Values!W89))</f>
        <v>18</v>
      </c>
      <c r="D90" s="191">
        <f>IF($O$7=1,Values!D89,IF($O$7=2,Values!N89,Values!X89))</f>
        <v>17</v>
      </c>
      <c r="E90" s="191">
        <f>IF($O$7=1,Values!E89,IF($O$7=2,Values!O89,Values!Y89))</f>
        <v>35</v>
      </c>
      <c r="F90" s="191">
        <f>IF($O$7=1,Values!F89,IF($O$7=2,Values!P89,Values!Z89))</f>
        <v>41</v>
      </c>
      <c r="G90" s="191">
        <f>IF($O$7=1,Values!G89,IF($O$7=2,Values!Q89,Values!AA89))</f>
        <v>46</v>
      </c>
      <c r="H90" s="191">
        <f>IF($O$7=1,Values!H89,IF($O$7=2,Values!R89,Values!AB89))</f>
        <v>32</v>
      </c>
      <c r="I90" s="192">
        <f>IF($O$7=1,Values!I89,IF($O$7=2,Values!S89,Values!AC89))</f>
        <v>45</v>
      </c>
      <c r="J90" s="21">
        <f>IF($O$7=1,Values!J89,IF($O$7=2,Values!T89,Values!AD89))</f>
        <v>31.4</v>
      </c>
      <c r="K90" s="21">
        <f>IF($O$7=1,Values!K89,IF($O$7=2,Values!U89,Values!AE89))</f>
        <v>33.428571428571431</v>
      </c>
      <c r="AA90" s="60"/>
      <c r="AB90" s="286">
        <v>0.8125</v>
      </c>
      <c r="AC90" s="254">
        <f t="shared" si="11"/>
        <v>18</v>
      </c>
      <c r="AD90" s="254">
        <f t="shared" si="12"/>
        <v>17</v>
      </c>
      <c r="AE90" s="254">
        <f t="shared" si="13"/>
        <v>35</v>
      </c>
      <c r="AF90" s="254">
        <f t="shared" si="14"/>
        <v>41</v>
      </c>
      <c r="AG90" s="254">
        <f t="shared" si="15"/>
        <v>46</v>
      </c>
      <c r="AH90" s="254">
        <f t="shared" si="16"/>
        <v>32</v>
      </c>
      <c r="AI90" s="254">
        <f t="shared" si="16"/>
        <v>45</v>
      </c>
      <c r="AJ90" s="287">
        <f t="shared" si="9"/>
        <v>31.4</v>
      </c>
      <c r="AK90" s="287">
        <f t="shared" si="10"/>
        <v>33.428571428571402</v>
      </c>
    </row>
    <row r="91" spans="2:37" x14ac:dyDescent="0.25">
      <c r="B91" s="43">
        <v>0.82291666666666663</v>
      </c>
      <c r="C91" s="190">
        <f>IF($O$7=1,Values!C90,IF($O$7=2,Values!M90,Values!W90))</f>
        <v>22</v>
      </c>
      <c r="D91" s="191">
        <f>IF($O$7=1,Values!D90,IF($O$7=2,Values!N90,Values!X90))</f>
        <v>25</v>
      </c>
      <c r="E91" s="191">
        <f>IF($O$7=1,Values!E90,IF($O$7=2,Values!O90,Values!Y90))</f>
        <v>26</v>
      </c>
      <c r="F91" s="191">
        <f>IF($O$7=1,Values!F90,IF($O$7=2,Values!P90,Values!Z90))</f>
        <v>28</v>
      </c>
      <c r="G91" s="191">
        <f>IF($O$7=1,Values!G90,IF($O$7=2,Values!Q90,Values!AA90))</f>
        <v>35</v>
      </c>
      <c r="H91" s="191">
        <f>IF($O$7=1,Values!H90,IF($O$7=2,Values!R90,Values!AB90))</f>
        <v>19</v>
      </c>
      <c r="I91" s="192">
        <f>IF($O$7=1,Values!I90,IF($O$7=2,Values!S90,Values!AC90))</f>
        <v>44</v>
      </c>
      <c r="J91" s="21">
        <f>IF($O$7=1,Values!J90,IF($O$7=2,Values!T90,Values!AD90))</f>
        <v>27.2</v>
      </c>
      <c r="K91" s="21">
        <f>IF($O$7=1,Values!K90,IF($O$7=2,Values!U90,Values!AE90))</f>
        <v>28.428571428571427</v>
      </c>
      <c r="AA91" s="60"/>
      <c r="AB91" s="286">
        <v>0.82291666666666663</v>
      </c>
      <c r="AC91" s="254">
        <f t="shared" si="11"/>
        <v>22</v>
      </c>
      <c r="AD91" s="254">
        <f t="shared" si="12"/>
        <v>25</v>
      </c>
      <c r="AE91" s="254">
        <f t="shared" si="13"/>
        <v>26</v>
      </c>
      <c r="AF91" s="254">
        <f t="shared" si="14"/>
        <v>28</v>
      </c>
      <c r="AG91" s="254">
        <f t="shared" si="15"/>
        <v>35</v>
      </c>
      <c r="AH91" s="254">
        <f t="shared" si="16"/>
        <v>19</v>
      </c>
      <c r="AI91" s="254">
        <f t="shared" si="16"/>
        <v>44</v>
      </c>
      <c r="AJ91" s="287">
        <f t="shared" si="9"/>
        <v>27.2</v>
      </c>
      <c r="AK91" s="287">
        <f t="shared" si="10"/>
        <v>28.428571428571399</v>
      </c>
    </row>
    <row r="92" spans="2:37" x14ac:dyDescent="0.25">
      <c r="B92" s="43">
        <v>0.83333333333333337</v>
      </c>
      <c r="C92" s="190">
        <f>IF($O$7=1,Values!C91,IF($O$7=2,Values!M91,Values!W91))</f>
        <v>18</v>
      </c>
      <c r="D92" s="191">
        <f>IF($O$7=1,Values!D91,IF($O$7=2,Values!N91,Values!X91))</f>
        <v>27</v>
      </c>
      <c r="E92" s="191">
        <f>IF($O$7=1,Values!E91,IF($O$7=2,Values!O91,Values!Y91))</f>
        <v>28</v>
      </c>
      <c r="F92" s="191">
        <f>IF($O$7=1,Values!F91,IF($O$7=2,Values!P91,Values!Z91))</f>
        <v>33</v>
      </c>
      <c r="G92" s="191">
        <f>IF($O$7=1,Values!G91,IF($O$7=2,Values!Q91,Values!AA91))</f>
        <v>35</v>
      </c>
      <c r="H92" s="191">
        <f>IF($O$7=1,Values!H91,IF($O$7=2,Values!R91,Values!AB91))</f>
        <v>23</v>
      </c>
      <c r="I92" s="192">
        <f>IF($O$7=1,Values!I91,IF($O$7=2,Values!S91,Values!AC91))</f>
        <v>35</v>
      </c>
      <c r="J92" s="21">
        <f>IF($O$7=1,Values!J91,IF($O$7=2,Values!T91,Values!AD91))</f>
        <v>28.2</v>
      </c>
      <c r="K92" s="21">
        <f>IF($O$7=1,Values!K91,IF($O$7=2,Values!U91,Values!AE91))</f>
        <v>28.428571428571427</v>
      </c>
      <c r="AA92" s="60"/>
      <c r="AB92" s="286">
        <v>0.83333333333333337</v>
      </c>
      <c r="AC92" s="254">
        <f t="shared" si="11"/>
        <v>18</v>
      </c>
      <c r="AD92" s="254">
        <f t="shared" si="12"/>
        <v>27</v>
      </c>
      <c r="AE92" s="254">
        <f t="shared" si="13"/>
        <v>28</v>
      </c>
      <c r="AF92" s="254">
        <f t="shared" si="14"/>
        <v>33</v>
      </c>
      <c r="AG92" s="254">
        <f t="shared" si="15"/>
        <v>35</v>
      </c>
      <c r="AH92" s="254">
        <f t="shared" si="16"/>
        <v>23</v>
      </c>
      <c r="AI92" s="254">
        <f t="shared" si="16"/>
        <v>35</v>
      </c>
      <c r="AJ92" s="287">
        <f t="shared" si="9"/>
        <v>28.2</v>
      </c>
      <c r="AK92" s="287">
        <f t="shared" si="10"/>
        <v>28.428571428571399</v>
      </c>
    </row>
    <row r="93" spans="2:37" x14ac:dyDescent="0.25">
      <c r="B93" s="43">
        <v>0.84375</v>
      </c>
      <c r="C93" s="190">
        <f>IF($O$7=1,Values!C92,IF($O$7=2,Values!M92,Values!W92))</f>
        <v>16</v>
      </c>
      <c r="D93" s="191">
        <f>IF($O$7=1,Values!D92,IF($O$7=2,Values!N92,Values!X92))</f>
        <v>16</v>
      </c>
      <c r="E93" s="191">
        <f>IF($O$7=1,Values!E92,IF($O$7=2,Values!O92,Values!Y92))</f>
        <v>23</v>
      </c>
      <c r="F93" s="191">
        <f>IF($O$7=1,Values!F92,IF($O$7=2,Values!P92,Values!Z92))</f>
        <v>24</v>
      </c>
      <c r="G93" s="191">
        <f>IF($O$7=1,Values!G92,IF($O$7=2,Values!Q92,Values!AA92))</f>
        <v>31</v>
      </c>
      <c r="H93" s="191">
        <f>IF($O$7=1,Values!H92,IF($O$7=2,Values!R92,Values!AB92))</f>
        <v>21</v>
      </c>
      <c r="I93" s="192">
        <f>IF($O$7=1,Values!I92,IF($O$7=2,Values!S92,Values!AC92))</f>
        <v>31</v>
      </c>
      <c r="J93" s="21">
        <f>IF($O$7=1,Values!J92,IF($O$7=2,Values!T92,Values!AD92))</f>
        <v>22</v>
      </c>
      <c r="K93" s="21">
        <f>IF($O$7=1,Values!K92,IF($O$7=2,Values!U92,Values!AE92))</f>
        <v>23.142857142857142</v>
      </c>
      <c r="AA93" s="60"/>
      <c r="AB93" s="286">
        <v>0.84375</v>
      </c>
      <c r="AC93" s="254">
        <f t="shared" si="11"/>
        <v>16</v>
      </c>
      <c r="AD93" s="254">
        <f t="shared" si="12"/>
        <v>16</v>
      </c>
      <c r="AE93" s="254">
        <f t="shared" si="13"/>
        <v>23</v>
      </c>
      <c r="AF93" s="254">
        <f t="shared" si="14"/>
        <v>24</v>
      </c>
      <c r="AG93" s="254">
        <f t="shared" si="15"/>
        <v>31</v>
      </c>
      <c r="AH93" s="254">
        <f t="shared" si="16"/>
        <v>21</v>
      </c>
      <c r="AI93" s="254">
        <f t="shared" si="16"/>
        <v>31</v>
      </c>
      <c r="AJ93" s="287">
        <f t="shared" si="9"/>
        <v>22</v>
      </c>
      <c r="AK93" s="287">
        <f t="shared" si="10"/>
        <v>23.1428571428571</v>
      </c>
    </row>
    <row r="94" spans="2:37" x14ac:dyDescent="0.25">
      <c r="B94" s="43">
        <v>0.85416666666666663</v>
      </c>
      <c r="C94" s="190">
        <f>IF($O$7=1,Values!C93,IF($O$7=2,Values!M93,Values!W93))</f>
        <v>23</v>
      </c>
      <c r="D94" s="191">
        <f>IF($O$7=1,Values!D93,IF($O$7=2,Values!N93,Values!X93))</f>
        <v>27</v>
      </c>
      <c r="E94" s="191">
        <f>IF($O$7=1,Values!E93,IF($O$7=2,Values!O93,Values!Y93))</f>
        <v>16</v>
      </c>
      <c r="F94" s="191">
        <f>IF($O$7=1,Values!F93,IF($O$7=2,Values!P93,Values!Z93))</f>
        <v>21</v>
      </c>
      <c r="G94" s="191">
        <f>IF($O$7=1,Values!G93,IF($O$7=2,Values!Q93,Values!AA93))</f>
        <v>21</v>
      </c>
      <c r="H94" s="191">
        <f>IF($O$7=1,Values!H93,IF($O$7=2,Values!R93,Values!AB93))</f>
        <v>21</v>
      </c>
      <c r="I94" s="192">
        <f>IF($O$7=1,Values!I93,IF($O$7=2,Values!S93,Values!AC93))</f>
        <v>29</v>
      </c>
      <c r="J94" s="21">
        <f>IF($O$7=1,Values!J93,IF($O$7=2,Values!T93,Values!AD93))</f>
        <v>21.6</v>
      </c>
      <c r="K94" s="21">
        <f>IF($O$7=1,Values!K93,IF($O$7=2,Values!U93,Values!AE93))</f>
        <v>22.571428571428573</v>
      </c>
      <c r="AA94" s="60"/>
      <c r="AB94" s="286">
        <v>0.85416666666666663</v>
      </c>
      <c r="AC94" s="254">
        <f t="shared" si="11"/>
        <v>23</v>
      </c>
      <c r="AD94" s="254">
        <f t="shared" si="12"/>
        <v>27</v>
      </c>
      <c r="AE94" s="254">
        <f t="shared" si="13"/>
        <v>16</v>
      </c>
      <c r="AF94" s="254">
        <f t="shared" si="14"/>
        <v>21</v>
      </c>
      <c r="AG94" s="254">
        <f t="shared" si="15"/>
        <v>21</v>
      </c>
      <c r="AH94" s="254">
        <f t="shared" si="16"/>
        <v>21</v>
      </c>
      <c r="AI94" s="254">
        <f t="shared" si="16"/>
        <v>29</v>
      </c>
      <c r="AJ94" s="287">
        <f t="shared" si="9"/>
        <v>21.6</v>
      </c>
      <c r="AK94" s="287">
        <f t="shared" si="10"/>
        <v>22.571428571428601</v>
      </c>
    </row>
    <row r="95" spans="2:37" x14ac:dyDescent="0.25">
      <c r="B95" s="43">
        <v>0.86458333333333337</v>
      </c>
      <c r="C95" s="190">
        <f>IF($O$7=1,Values!C94,IF($O$7=2,Values!M94,Values!W94))</f>
        <v>17</v>
      </c>
      <c r="D95" s="191">
        <f>IF($O$7=1,Values!D94,IF($O$7=2,Values!N94,Values!X94))</f>
        <v>21</v>
      </c>
      <c r="E95" s="191">
        <f>IF($O$7=1,Values!E94,IF($O$7=2,Values!O94,Values!Y94))</f>
        <v>28</v>
      </c>
      <c r="F95" s="191">
        <f>IF($O$7=1,Values!F94,IF($O$7=2,Values!P94,Values!Z94))</f>
        <v>15</v>
      </c>
      <c r="G95" s="191">
        <f>IF($O$7=1,Values!G94,IF($O$7=2,Values!Q94,Values!AA94))</f>
        <v>26</v>
      </c>
      <c r="H95" s="191">
        <f>IF($O$7=1,Values!H94,IF($O$7=2,Values!R94,Values!AB94))</f>
        <v>21</v>
      </c>
      <c r="I95" s="192">
        <f>IF($O$7=1,Values!I94,IF($O$7=2,Values!S94,Values!AC94))</f>
        <v>37</v>
      </c>
      <c r="J95" s="21">
        <f>IF($O$7=1,Values!J94,IF($O$7=2,Values!T94,Values!AD94))</f>
        <v>21.4</v>
      </c>
      <c r="K95" s="21">
        <f>IF($O$7=1,Values!K94,IF($O$7=2,Values!U94,Values!AE94))</f>
        <v>23.571428571428573</v>
      </c>
      <c r="AA95" s="60"/>
      <c r="AB95" s="286">
        <v>0.86458333333333337</v>
      </c>
      <c r="AC95" s="254">
        <f t="shared" si="11"/>
        <v>17</v>
      </c>
      <c r="AD95" s="254">
        <f t="shared" si="12"/>
        <v>21</v>
      </c>
      <c r="AE95" s="254">
        <f t="shared" si="13"/>
        <v>28</v>
      </c>
      <c r="AF95" s="254">
        <f t="shared" si="14"/>
        <v>15</v>
      </c>
      <c r="AG95" s="254">
        <f t="shared" si="15"/>
        <v>26</v>
      </c>
      <c r="AH95" s="254">
        <f t="shared" si="16"/>
        <v>21</v>
      </c>
      <c r="AI95" s="254">
        <f t="shared" si="16"/>
        <v>37</v>
      </c>
      <c r="AJ95" s="287">
        <f t="shared" si="9"/>
        <v>21.4</v>
      </c>
      <c r="AK95" s="287">
        <f t="shared" si="10"/>
        <v>23.571428571428601</v>
      </c>
    </row>
    <row r="96" spans="2:37" x14ac:dyDescent="0.25">
      <c r="B96" s="43">
        <v>0.875</v>
      </c>
      <c r="C96" s="190">
        <f>IF($O$7=1,Values!C95,IF($O$7=2,Values!M95,Values!W95))</f>
        <v>11</v>
      </c>
      <c r="D96" s="191">
        <f>IF($O$7=1,Values!D95,IF($O$7=2,Values!N95,Values!X95))</f>
        <v>14</v>
      </c>
      <c r="E96" s="191">
        <f>IF($O$7=1,Values!E95,IF($O$7=2,Values!O95,Values!Y95))</f>
        <v>10</v>
      </c>
      <c r="F96" s="191">
        <f>IF($O$7=1,Values!F95,IF($O$7=2,Values!P95,Values!Z95))</f>
        <v>27</v>
      </c>
      <c r="G96" s="191">
        <f>IF($O$7=1,Values!G95,IF($O$7=2,Values!Q95,Values!AA95))</f>
        <v>28</v>
      </c>
      <c r="H96" s="191">
        <f>IF($O$7=1,Values!H95,IF($O$7=2,Values!R95,Values!AB95))</f>
        <v>21</v>
      </c>
      <c r="I96" s="192">
        <f>IF($O$7=1,Values!I95,IF($O$7=2,Values!S95,Values!AC95))</f>
        <v>29</v>
      </c>
      <c r="J96" s="21">
        <f>IF($O$7=1,Values!J95,IF($O$7=2,Values!T95,Values!AD95))</f>
        <v>18</v>
      </c>
      <c r="K96" s="21">
        <f>IF($O$7=1,Values!K95,IF($O$7=2,Values!U95,Values!AE95))</f>
        <v>20</v>
      </c>
      <c r="AA96" s="60"/>
      <c r="AB96" s="286">
        <v>0.875</v>
      </c>
      <c r="AC96" s="254">
        <f t="shared" si="11"/>
        <v>11</v>
      </c>
      <c r="AD96" s="254">
        <f t="shared" si="12"/>
        <v>14</v>
      </c>
      <c r="AE96" s="254">
        <f t="shared" si="13"/>
        <v>10</v>
      </c>
      <c r="AF96" s="254">
        <f t="shared" si="14"/>
        <v>27</v>
      </c>
      <c r="AG96" s="254">
        <f t="shared" si="15"/>
        <v>28</v>
      </c>
      <c r="AH96" s="254">
        <f t="shared" si="16"/>
        <v>21</v>
      </c>
      <c r="AI96" s="254">
        <f t="shared" si="16"/>
        <v>29</v>
      </c>
      <c r="AJ96" s="287">
        <f t="shared" si="9"/>
        <v>18</v>
      </c>
      <c r="AK96" s="287">
        <f t="shared" si="10"/>
        <v>20</v>
      </c>
    </row>
    <row r="97" spans="2:37" x14ac:dyDescent="0.25">
      <c r="B97" s="43">
        <v>0.88541666666666663</v>
      </c>
      <c r="C97" s="190">
        <f>IF($O$7=1,Values!C96,IF($O$7=2,Values!M96,Values!W96))</f>
        <v>15</v>
      </c>
      <c r="D97" s="191">
        <f>IF($O$7=1,Values!D96,IF($O$7=2,Values!N96,Values!X96))</f>
        <v>17</v>
      </c>
      <c r="E97" s="191">
        <f>IF($O$7=1,Values!E96,IF($O$7=2,Values!O96,Values!Y96))</f>
        <v>14</v>
      </c>
      <c r="F97" s="191">
        <f>IF($O$7=1,Values!F96,IF($O$7=2,Values!P96,Values!Z96))</f>
        <v>19</v>
      </c>
      <c r="G97" s="191">
        <f>IF($O$7=1,Values!G96,IF($O$7=2,Values!Q96,Values!AA96))</f>
        <v>21</v>
      </c>
      <c r="H97" s="191">
        <f>IF($O$7=1,Values!H96,IF($O$7=2,Values!R96,Values!AB96))</f>
        <v>31</v>
      </c>
      <c r="I97" s="192">
        <f>IF($O$7=1,Values!I96,IF($O$7=2,Values!S96,Values!AC96))</f>
        <v>32</v>
      </c>
      <c r="J97" s="21">
        <f>IF($O$7=1,Values!J96,IF($O$7=2,Values!T96,Values!AD96))</f>
        <v>17.2</v>
      </c>
      <c r="K97" s="21">
        <f>IF($O$7=1,Values!K96,IF($O$7=2,Values!U96,Values!AE96))</f>
        <v>21.285714285714285</v>
      </c>
      <c r="AA97" s="60"/>
      <c r="AB97" s="286">
        <v>0.88541666666666663</v>
      </c>
      <c r="AC97" s="254">
        <f t="shared" si="11"/>
        <v>15</v>
      </c>
      <c r="AD97" s="254">
        <f t="shared" si="12"/>
        <v>17</v>
      </c>
      <c r="AE97" s="254">
        <f t="shared" si="13"/>
        <v>14</v>
      </c>
      <c r="AF97" s="254">
        <f t="shared" si="14"/>
        <v>19</v>
      </c>
      <c r="AG97" s="254">
        <f t="shared" si="15"/>
        <v>21</v>
      </c>
      <c r="AH97" s="254">
        <f t="shared" si="16"/>
        <v>31</v>
      </c>
      <c r="AI97" s="254">
        <f t="shared" si="16"/>
        <v>32</v>
      </c>
      <c r="AJ97" s="287">
        <f t="shared" si="9"/>
        <v>17.2</v>
      </c>
      <c r="AK97" s="287">
        <f t="shared" si="10"/>
        <v>21.285714285714299</v>
      </c>
    </row>
    <row r="98" spans="2:37" x14ac:dyDescent="0.25">
      <c r="B98" s="43">
        <v>0.89583333333333337</v>
      </c>
      <c r="C98" s="190">
        <f>IF($O$7=1,Values!C97,IF($O$7=2,Values!M97,Values!W97))</f>
        <v>20</v>
      </c>
      <c r="D98" s="191">
        <f>IF($O$7=1,Values!D97,IF($O$7=2,Values!N97,Values!X97))</f>
        <v>15</v>
      </c>
      <c r="E98" s="191">
        <f>IF($O$7=1,Values!E97,IF($O$7=2,Values!O97,Values!Y97))</f>
        <v>19</v>
      </c>
      <c r="F98" s="191">
        <f>IF($O$7=1,Values!F97,IF($O$7=2,Values!P97,Values!Z97))</f>
        <v>18</v>
      </c>
      <c r="G98" s="191">
        <f>IF($O$7=1,Values!G97,IF($O$7=2,Values!Q97,Values!AA97))</f>
        <v>20</v>
      </c>
      <c r="H98" s="191">
        <f>IF($O$7=1,Values!H97,IF($O$7=2,Values!R97,Values!AB97))</f>
        <v>18</v>
      </c>
      <c r="I98" s="192">
        <f>IF($O$7=1,Values!I97,IF($O$7=2,Values!S97,Values!AC97))</f>
        <v>23</v>
      </c>
      <c r="J98" s="21">
        <f>IF($O$7=1,Values!J97,IF($O$7=2,Values!T97,Values!AD97))</f>
        <v>18.399999999999999</v>
      </c>
      <c r="K98" s="21">
        <f>IF($O$7=1,Values!K97,IF($O$7=2,Values!U97,Values!AE97))</f>
        <v>19</v>
      </c>
      <c r="AA98" s="60"/>
      <c r="AB98" s="286">
        <v>0.89583333333333337</v>
      </c>
      <c r="AC98" s="254">
        <f t="shared" si="11"/>
        <v>20</v>
      </c>
      <c r="AD98" s="254">
        <f t="shared" si="12"/>
        <v>15</v>
      </c>
      <c r="AE98" s="254">
        <f t="shared" si="13"/>
        <v>19</v>
      </c>
      <c r="AF98" s="254">
        <f t="shared" si="14"/>
        <v>18</v>
      </c>
      <c r="AG98" s="254">
        <f t="shared" si="15"/>
        <v>20</v>
      </c>
      <c r="AH98" s="254">
        <f t="shared" si="16"/>
        <v>18</v>
      </c>
      <c r="AI98" s="254">
        <f t="shared" si="16"/>
        <v>23</v>
      </c>
      <c r="AJ98" s="287">
        <f t="shared" si="9"/>
        <v>18.399999999999999</v>
      </c>
      <c r="AK98" s="287">
        <f t="shared" si="10"/>
        <v>19</v>
      </c>
    </row>
    <row r="99" spans="2:37" x14ac:dyDescent="0.25">
      <c r="B99" s="43">
        <v>0.90625</v>
      </c>
      <c r="C99" s="190">
        <f>IF($O$7=1,Values!C98,IF($O$7=2,Values!M98,Values!W98))</f>
        <v>15</v>
      </c>
      <c r="D99" s="191">
        <f>IF($O$7=1,Values!D98,IF($O$7=2,Values!N98,Values!X98))</f>
        <v>19</v>
      </c>
      <c r="E99" s="191">
        <f>IF($O$7=1,Values!E98,IF($O$7=2,Values!O98,Values!Y98))</f>
        <v>24</v>
      </c>
      <c r="F99" s="191">
        <f>IF($O$7=1,Values!F98,IF($O$7=2,Values!P98,Values!Z98))</f>
        <v>21</v>
      </c>
      <c r="G99" s="191">
        <f>IF($O$7=1,Values!G98,IF($O$7=2,Values!Q98,Values!AA98))</f>
        <v>22</v>
      </c>
      <c r="H99" s="191">
        <f>IF($O$7=1,Values!H98,IF($O$7=2,Values!R98,Values!AB98))</f>
        <v>21</v>
      </c>
      <c r="I99" s="192">
        <f>IF($O$7=1,Values!I98,IF($O$7=2,Values!S98,Values!AC98))</f>
        <v>20</v>
      </c>
      <c r="J99" s="21">
        <f>IF($O$7=1,Values!J98,IF($O$7=2,Values!T98,Values!AD98))</f>
        <v>20.2</v>
      </c>
      <c r="K99" s="21">
        <f>IF($O$7=1,Values!K98,IF($O$7=2,Values!U98,Values!AE98))</f>
        <v>20.285714285714285</v>
      </c>
      <c r="AA99" s="60"/>
      <c r="AB99" s="286">
        <v>0.90625</v>
      </c>
      <c r="AC99" s="254">
        <f t="shared" si="11"/>
        <v>15</v>
      </c>
      <c r="AD99" s="254">
        <f t="shared" si="12"/>
        <v>19</v>
      </c>
      <c r="AE99" s="254">
        <f t="shared" si="13"/>
        <v>24</v>
      </c>
      <c r="AF99" s="254">
        <f t="shared" si="14"/>
        <v>21</v>
      </c>
      <c r="AG99" s="254">
        <f t="shared" si="15"/>
        <v>22</v>
      </c>
      <c r="AH99" s="254">
        <f t="shared" si="16"/>
        <v>21</v>
      </c>
      <c r="AI99" s="254">
        <f t="shared" si="16"/>
        <v>20</v>
      </c>
      <c r="AJ99" s="287">
        <f t="shared" si="9"/>
        <v>20.2</v>
      </c>
      <c r="AK99" s="287">
        <f t="shared" si="10"/>
        <v>20.285714285714299</v>
      </c>
    </row>
    <row r="100" spans="2:37" x14ac:dyDescent="0.25">
      <c r="B100" s="43">
        <v>0.91666666666666663</v>
      </c>
      <c r="C100" s="190">
        <f>IF($O$7=1,Values!C99,IF($O$7=2,Values!M99,Values!W99))</f>
        <v>9</v>
      </c>
      <c r="D100" s="191">
        <f>IF($O$7=1,Values!D99,IF($O$7=2,Values!N99,Values!X99))</f>
        <v>16</v>
      </c>
      <c r="E100" s="191">
        <f>IF($O$7=1,Values!E99,IF($O$7=2,Values!O99,Values!Y99))</f>
        <v>18</v>
      </c>
      <c r="F100" s="191">
        <f>IF($O$7=1,Values!F99,IF($O$7=2,Values!P99,Values!Z99))</f>
        <v>13</v>
      </c>
      <c r="G100" s="191">
        <f>IF($O$7=1,Values!G99,IF($O$7=2,Values!Q99,Values!AA99))</f>
        <v>18</v>
      </c>
      <c r="H100" s="191">
        <f>IF($O$7=1,Values!H99,IF($O$7=2,Values!R99,Values!AB99))</f>
        <v>23</v>
      </c>
      <c r="I100" s="192">
        <f>IF($O$7=1,Values!I99,IF($O$7=2,Values!S99,Values!AC99))</f>
        <v>30</v>
      </c>
      <c r="J100" s="21">
        <f>IF($O$7=1,Values!J99,IF($O$7=2,Values!T99,Values!AD99))</f>
        <v>14.8</v>
      </c>
      <c r="K100" s="21">
        <f>IF($O$7=1,Values!K99,IF($O$7=2,Values!U99,Values!AE99))</f>
        <v>18.142857142857142</v>
      </c>
      <c r="AA100" s="60"/>
      <c r="AB100" s="286">
        <v>0.91666666666666663</v>
      </c>
      <c r="AC100" s="254">
        <f t="shared" si="11"/>
        <v>9</v>
      </c>
      <c r="AD100" s="254">
        <f t="shared" si="12"/>
        <v>16</v>
      </c>
      <c r="AE100" s="254">
        <f t="shared" si="13"/>
        <v>18</v>
      </c>
      <c r="AF100" s="254">
        <f t="shared" si="14"/>
        <v>13</v>
      </c>
      <c r="AG100" s="254">
        <f t="shared" si="15"/>
        <v>18</v>
      </c>
      <c r="AH100" s="254">
        <f t="shared" si="16"/>
        <v>23</v>
      </c>
      <c r="AI100" s="254">
        <f t="shared" si="16"/>
        <v>30</v>
      </c>
      <c r="AJ100" s="287">
        <f t="shared" si="9"/>
        <v>14.8</v>
      </c>
      <c r="AK100" s="287">
        <f t="shared" si="10"/>
        <v>18.1428571428571</v>
      </c>
    </row>
    <row r="101" spans="2:37" x14ac:dyDescent="0.25">
      <c r="B101" s="43">
        <v>0.92708333333333337</v>
      </c>
      <c r="C101" s="190">
        <f>IF($O$7=1,Values!C100,IF($O$7=2,Values!M100,Values!W100))</f>
        <v>18</v>
      </c>
      <c r="D101" s="191">
        <f>IF($O$7=1,Values!D100,IF($O$7=2,Values!N100,Values!X100))</f>
        <v>20</v>
      </c>
      <c r="E101" s="191">
        <f>IF($O$7=1,Values!E100,IF($O$7=2,Values!O100,Values!Y100))</f>
        <v>21</v>
      </c>
      <c r="F101" s="191">
        <f>IF($O$7=1,Values!F100,IF($O$7=2,Values!P100,Values!Z100))</f>
        <v>19</v>
      </c>
      <c r="G101" s="191">
        <f>IF($O$7=1,Values!G100,IF($O$7=2,Values!Q100,Values!AA100))</f>
        <v>25</v>
      </c>
      <c r="H101" s="191">
        <f>IF($O$7=1,Values!H100,IF($O$7=2,Values!R100,Values!AB100))</f>
        <v>23</v>
      </c>
      <c r="I101" s="192">
        <f>IF($O$7=1,Values!I100,IF($O$7=2,Values!S100,Values!AC100))</f>
        <v>24</v>
      </c>
      <c r="J101" s="21">
        <f>IF($O$7=1,Values!J100,IF($O$7=2,Values!T100,Values!AD100))</f>
        <v>20.6</v>
      </c>
      <c r="K101" s="21">
        <f>IF($O$7=1,Values!K100,IF($O$7=2,Values!U100,Values!AE100))</f>
        <v>21.428571428571427</v>
      </c>
      <c r="AA101" s="60"/>
      <c r="AB101" s="286">
        <v>0.92708333333333337</v>
      </c>
      <c r="AC101" s="254">
        <f t="shared" si="11"/>
        <v>18</v>
      </c>
      <c r="AD101" s="254">
        <f t="shared" si="12"/>
        <v>20</v>
      </c>
      <c r="AE101" s="254">
        <f t="shared" si="13"/>
        <v>21</v>
      </c>
      <c r="AF101" s="254">
        <f t="shared" si="14"/>
        <v>19</v>
      </c>
      <c r="AG101" s="254">
        <f t="shared" si="15"/>
        <v>25</v>
      </c>
      <c r="AH101" s="254">
        <f t="shared" si="16"/>
        <v>23</v>
      </c>
      <c r="AI101" s="254">
        <f t="shared" si="16"/>
        <v>24</v>
      </c>
      <c r="AJ101" s="287">
        <f t="shared" si="9"/>
        <v>20.6</v>
      </c>
      <c r="AK101" s="287">
        <f t="shared" si="10"/>
        <v>21.428571428571399</v>
      </c>
    </row>
    <row r="102" spans="2:37" x14ac:dyDescent="0.25">
      <c r="B102" s="43">
        <v>0.9375</v>
      </c>
      <c r="C102" s="190">
        <f>IF($O$7=1,Values!C101,IF($O$7=2,Values!M101,Values!W101))</f>
        <v>7</v>
      </c>
      <c r="D102" s="191">
        <f>IF($O$7=1,Values!D101,IF($O$7=2,Values!N101,Values!X101))</f>
        <v>14</v>
      </c>
      <c r="E102" s="191">
        <f>IF($O$7=1,Values!E101,IF($O$7=2,Values!O101,Values!Y101))</f>
        <v>13</v>
      </c>
      <c r="F102" s="191">
        <f>IF($O$7=1,Values!F101,IF($O$7=2,Values!P101,Values!Z101))</f>
        <v>8</v>
      </c>
      <c r="G102" s="191">
        <f>IF($O$7=1,Values!G101,IF($O$7=2,Values!Q101,Values!AA101))</f>
        <v>15</v>
      </c>
      <c r="H102" s="191">
        <f>IF($O$7=1,Values!H101,IF($O$7=2,Values!R101,Values!AB101))</f>
        <v>14</v>
      </c>
      <c r="I102" s="192">
        <f>IF($O$7=1,Values!I101,IF($O$7=2,Values!S101,Values!AC101))</f>
        <v>21</v>
      </c>
      <c r="J102" s="21">
        <f>IF($O$7=1,Values!J101,IF($O$7=2,Values!T101,Values!AD101))</f>
        <v>11.4</v>
      </c>
      <c r="K102" s="21">
        <f>IF($O$7=1,Values!K101,IF($O$7=2,Values!U101,Values!AE101))</f>
        <v>13.142857142857142</v>
      </c>
      <c r="AA102" s="60"/>
      <c r="AB102" s="286">
        <v>0.9375</v>
      </c>
      <c r="AC102" s="254">
        <f t="shared" si="11"/>
        <v>7</v>
      </c>
      <c r="AD102" s="254">
        <f t="shared" si="12"/>
        <v>14</v>
      </c>
      <c r="AE102" s="254">
        <f t="shared" si="13"/>
        <v>13</v>
      </c>
      <c r="AF102" s="254">
        <f t="shared" si="14"/>
        <v>8</v>
      </c>
      <c r="AG102" s="254">
        <f t="shared" si="15"/>
        <v>15</v>
      </c>
      <c r="AH102" s="254">
        <f t="shared" si="16"/>
        <v>14</v>
      </c>
      <c r="AI102" s="254">
        <f t="shared" si="16"/>
        <v>21</v>
      </c>
      <c r="AJ102" s="287">
        <f t="shared" si="9"/>
        <v>11.4</v>
      </c>
      <c r="AK102" s="287">
        <f t="shared" si="10"/>
        <v>13.1428571428571</v>
      </c>
    </row>
    <row r="103" spans="2:37" x14ac:dyDescent="0.25">
      <c r="B103" s="43">
        <v>0.94791666666666663</v>
      </c>
      <c r="C103" s="190">
        <f>IF($O$7=1,Values!C102,IF($O$7=2,Values!M102,Values!W102))</f>
        <v>10</v>
      </c>
      <c r="D103" s="191">
        <f>IF($O$7=1,Values!D102,IF($O$7=2,Values!N102,Values!X102))</f>
        <v>7</v>
      </c>
      <c r="E103" s="191">
        <f>IF($O$7=1,Values!E102,IF($O$7=2,Values!O102,Values!Y102))</f>
        <v>8</v>
      </c>
      <c r="F103" s="191">
        <f>IF($O$7=1,Values!F102,IF($O$7=2,Values!P102,Values!Z102))</f>
        <v>11</v>
      </c>
      <c r="G103" s="191">
        <f>IF($O$7=1,Values!G102,IF($O$7=2,Values!Q102,Values!AA102))</f>
        <v>19</v>
      </c>
      <c r="H103" s="191">
        <f>IF($O$7=1,Values!H102,IF($O$7=2,Values!R102,Values!AB102))</f>
        <v>14</v>
      </c>
      <c r="I103" s="192">
        <f>IF($O$7=1,Values!I102,IF($O$7=2,Values!S102,Values!AC102))</f>
        <v>11</v>
      </c>
      <c r="J103" s="21">
        <f>IF($O$7=1,Values!J102,IF($O$7=2,Values!T102,Values!AD102))</f>
        <v>11</v>
      </c>
      <c r="K103" s="21">
        <f>IF($O$7=1,Values!K102,IF($O$7=2,Values!U102,Values!AE102))</f>
        <v>11.428571428571429</v>
      </c>
      <c r="AA103" s="60"/>
      <c r="AB103" s="286">
        <v>0.94791666666666663</v>
      </c>
      <c r="AC103" s="254">
        <f t="shared" si="11"/>
        <v>10</v>
      </c>
      <c r="AD103" s="254">
        <f t="shared" si="12"/>
        <v>7</v>
      </c>
      <c r="AE103" s="254">
        <f t="shared" si="13"/>
        <v>8</v>
      </c>
      <c r="AF103" s="254">
        <f t="shared" si="14"/>
        <v>11</v>
      </c>
      <c r="AG103" s="254">
        <f t="shared" si="15"/>
        <v>19</v>
      </c>
      <c r="AH103" s="254">
        <f t="shared" si="16"/>
        <v>14</v>
      </c>
      <c r="AI103" s="254">
        <f t="shared" si="16"/>
        <v>11</v>
      </c>
      <c r="AJ103" s="287">
        <f t="shared" si="9"/>
        <v>11</v>
      </c>
      <c r="AK103" s="287">
        <f t="shared" si="10"/>
        <v>11.4285714285714</v>
      </c>
    </row>
    <row r="104" spans="2:37" x14ac:dyDescent="0.25">
      <c r="B104" s="43">
        <v>0.95833333333333337</v>
      </c>
      <c r="C104" s="190">
        <f>IF($O$7=1,Values!C103,IF($O$7=2,Values!M103,Values!W103))</f>
        <v>10</v>
      </c>
      <c r="D104" s="191">
        <f>IF($O$7=1,Values!D103,IF($O$7=2,Values!N103,Values!X103))</f>
        <v>13</v>
      </c>
      <c r="E104" s="191">
        <f>IF($O$7=1,Values!E103,IF($O$7=2,Values!O103,Values!Y103))</f>
        <v>9</v>
      </c>
      <c r="F104" s="191">
        <f>IF($O$7=1,Values!F103,IF($O$7=2,Values!P103,Values!Z103))</f>
        <v>11</v>
      </c>
      <c r="G104" s="191">
        <f>IF($O$7=1,Values!G103,IF($O$7=2,Values!Q103,Values!AA103))</f>
        <v>10</v>
      </c>
      <c r="H104" s="191">
        <f>IF($O$7=1,Values!H103,IF($O$7=2,Values!R103,Values!AB103))</f>
        <v>17</v>
      </c>
      <c r="I104" s="192">
        <f>IF($O$7=1,Values!I103,IF($O$7=2,Values!S103,Values!AC103))</f>
        <v>22</v>
      </c>
      <c r="J104" s="21">
        <f>IF($O$7=1,Values!J103,IF($O$7=2,Values!T103,Values!AD103))</f>
        <v>10.6</v>
      </c>
      <c r="K104" s="21">
        <f>IF($O$7=1,Values!K103,IF($O$7=2,Values!U103,Values!AE103))</f>
        <v>13.142857142857142</v>
      </c>
      <c r="AA104" s="60"/>
      <c r="AB104" s="286">
        <v>0.95833333333333337</v>
      </c>
      <c r="AC104" s="254">
        <f t="shared" si="11"/>
        <v>10</v>
      </c>
      <c r="AD104" s="254">
        <f t="shared" si="12"/>
        <v>13</v>
      </c>
      <c r="AE104" s="254">
        <f t="shared" si="13"/>
        <v>9</v>
      </c>
      <c r="AF104" s="254">
        <f t="shared" si="14"/>
        <v>11</v>
      </c>
      <c r="AG104" s="254">
        <f t="shared" si="15"/>
        <v>10</v>
      </c>
      <c r="AH104" s="254">
        <f t="shared" si="16"/>
        <v>17</v>
      </c>
      <c r="AI104" s="254">
        <f t="shared" si="16"/>
        <v>22</v>
      </c>
      <c r="AJ104" s="287">
        <f t="shared" si="9"/>
        <v>10.6</v>
      </c>
      <c r="AK104" s="287">
        <f t="shared" si="10"/>
        <v>13.1428571428571</v>
      </c>
    </row>
    <row r="105" spans="2:37" x14ac:dyDescent="0.25">
      <c r="B105" s="43">
        <v>0.96875</v>
      </c>
      <c r="C105" s="190">
        <f>IF($O$7=1,Values!C104,IF($O$7=2,Values!M104,Values!W104))</f>
        <v>2</v>
      </c>
      <c r="D105" s="191">
        <f>IF($O$7=1,Values!D104,IF($O$7=2,Values!N104,Values!X104))</f>
        <v>3</v>
      </c>
      <c r="E105" s="191">
        <f>IF($O$7=1,Values!E104,IF($O$7=2,Values!O104,Values!Y104))</f>
        <v>11</v>
      </c>
      <c r="F105" s="191">
        <f>IF($O$7=1,Values!F104,IF($O$7=2,Values!P104,Values!Z104))</f>
        <v>10</v>
      </c>
      <c r="G105" s="191">
        <f>IF($O$7=1,Values!G104,IF($O$7=2,Values!Q104,Values!AA104))</f>
        <v>13</v>
      </c>
      <c r="H105" s="191">
        <f>IF($O$7=1,Values!H104,IF($O$7=2,Values!R104,Values!AB104))</f>
        <v>11</v>
      </c>
      <c r="I105" s="192">
        <f>IF($O$7=1,Values!I104,IF($O$7=2,Values!S104,Values!AC104))</f>
        <v>5</v>
      </c>
      <c r="J105" s="21">
        <f>IF($O$7=1,Values!J104,IF($O$7=2,Values!T104,Values!AD104))</f>
        <v>7.8</v>
      </c>
      <c r="K105" s="21">
        <f>IF($O$7=1,Values!K104,IF($O$7=2,Values!U104,Values!AE104))</f>
        <v>7.8571428571428568</v>
      </c>
      <c r="AA105" s="60"/>
      <c r="AB105" s="286">
        <v>0.96875</v>
      </c>
      <c r="AC105" s="254">
        <f t="shared" si="11"/>
        <v>2</v>
      </c>
      <c r="AD105" s="254">
        <f t="shared" si="12"/>
        <v>3</v>
      </c>
      <c r="AE105" s="254">
        <f t="shared" si="13"/>
        <v>11</v>
      </c>
      <c r="AF105" s="254">
        <f t="shared" si="14"/>
        <v>10</v>
      </c>
      <c r="AG105" s="254">
        <f t="shared" si="15"/>
        <v>13</v>
      </c>
      <c r="AH105" s="254">
        <f t="shared" si="16"/>
        <v>11</v>
      </c>
      <c r="AI105" s="254">
        <f t="shared" si="16"/>
        <v>5</v>
      </c>
      <c r="AJ105" s="287">
        <f t="shared" si="9"/>
        <v>7.8</v>
      </c>
      <c r="AK105" s="287">
        <f t="shared" si="10"/>
        <v>7.8571428571428603</v>
      </c>
    </row>
    <row r="106" spans="2:37" x14ac:dyDescent="0.25">
      <c r="B106" s="43">
        <v>0.97916666666666663</v>
      </c>
      <c r="C106" s="190">
        <f>IF($O$7=1,Values!C105,IF($O$7=2,Values!M105,Values!W105))</f>
        <v>4</v>
      </c>
      <c r="D106" s="191">
        <f>IF($O$7=1,Values!D105,IF($O$7=2,Values!N105,Values!X105))</f>
        <v>10</v>
      </c>
      <c r="E106" s="191">
        <f>IF($O$7=1,Values!E105,IF($O$7=2,Values!O105,Values!Y105))</f>
        <v>5</v>
      </c>
      <c r="F106" s="191">
        <f>IF($O$7=1,Values!F105,IF($O$7=2,Values!P105,Values!Z105))</f>
        <v>8</v>
      </c>
      <c r="G106" s="191">
        <f>IF($O$7=1,Values!G105,IF($O$7=2,Values!Q105,Values!AA105))</f>
        <v>12</v>
      </c>
      <c r="H106" s="191">
        <f>IF($O$7=1,Values!H105,IF($O$7=2,Values!R105,Values!AB105))</f>
        <v>15</v>
      </c>
      <c r="I106" s="192">
        <f>IF($O$7=1,Values!I105,IF($O$7=2,Values!S105,Values!AC105))</f>
        <v>11</v>
      </c>
      <c r="J106" s="21">
        <f>IF($O$7=1,Values!J105,IF($O$7=2,Values!T105,Values!AD105))</f>
        <v>7.8</v>
      </c>
      <c r="K106" s="21">
        <f>IF($O$7=1,Values!K105,IF($O$7=2,Values!U105,Values!AE105))</f>
        <v>9.2857142857142865</v>
      </c>
      <c r="AA106" s="60"/>
      <c r="AB106" s="286">
        <v>0.97916666666666663</v>
      </c>
      <c r="AC106" s="254">
        <f t="shared" si="11"/>
        <v>4</v>
      </c>
      <c r="AD106" s="254">
        <f t="shared" si="12"/>
        <v>10</v>
      </c>
      <c r="AE106" s="254">
        <f t="shared" si="13"/>
        <v>5</v>
      </c>
      <c r="AF106" s="254">
        <f t="shared" si="14"/>
        <v>8</v>
      </c>
      <c r="AG106" s="254">
        <f t="shared" si="15"/>
        <v>12</v>
      </c>
      <c r="AH106" s="254">
        <f t="shared" si="16"/>
        <v>15</v>
      </c>
      <c r="AI106" s="254">
        <f t="shared" si="16"/>
        <v>11</v>
      </c>
      <c r="AJ106" s="287">
        <f t="shared" si="9"/>
        <v>7.8</v>
      </c>
      <c r="AK106" s="287">
        <f t="shared" si="10"/>
        <v>9.28571428571429</v>
      </c>
    </row>
    <row r="107" spans="2:37" x14ac:dyDescent="0.25">
      <c r="B107" s="43">
        <v>0.98958333333333337</v>
      </c>
      <c r="C107" s="190">
        <f>IF($O$7=1,Values!C106,IF($O$7=2,Values!M106,Values!W106))</f>
        <v>1</v>
      </c>
      <c r="D107" s="191">
        <f>IF($O$7=1,Values!D106,IF($O$7=2,Values!N106,Values!X106))</f>
        <v>9</v>
      </c>
      <c r="E107" s="191">
        <f>IF($O$7=1,Values!E106,IF($O$7=2,Values!O106,Values!Y106))</f>
        <v>4</v>
      </c>
      <c r="F107" s="191">
        <f>IF($O$7=1,Values!F106,IF($O$7=2,Values!P106,Values!Z106))</f>
        <v>8</v>
      </c>
      <c r="G107" s="191">
        <f>IF($O$7=1,Values!G106,IF($O$7=2,Values!Q106,Values!AA106))</f>
        <v>9</v>
      </c>
      <c r="H107" s="191">
        <f>IF($O$7=1,Values!H106,IF($O$7=2,Values!R106,Values!AB106))</f>
        <v>6</v>
      </c>
      <c r="I107" s="192">
        <f>IF($O$7=1,Values!I106,IF($O$7=2,Values!S106,Values!AC106))</f>
        <v>14</v>
      </c>
      <c r="J107" s="21">
        <f>IF($O$7=1,Values!J106,IF($O$7=2,Values!T106,Values!AD106))</f>
        <v>6.2</v>
      </c>
      <c r="K107" s="21">
        <f>IF($O$7=1,Values!K106,IF($O$7=2,Values!U106,Values!AE106))</f>
        <v>7.2857142857142856</v>
      </c>
      <c r="AA107" s="60"/>
      <c r="AB107" s="286">
        <v>0.98958333333333337</v>
      </c>
      <c r="AC107" s="254">
        <f t="shared" si="11"/>
        <v>1</v>
      </c>
      <c r="AD107" s="254">
        <f t="shared" si="12"/>
        <v>9</v>
      </c>
      <c r="AE107" s="254">
        <f t="shared" si="13"/>
        <v>4</v>
      </c>
      <c r="AF107" s="254">
        <f t="shared" si="14"/>
        <v>8</v>
      </c>
      <c r="AG107" s="254">
        <f t="shared" si="15"/>
        <v>9</v>
      </c>
      <c r="AH107" s="254">
        <f t="shared" si="16"/>
        <v>6</v>
      </c>
      <c r="AI107" s="254">
        <f t="shared" si="16"/>
        <v>14</v>
      </c>
      <c r="AJ107" s="287">
        <f t="shared" si="9"/>
        <v>6.2</v>
      </c>
      <c r="AK107" s="287">
        <f t="shared" si="10"/>
        <v>7.28571428571429</v>
      </c>
    </row>
    <row r="108" spans="2:37" x14ac:dyDescent="0.25">
      <c r="B108" s="328" t="s">
        <v>35</v>
      </c>
      <c r="C108" s="329">
        <f>IF($O$7=1,Values!C107,IF($O$7=2,Values!M107,Values!W107))</f>
        <v>3837</v>
      </c>
      <c r="D108" s="330">
        <f>IF($O$7=1,Values!D107,IF($O$7=2,Values!N107,Values!X107))</f>
        <v>3798</v>
      </c>
      <c r="E108" s="330">
        <f>IF($O$7=1,Values!E107,IF($O$7=2,Values!O107,Values!Y107))</f>
        <v>3904</v>
      </c>
      <c r="F108" s="330">
        <f>IF($O$7=1,Values!F107,IF($O$7=2,Values!P107,Values!Z107))</f>
        <v>3886</v>
      </c>
      <c r="G108" s="330">
        <f>IF($O$7=1,Values!G107,IF($O$7=2,Values!Q107,Values!AA107))</f>
        <v>4438</v>
      </c>
      <c r="H108" s="330">
        <f>IF($O$7=1,Values!H107,IF($O$7=2,Values!R107,Values!AB107))</f>
        <v>3358</v>
      </c>
      <c r="I108" s="331">
        <f>IF($O$7=1,Values!I107,IF($O$7=2,Values!S107,Values!AC107))</f>
        <v>3162</v>
      </c>
      <c r="J108" s="332">
        <f>IF($O$7=1,Values!J107,IF($O$7=2,Values!T107,Values!AD107))</f>
        <v>3972.6000000000004</v>
      </c>
      <c r="K108" s="332">
        <f>IF($O$7=1,Values!K107,IF($O$7=2,Values!U107,Values!AE107))</f>
        <v>3768.9999999999995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4298</v>
      </c>
      <c r="D109" s="337">
        <f>IF($O$7=1,Values!D108,IF($O$7=2,Values!N108,Values!X108))</f>
        <v>4255</v>
      </c>
      <c r="E109" s="337">
        <f>IF($O$7=1,Values!E108,IF($O$7=2,Values!O108,Values!Y108))</f>
        <v>4393</v>
      </c>
      <c r="F109" s="337">
        <f>IF($O$7=1,Values!F108,IF($O$7=2,Values!P108,Values!Z108))</f>
        <v>4386</v>
      </c>
      <c r="G109" s="337">
        <f>IF($O$7=1,Values!G108,IF($O$7=2,Values!Q108,Values!AA108))</f>
        <v>4968</v>
      </c>
      <c r="H109" s="337">
        <f>IF($O$7=1,Values!H108,IF($O$7=2,Values!R108,Values!AB108))</f>
        <v>3719</v>
      </c>
      <c r="I109" s="338">
        <f>IF($O$7=1,Values!I108,IF($O$7=2,Values!S108,Values!AC108))</f>
        <v>3628</v>
      </c>
      <c r="J109" s="339">
        <f>IF($O$7=1,Values!J108,IF($O$7=2,Values!T108,Values!AD108))</f>
        <v>4459.9999999999982</v>
      </c>
      <c r="K109" s="339">
        <f>IF($O$7=1,Values!K108,IF($O$7=2,Values!U108,Values!AE108))</f>
        <v>4235.2857142857147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4359</v>
      </c>
      <c r="D110" s="342">
        <f>IF($O$7=1,Values!D109,IF($O$7=2,Values!N109,Values!X109))</f>
        <v>4347</v>
      </c>
      <c r="E110" s="342">
        <f>IF($O$7=1,Values!E109,IF($O$7=2,Values!O109,Values!Y109))</f>
        <v>4482</v>
      </c>
      <c r="F110" s="342">
        <f>IF($O$7=1,Values!F109,IF($O$7=2,Values!P109,Values!Z109))</f>
        <v>4474</v>
      </c>
      <c r="G110" s="342">
        <f>IF($O$7=1,Values!G109,IF($O$7=2,Values!Q109,Values!AA109))</f>
        <v>5089</v>
      </c>
      <c r="H110" s="342">
        <f>IF($O$7=1,Values!H109,IF($O$7=2,Values!R109,Values!AB109))</f>
        <v>3842</v>
      </c>
      <c r="I110" s="343">
        <f>IF($O$7=1,Values!I109,IF($O$7=2,Values!S109,Values!AC109))</f>
        <v>3766</v>
      </c>
      <c r="J110" s="344">
        <f>IF($O$7=1,Values!J109,IF($O$7=2,Values!T109,Values!AD109))</f>
        <v>4550.1999999999989</v>
      </c>
      <c r="K110" s="344">
        <f>IF($O$7=1,Values!K109,IF($O$7=2,Values!U109,Values!AE109))</f>
        <v>4337.0000000000009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4505</v>
      </c>
      <c r="D111" s="347">
        <f>IF($O$7=1,Values!D110,IF($O$7=2,Values!N110,Values!X110))</f>
        <v>4438</v>
      </c>
      <c r="E111" s="347">
        <f>IF($O$7=1,Values!E110,IF($O$7=2,Values!O110,Values!Y110))</f>
        <v>4579</v>
      </c>
      <c r="F111" s="347">
        <f>IF($O$7=1,Values!F110,IF($O$7=2,Values!P110,Values!Z110))</f>
        <v>4578</v>
      </c>
      <c r="G111" s="347">
        <f>IF($O$7=1,Values!G110,IF($O$7=2,Values!Q110,Values!AA110))</f>
        <v>5173</v>
      </c>
      <c r="H111" s="347">
        <f>IF($O$7=1,Values!H110,IF($O$7=2,Values!R110,Values!AB110))</f>
        <v>3927</v>
      </c>
      <c r="I111" s="348">
        <f>IF($O$7=1,Values!I110,IF($O$7=2,Values!S110,Values!AC110))</f>
        <v>3870</v>
      </c>
      <c r="J111" s="349">
        <f>IF($O$7=1,Values!J110,IF($O$7=2,Values!T110,Values!AD110))</f>
        <v>4654.5999999999985</v>
      </c>
      <c r="K111" s="349">
        <f>IF($O$7=1,Values!K110,IF($O$7=2,Values!U110,Values!AE110))</f>
        <v>4438.5714285714294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7" t="str">
        <f>Dashboard!$U$4</f>
        <v>14 - Toll Bridge Rd</v>
      </c>
      <c r="K4" s="507"/>
      <c r="L4" s="507"/>
      <c r="M4" s="507"/>
      <c r="N4" s="507"/>
      <c r="O4" s="507"/>
      <c r="P4" s="50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8" t="str">
        <f ca="1">OFFSET(AB9,O7-1,0)</f>
        <v>Combined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18</v>
      </c>
      <c r="D12" s="188">
        <f>IF($O$7=1,Values!D115,IF($O$7=2,Values!N115,Values!X115))</f>
        <v>14</v>
      </c>
      <c r="E12" s="188">
        <f>IF($O$7=1,Values!E115,IF($O$7=2,Values!O115,Values!Y115))</f>
        <v>10</v>
      </c>
      <c r="F12" s="188">
        <f>IF($O$7=1,Values!F115,IF($O$7=2,Values!P115,Values!Z115))</f>
        <v>15</v>
      </c>
      <c r="G12" s="188">
        <f>IF($O$7=1,Values!G115,IF($O$7=2,Values!Q115,Values!AA115))</f>
        <v>20</v>
      </c>
      <c r="H12" s="188">
        <f>IF($O$7=1,Values!H115,IF($O$7=2,Values!R115,Values!AB115))</f>
        <v>31</v>
      </c>
      <c r="I12" s="189">
        <f>IF($O$7=1,Values!I115,IF($O$7=2,Values!S115,Values!AC115))</f>
        <v>38</v>
      </c>
      <c r="J12" s="189">
        <f>IF($O$7=1,Values!J115,IF($O$7=2,Values!T115,Values!AD115))</f>
        <v>15.4</v>
      </c>
      <c r="K12" s="189">
        <f>IF($O$7=1,Values!K115,IF($O$7=2,Values!U115,Values!AE115))</f>
        <v>20.857142857142858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18</v>
      </c>
      <c r="AD12" s="285">
        <f t="shared" ref="AD12:AI12" si="0">IFERROR(VALUE(0&amp;SUBSTITUTE(D12,"*","")),"-")</f>
        <v>14</v>
      </c>
      <c r="AE12" s="285">
        <f t="shared" si="0"/>
        <v>10</v>
      </c>
      <c r="AF12" s="285">
        <f t="shared" si="0"/>
        <v>15</v>
      </c>
      <c r="AG12" s="285">
        <f t="shared" si="0"/>
        <v>20</v>
      </c>
      <c r="AH12" s="285">
        <f t="shared" si="0"/>
        <v>31</v>
      </c>
      <c r="AI12" s="285">
        <f t="shared" si="0"/>
        <v>38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11</v>
      </c>
      <c r="D13" s="191">
        <f>IF($O$7=1,Values!D116,IF($O$7=2,Values!N116,Values!X116))</f>
        <v>2</v>
      </c>
      <c r="E13" s="191">
        <f>IF($O$7=1,Values!E116,IF($O$7=2,Values!O116,Values!Y116))</f>
        <v>8</v>
      </c>
      <c r="F13" s="191">
        <f>IF($O$7=1,Values!F116,IF($O$7=2,Values!P116,Values!Z116))</f>
        <v>10</v>
      </c>
      <c r="G13" s="191">
        <f>IF($O$7=1,Values!G116,IF($O$7=2,Values!Q116,Values!AA116))</f>
        <v>8</v>
      </c>
      <c r="H13" s="191">
        <f>IF($O$7=1,Values!H116,IF($O$7=2,Values!R116,Values!AB116))</f>
        <v>9</v>
      </c>
      <c r="I13" s="192">
        <f>IF($O$7=1,Values!I116,IF($O$7=2,Values!S116,Values!AC116))</f>
        <v>32</v>
      </c>
      <c r="J13" s="192">
        <f>IF($O$7=1,Values!J116,IF($O$7=2,Values!T116,Values!AD116))</f>
        <v>7.8</v>
      </c>
      <c r="K13" s="192">
        <f>IF($O$7=1,Values!K116,IF($O$7=2,Values!U116,Values!AE116))</f>
        <v>11.428571428571429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11</v>
      </c>
      <c r="AD13" s="285">
        <f t="shared" ref="AD13:AD35" si="2">IFERROR(VALUE(0&amp;SUBSTITUTE(D13,"*","")),"-")</f>
        <v>2</v>
      </c>
      <c r="AE13" s="285">
        <f t="shared" ref="AE13:AE35" si="3">IFERROR(VALUE(0&amp;SUBSTITUTE(E13,"*","")),"-")</f>
        <v>8</v>
      </c>
      <c r="AF13" s="285">
        <f t="shared" ref="AF13:AF35" si="4">IFERROR(VALUE(0&amp;SUBSTITUTE(F13,"*","")),"-")</f>
        <v>10</v>
      </c>
      <c r="AG13" s="285">
        <f t="shared" ref="AG13:AG35" si="5">IFERROR(VALUE(0&amp;SUBSTITUTE(G13,"*","")),"-")</f>
        <v>8</v>
      </c>
      <c r="AH13" s="285">
        <f t="shared" ref="AH13:AH35" si="6">IFERROR(VALUE(0&amp;SUBSTITUTE(H13,"*","")),"-")</f>
        <v>9</v>
      </c>
      <c r="AI13" s="285">
        <f t="shared" ref="AI13:AI35" si="7">IFERROR(VALUE(0&amp;SUBSTITUTE(I13,"*","")),"-")</f>
        <v>32</v>
      </c>
      <c r="AJ13" s="287">
        <f t="shared" ref="AJ13:AJ35" si="8">IFERROR(VALUE(0&amp;SUBSTITUTE(J13,"*","")),"-")</f>
        <v>7.8</v>
      </c>
      <c r="AK13" s="287">
        <f t="shared" ref="AK13:AK35" si="9">IFERROR(VALUE(0&amp;SUBSTITUTE(K13,"*","")),"-")</f>
        <v>11.4285714285714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7</v>
      </c>
      <c r="D14" s="191">
        <f>IF($O$7=1,Values!D117,IF($O$7=2,Values!N117,Values!X117))</f>
        <v>1</v>
      </c>
      <c r="E14" s="191">
        <f>IF($O$7=1,Values!E117,IF($O$7=2,Values!O117,Values!Y117))</f>
        <v>5</v>
      </c>
      <c r="F14" s="191">
        <f>IF($O$7=1,Values!F117,IF($O$7=2,Values!P117,Values!Z117))</f>
        <v>2</v>
      </c>
      <c r="G14" s="191">
        <f>IF($O$7=1,Values!G117,IF($O$7=2,Values!Q117,Values!AA117))</f>
        <v>1</v>
      </c>
      <c r="H14" s="191">
        <f>IF($O$7=1,Values!H117,IF($O$7=2,Values!R117,Values!AB117))</f>
        <v>8</v>
      </c>
      <c r="I14" s="192">
        <f>IF($O$7=1,Values!I117,IF($O$7=2,Values!S117,Values!AC117))</f>
        <v>7</v>
      </c>
      <c r="J14" s="192">
        <f>IF($O$7=1,Values!J117,IF($O$7=2,Values!T117,Values!AD117))</f>
        <v>3.2</v>
      </c>
      <c r="K14" s="192">
        <f>IF($O$7=1,Values!K117,IF($O$7=2,Values!U117,Values!AE117))</f>
        <v>4.4285714285714288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7</v>
      </c>
      <c r="AD14" s="285">
        <f t="shared" si="2"/>
        <v>1</v>
      </c>
      <c r="AE14" s="285">
        <f t="shared" si="3"/>
        <v>5</v>
      </c>
      <c r="AF14" s="285">
        <f t="shared" si="4"/>
        <v>2</v>
      </c>
      <c r="AG14" s="285">
        <f t="shared" si="5"/>
        <v>1</v>
      </c>
      <c r="AH14" s="285">
        <f t="shared" si="6"/>
        <v>8</v>
      </c>
      <c r="AI14" s="285">
        <f t="shared" si="7"/>
        <v>7</v>
      </c>
      <c r="AJ14" s="287">
        <f t="shared" si="8"/>
        <v>3.2</v>
      </c>
      <c r="AK14" s="287">
        <f t="shared" si="9"/>
        <v>4.4285714285714297</v>
      </c>
      <c r="AL14" s="57"/>
    </row>
    <row r="15" spans="1:74" x14ac:dyDescent="0.25">
      <c r="B15" s="43">
        <v>0.125</v>
      </c>
      <c r="C15" s="190">
        <f>IF($O$7=1,Values!C118,IF($O$7=2,Values!M118,Values!W118))</f>
        <v>7</v>
      </c>
      <c r="D15" s="191">
        <f>IF($O$7=1,Values!D118,IF($O$7=2,Values!N118,Values!X118))</f>
        <v>3</v>
      </c>
      <c r="E15" s="191">
        <f>IF($O$7=1,Values!E118,IF($O$7=2,Values!O118,Values!Y118))</f>
        <v>7</v>
      </c>
      <c r="F15" s="191">
        <f>IF($O$7=1,Values!F118,IF($O$7=2,Values!P118,Values!Z118))</f>
        <v>4</v>
      </c>
      <c r="G15" s="191">
        <f>IF($O$7=1,Values!G118,IF($O$7=2,Values!Q118,Values!AA118))</f>
        <v>5</v>
      </c>
      <c r="H15" s="191">
        <f>IF($O$7=1,Values!H118,IF($O$7=2,Values!R118,Values!AB118))</f>
        <v>6</v>
      </c>
      <c r="I15" s="192">
        <f>IF($O$7=1,Values!I118,IF($O$7=2,Values!S118,Values!AC118))</f>
        <v>5</v>
      </c>
      <c r="J15" s="192">
        <f>IF($O$7=1,Values!J118,IF($O$7=2,Values!T118,Values!AD118))</f>
        <v>5.2</v>
      </c>
      <c r="K15" s="192">
        <f>IF($O$7=1,Values!K118,IF($O$7=2,Values!U118,Values!AE118))</f>
        <v>5.2857142857142856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7</v>
      </c>
      <c r="AD15" s="285">
        <f t="shared" si="2"/>
        <v>3</v>
      </c>
      <c r="AE15" s="285">
        <f t="shared" si="3"/>
        <v>7</v>
      </c>
      <c r="AF15" s="285">
        <f t="shared" si="4"/>
        <v>4</v>
      </c>
      <c r="AG15" s="285">
        <f t="shared" si="5"/>
        <v>5</v>
      </c>
      <c r="AH15" s="285">
        <f t="shared" si="6"/>
        <v>6</v>
      </c>
      <c r="AI15" s="285">
        <f t="shared" si="7"/>
        <v>5</v>
      </c>
      <c r="AJ15" s="287">
        <f t="shared" si="8"/>
        <v>5.2</v>
      </c>
      <c r="AK15" s="287">
        <f t="shared" si="9"/>
        <v>5.28571428571429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22</v>
      </c>
      <c r="D16" s="191">
        <f>IF($O$7=1,Values!D119,IF($O$7=2,Values!N119,Values!X119))</f>
        <v>18</v>
      </c>
      <c r="E16" s="191">
        <f>IF($O$7=1,Values!E119,IF($O$7=2,Values!O119,Values!Y119))</f>
        <v>16</v>
      </c>
      <c r="F16" s="191">
        <f>IF($O$7=1,Values!F119,IF($O$7=2,Values!P119,Values!Z119))</f>
        <v>18</v>
      </c>
      <c r="G16" s="191">
        <f>IF($O$7=1,Values!G119,IF($O$7=2,Values!Q119,Values!AA119))</f>
        <v>14</v>
      </c>
      <c r="H16" s="191">
        <f>IF($O$7=1,Values!H119,IF($O$7=2,Values!R119,Values!AB119))</f>
        <v>9</v>
      </c>
      <c r="I16" s="192">
        <f>IF($O$7=1,Values!I119,IF($O$7=2,Values!S119,Values!AC119))</f>
        <v>6</v>
      </c>
      <c r="J16" s="192">
        <f>IF($O$7=1,Values!J119,IF($O$7=2,Values!T119,Values!AD119))</f>
        <v>17.600000000000001</v>
      </c>
      <c r="K16" s="192">
        <f>IF($O$7=1,Values!K119,IF($O$7=2,Values!U119,Values!AE119))</f>
        <v>14.714285714285714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22</v>
      </c>
      <c r="AD16" s="285">
        <f t="shared" si="2"/>
        <v>18</v>
      </c>
      <c r="AE16" s="285">
        <f t="shared" si="3"/>
        <v>16</v>
      </c>
      <c r="AF16" s="285">
        <f t="shared" si="4"/>
        <v>18</v>
      </c>
      <c r="AG16" s="285">
        <f t="shared" si="5"/>
        <v>14</v>
      </c>
      <c r="AH16" s="285">
        <f t="shared" si="6"/>
        <v>9</v>
      </c>
      <c r="AI16" s="285">
        <f t="shared" si="7"/>
        <v>6</v>
      </c>
      <c r="AJ16" s="287">
        <f t="shared" si="8"/>
        <v>17.600000000000001</v>
      </c>
      <c r="AK16" s="287">
        <f t="shared" si="9"/>
        <v>14.714285714285699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81</v>
      </c>
      <c r="D17" s="191">
        <f>IF($O$7=1,Values!D120,IF($O$7=2,Values!N120,Values!X120))</f>
        <v>53</v>
      </c>
      <c r="E17" s="191">
        <f>IF($O$7=1,Values!E120,IF($O$7=2,Values!O120,Values!Y120))</f>
        <v>51</v>
      </c>
      <c r="F17" s="191">
        <f>IF($O$7=1,Values!F120,IF($O$7=2,Values!P120,Values!Z120))</f>
        <v>55</v>
      </c>
      <c r="G17" s="191">
        <f>IF($O$7=1,Values!G120,IF($O$7=2,Values!Q120,Values!AA120))</f>
        <v>36</v>
      </c>
      <c r="H17" s="191">
        <f>IF($O$7=1,Values!H120,IF($O$7=2,Values!R120,Values!AB120))</f>
        <v>22</v>
      </c>
      <c r="I17" s="192">
        <f>IF($O$7=1,Values!I120,IF($O$7=2,Values!S120,Values!AC120))</f>
        <v>16</v>
      </c>
      <c r="J17" s="192">
        <f>IF($O$7=1,Values!J120,IF($O$7=2,Values!T120,Values!AD120))</f>
        <v>55.2</v>
      </c>
      <c r="K17" s="192">
        <f>IF($O$7=1,Values!K120,IF($O$7=2,Values!U120,Values!AE120))</f>
        <v>44.857142857142854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81</v>
      </c>
      <c r="AD17" s="285">
        <f t="shared" si="2"/>
        <v>53</v>
      </c>
      <c r="AE17" s="285">
        <f t="shared" si="3"/>
        <v>51</v>
      </c>
      <c r="AF17" s="285">
        <f t="shared" si="4"/>
        <v>55</v>
      </c>
      <c r="AG17" s="285">
        <f t="shared" si="5"/>
        <v>36</v>
      </c>
      <c r="AH17" s="285">
        <f t="shared" si="6"/>
        <v>22</v>
      </c>
      <c r="AI17" s="285">
        <f t="shared" si="7"/>
        <v>16</v>
      </c>
      <c r="AJ17" s="287">
        <f t="shared" si="8"/>
        <v>55.2</v>
      </c>
      <c r="AK17" s="287">
        <f t="shared" si="9"/>
        <v>44.857142857142897</v>
      </c>
      <c r="AL17" s="57"/>
    </row>
    <row r="18" spans="2:38" x14ac:dyDescent="0.25">
      <c r="B18" s="43">
        <v>0.25</v>
      </c>
      <c r="C18" s="190">
        <f>IF($O$7=1,Values!C121,IF($O$7=2,Values!M121,Values!W121))</f>
        <v>206</v>
      </c>
      <c r="D18" s="191">
        <f>IF($O$7=1,Values!D121,IF($O$7=2,Values!N121,Values!X121))</f>
        <v>189</v>
      </c>
      <c r="E18" s="191">
        <f>IF($O$7=1,Values!E121,IF($O$7=2,Values!O121,Values!Y121))</f>
        <v>172</v>
      </c>
      <c r="F18" s="191">
        <f>IF($O$7=1,Values!F121,IF($O$7=2,Values!P121,Values!Z121))</f>
        <v>169</v>
      </c>
      <c r="G18" s="191">
        <f>IF($O$7=1,Values!G121,IF($O$7=2,Values!Q121,Values!AA121))</f>
        <v>151</v>
      </c>
      <c r="H18" s="191">
        <f>IF($O$7=1,Values!H121,IF($O$7=2,Values!R121,Values!AB121))</f>
        <v>49</v>
      </c>
      <c r="I18" s="192">
        <f>IF($O$7=1,Values!I121,IF($O$7=2,Values!S121,Values!AC121))</f>
        <v>39</v>
      </c>
      <c r="J18" s="192">
        <f>IF($O$7=1,Values!J121,IF($O$7=2,Values!T121,Values!AD121))</f>
        <v>177.4</v>
      </c>
      <c r="K18" s="192">
        <f>IF($O$7=1,Values!K121,IF($O$7=2,Values!U121,Values!AE121))</f>
        <v>139.28571428571428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206</v>
      </c>
      <c r="AD18" s="285">
        <f t="shared" si="2"/>
        <v>189</v>
      </c>
      <c r="AE18" s="285">
        <f t="shared" si="3"/>
        <v>172</v>
      </c>
      <c r="AF18" s="285">
        <f t="shared" si="4"/>
        <v>169</v>
      </c>
      <c r="AG18" s="285">
        <f t="shared" si="5"/>
        <v>151</v>
      </c>
      <c r="AH18" s="285">
        <f t="shared" si="6"/>
        <v>49</v>
      </c>
      <c r="AI18" s="285">
        <f t="shared" si="7"/>
        <v>39</v>
      </c>
      <c r="AJ18" s="287">
        <f t="shared" si="8"/>
        <v>177.4</v>
      </c>
      <c r="AK18" s="287">
        <f t="shared" si="9"/>
        <v>139.28571428571399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329</v>
      </c>
      <c r="D19" s="191">
        <f>IF($O$7=1,Values!D122,IF($O$7=2,Values!N122,Values!X122))</f>
        <v>352</v>
      </c>
      <c r="E19" s="191">
        <f>IF($O$7=1,Values!E122,IF($O$7=2,Values!O122,Values!Y122))</f>
        <v>307</v>
      </c>
      <c r="F19" s="191">
        <f>IF($O$7=1,Values!F122,IF($O$7=2,Values!P122,Values!Z122))</f>
        <v>367</v>
      </c>
      <c r="G19" s="191">
        <f>IF($O$7=1,Values!G122,IF($O$7=2,Values!Q122,Values!AA122))</f>
        <v>321</v>
      </c>
      <c r="H19" s="191">
        <f>IF($O$7=1,Values!H122,IF($O$7=2,Values!R122,Values!AB122))</f>
        <v>92</v>
      </c>
      <c r="I19" s="192">
        <f>IF($O$7=1,Values!I122,IF($O$7=2,Values!S122,Values!AC122))</f>
        <v>64</v>
      </c>
      <c r="J19" s="192">
        <f>IF($O$7=1,Values!J122,IF($O$7=2,Values!T122,Values!AD122))</f>
        <v>335.2</v>
      </c>
      <c r="K19" s="192">
        <f>IF($O$7=1,Values!K122,IF($O$7=2,Values!U122,Values!AE122))</f>
        <v>261.71428571428572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329</v>
      </c>
      <c r="AD19" s="285">
        <f t="shared" si="2"/>
        <v>352</v>
      </c>
      <c r="AE19" s="285">
        <f t="shared" si="3"/>
        <v>307</v>
      </c>
      <c r="AF19" s="285">
        <f t="shared" si="4"/>
        <v>367</v>
      </c>
      <c r="AG19" s="285">
        <f t="shared" si="5"/>
        <v>321</v>
      </c>
      <c r="AH19" s="285">
        <f t="shared" si="6"/>
        <v>92</v>
      </c>
      <c r="AI19" s="285">
        <f t="shared" si="7"/>
        <v>64</v>
      </c>
      <c r="AJ19" s="287">
        <f t="shared" si="8"/>
        <v>335.2</v>
      </c>
      <c r="AK19" s="287">
        <f t="shared" si="9"/>
        <v>261.71428571428601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430</v>
      </c>
      <c r="D20" s="191">
        <f>IF($O$7=1,Values!D123,IF($O$7=2,Values!N123,Values!X123))</f>
        <v>473</v>
      </c>
      <c r="E20" s="191">
        <f>IF($O$7=1,Values!E123,IF($O$7=2,Values!O123,Values!Y123))</f>
        <v>429</v>
      </c>
      <c r="F20" s="191">
        <f>IF($O$7=1,Values!F123,IF($O$7=2,Values!P123,Values!Z123))</f>
        <v>421</v>
      </c>
      <c r="G20" s="191">
        <f>IF($O$7=1,Values!G123,IF($O$7=2,Values!Q123,Values!AA123))</f>
        <v>465</v>
      </c>
      <c r="H20" s="191">
        <f>IF($O$7=1,Values!H123,IF($O$7=2,Values!R123,Values!AB123))</f>
        <v>180</v>
      </c>
      <c r="I20" s="192">
        <f>IF($O$7=1,Values!I123,IF($O$7=2,Values!S123,Values!AC123))</f>
        <v>112</v>
      </c>
      <c r="J20" s="192">
        <f>IF($O$7=1,Values!J123,IF($O$7=2,Values!T123,Values!AD123))</f>
        <v>443.6</v>
      </c>
      <c r="K20" s="192">
        <f>IF($O$7=1,Values!K123,IF($O$7=2,Values!U123,Values!AE123))</f>
        <v>358.57142857142856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430</v>
      </c>
      <c r="AD20" s="285">
        <f>IFERROR(VALUE(0&amp;SUBSTITUTE(D20,"*","")),"-")</f>
        <v>473</v>
      </c>
      <c r="AE20" s="285">
        <f t="shared" si="3"/>
        <v>429</v>
      </c>
      <c r="AF20" s="285">
        <f t="shared" si="4"/>
        <v>421</v>
      </c>
      <c r="AG20" s="285">
        <f t="shared" si="5"/>
        <v>465</v>
      </c>
      <c r="AH20" s="285">
        <f t="shared" si="6"/>
        <v>180</v>
      </c>
      <c r="AI20" s="285">
        <f t="shared" si="7"/>
        <v>112</v>
      </c>
      <c r="AJ20" s="287">
        <f t="shared" si="8"/>
        <v>443.6</v>
      </c>
      <c r="AK20" s="287">
        <f t="shared" si="9"/>
        <v>358.57142857142901</v>
      </c>
      <c r="AL20" s="57"/>
    </row>
    <row r="21" spans="2:38" x14ac:dyDescent="0.25">
      <c r="B21" s="43">
        <v>0.375</v>
      </c>
      <c r="C21" s="190">
        <f>IF($O$7=1,Values!C124,IF($O$7=2,Values!M124,Values!W124))</f>
        <v>315</v>
      </c>
      <c r="D21" s="191">
        <f>IF($O$7=1,Values!D124,IF($O$7=2,Values!N124,Values!X124))</f>
        <v>328</v>
      </c>
      <c r="E21" s="191">
        <f>IF($O$7=1,Values!E124,IF($O$7=2,Values!O124,Values!Y124))</f>
        <v>324</v>
      </c>
      <c r="F21" s="191">
        <f>IF($O$7=1,Values!F124,IF($O$7=2,Values!P124,Values!Z124))</f>
        <v>324</v>
      </c>
      <c r="G21" s="191">
        <f>IF($O$7=1,Values!G124,IF($O$7=2,Values!Q124,Values!AA124))</f>
        <v>299</v>
      </c>
      <c r="H21" s="191">
        <f>IF($O$7=1,Values!H124,IF($O$7=2,Values!R124,Values!AB124))</f>
        <v>250</v>
      </c>
      <c r="I21" s="192">
        <f>IF($O$7=1,Values!I124,IF($O$7=2,Values!S124,Values!AC124))</f>
        <v>214</v>
      </c>
      <c r="J21" s="192">
        <f>IF($O$7=1,Values!J124,IF($O$7=2,Values!T124,Values!AD124))</f>
        <v>318</v>
      </c>
      <c r="K21" s="192">
        <f>IF($O$7=1,Values!K124,IF($O$7=2,Values!U124,Values!AE124))</f>
        <v>293.42857142857144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315</v>
      </c>
      <c r="AD21" s="285">
        <f t="shared" si="2"/>
        <v>328</v>
      </c>
      <c r="AE21" s="285">
        <f t="shared" si="3"/>
        <v>324</v>
      </c>
      <c r="AF21" s="285">
        <f t="shared" si="4"/>
        <v>324</v>
      </c>
      <c r="AG21" s="285">
        <f t="shared" si="5"/>
        <v>299</v>
      </c>
      <c r="AH21" s="285">
        <f t="shared" si="6"/>
        <v>250</v>
      </c>
      <c r="AI21" s="285">
        <f t="shared" si="7"/>
        <v>214</v>
      </c>
      <c r="AJ21" s="287">
        <f t="shared" si="8"/>
        <v>318</v>
      </c>
      <c r="AK21" s="287">
        <f t="shared" si="9"/>
        <v>293.42857142857099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282</v>
      </c>
      <c r="D22" s="191">
        <f>IF($O$7=1,Values!D125,IF($O$7=2,Values!N125,Values!X125))</f>
        <v>243</v>
      </c>
      <c r="E22" s="191">
        <f>IF($O$7=1,Values!E125,IF($O$7=2,Values!O125,Values!Y125))</f>
        <v>286</v>
      </c>
      <c r="F22" s="191">
        <f>IF($O$7=1,Values!F125,IF($O$7=2,Values!P125,Values!Z125))</f>
        <v>249</v>
      </c>
      <c r="G22" s="191">
        <f>IF($O$7=1,Values!G125,IF($O$7=2,Values!Q125,Values!AA125))</f>
        <v>318</v>
      </c>
      <c r="H22" s="191">
        <f>IF($O$7=1,Values!H125,IF($O$7=2,Values!R125,Values!AB125))</f>
        <v>296</v>
      </c>
      <c r="I22" s="192">
        <f>IF($O$7=1,Values!I125,IF($O$7=2,Values!S125,Values!AC125))</f>
        <v>302</v>
      </c>
      <c r="J22" s="192">
        <f>IF($O$7=1,Values!J125,IF($O$7=2,Values!T125,Values!AD125))</f>
        <v>275.60000000000002</v>
      </c>
      <c r="K22" s="192">
        <f>IF($O$7=1,Values!K125,IF($O$7=2,Values!U125,Values!AE125))</f>
        <v>282.28571428571428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282</v>
      </c>
      <c r="AD22" s="285">
        <f t="shared" si="2"/>
        <v>243</v>
      </c>
      <c r="AE22" s="285">
        <f t="shared" si="3"/>
        <v>286</v>
      </c>
      <c r="AF22" s="285">
        <f t="shared" si="4"/>
        <v>249</v>
      </c>
      <c r="AG22" s="285">
        <f t="shared" si="5"/>
        <v>318</v>
      </c>
      <c r="AH22" s="285">
        <f t="shared" si="6"/>
        <v>296</v>
      </c>
      <c r="AI22" s="285">
        <f t="shared" si="7"/>
        <v>302</v>
      </c>
      <c r="AJ22" s="287">
        <f t="shared" si="8"/>
        <v>275.60000000000002</v>
      </c>
      <c r="AK22" s="287">
        <f t="shared" si="9"/>
        <v>282.28571428571399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302</v>
      </c>
      <c r="D23" s="191">
        <f>IF($O$7=1,Values!D126,IF($O$7=2,Values!N126,Values!X126))</f>
        <v>207</v>
      </c>
      <c r="E23" s="191">
        <f>IF($O$7=1,Values!E126,IF($O$7=2,Values!O126,Values!Y126))</f>
        <v>209</v>
      </c>
      <c r="F23" s="191">
        <f>IF($O$7=1,Values!F126,IF($O$7=2,Values!P126,Values!Z126))</f>
        <v>239</v>
      </c>
      <c r="G23" s="191">
        <f>IF($O$7=1,Values!G126,IF($O$7=2,Values!Q126,Values!AA126))</f>
        <v>348</v>
      </c>
      <c r="H23" s="191">
        <f>IF($O$7=1,Values!H126,IF($O$7=2,Values!R126,Values!AB126))</f>
        <v>330</v>
      </c>
      <c r="I23" s="192">
        <f>IF($O$7=1,Values!I126,IF($O$7=2,Values!S126,Values!AC126))</f>
        <v>316</v>
      </c>
      <c r="J23" s="192">
        <f>IF($O$7=1,Values!J126,IF($O$7=2,Values!T126,Values!AD126))</f>
        <v>261</v>
      </c>
      <c r="K23" s="192">
        <f>IF($O$7=1,Values!K126,IF($O$7=2,Values!U126,Values!AE126))</f>
        <v>278.71428571428572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302</v>
      </c>
      <c r="AD23" s="285">
        <f t="shared" si="2"/>
        <v>207</v>
      </c>
      <c r="AE23" s="285">
        <f t="shared" si="3"/>
        <v>209</v>
      </c>
      <c r="AF23" s="285">
        <f t="shared" si="4"/>
        <v>239</v>
      </c>
      <c r="AG23" s="285">
        <f t="shared" si="5"/>
        <v>348</v>
      </c>
      <c r="AH23" s="285">
        <f t="shared" si="6"/>
        <v>330</v>
      </c>
      <c r="AI23" s="285">
        <f t="shared" si="7"/>
        <v>316</v>
      </c>
      <c r="AJ23" s="287">
        <f t="shared" si="8"/>
        <v>261</v>
      </c>
      <c r="AK23" s="287">
        <f t="shared" si="9"/>
        <v>278.71428571428601</v>
      </c>
      <c r="AL23" s="57"/>
    </row>
    <row r="24" spans="2:38" x14ac:dyDescent="0.25">
      <c r="B24" s="43">
        <v>0.5</v>
      </c>
      <c r="C24" s="190">
        <f>IF($O$7=1,Values!C127,IF($O$7=2,Values!M127,Values!W127))</f>
        <v>265</v>
      </c>
      <c r="D24" s="191">
        <f>IF($O$7=1,Values!D127,IF($O$7=2,Values!N127,Values!X127))</f>
        <v>191</v>
      </c>
      <c r="E24" s="191">
        <f>IF($O$7=1,Values!E127,IF($O$7=2,Values!O127,Values!Y127))</f>
        <v>210</v>
      </c>
      <c r="F24" s="191">
        <f>IF($O$7=1,Values!F127,IF($O$7=2,Values!P127,Values!Z127))</f>
        <v>258</v>
      </c>
      <c r="G24" s="191">
        <f>IF($O$7=1,Values!G127,IF($O$7=2,Values!Q127,Values!AA127))</f>
        <v>348</v>
      </c>
      <c r="H24" s="191">
        <f>IF($O$7=1,Values!H127,IF($O$7=2,Values!R127,Values!AB127))</f>
        <v>386</v>
      </c>
      <c r="I24" s="192">
        <f>IF($O$7=1,Values!I127,IF($O$7=2,Values!S127,Values!AC127))</f>
        <v>365</v>
      </c>
      <c r="J24" s="192">
        <f>IF($O$7=1,Values!J127,IF($O$7=2,Values!T127,Values!AD127))</f>
        <v>254.4</v>
      </c>
      <c r="K24" s="192">
        <f>IF($O$7=1,Values!K127,IF($O$7=2,Values!U127,Values!AE127))</f>
        <v>289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265</v>
      </c>
      <c r="AD24" s="285">
        <f t="shared" si="2"/>
        <v>191</v>
      </c>
      <c r="AE24" s="285">
        <f t="shared" si="3"/>
        <v>210</v>
      </c>
      <c r="AF24" s="285">
        <f t="shared" si="4"/>
        <v>258</v>
      </c>
      <c r="AG24" s="285">
        <f t="shared" si="5"/>
        <v>348</v>
      </c>
      <c r="AH24" s="285">
        <f t="shared" si="6"/>
        <v>386</v>
      </c>
      <c r="AI24" s="285">
        <f t="shared" si="7"/>
        <v>365</v>
      </c>
      <c r="AJ24" s="287">
        <f t="shared" si="8"/>
        <v>254.4</v>
      </c>
      <c r="AK24" s="287">
        <f t="shared" si="9"/>
        <v>289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258</v>
      </c>
      <c r="D25" s="191">
        <f>IF($O$7=1,Values!D128,IF($O$7=2,Values!N128,Values!X128))</f>
        <v>194</v>
      </c>
      <c r="E25" s="191">
        <f>IF($O$7=1,Values!E128,IF($O$7=2,Values!O128,Values!Y128))</f>
        <v>236</v>
      </c>
      <c r="F25" s="191">
        <f>IF($O$7=1,Values!F128,IF($O$7=2,Values!P128,Values!Z128))</f>
        <v>242</v>
      </c>
      <c r="G25" s="191">
        <f>IF($O$7=1,Values!G128,IF($O$7=2,Values!Q128,Values!AA128))</f>
        <v>336</v>
      </c>
      <c r="H25" s="191">
        <f>IF($O$7=1,Values!H128,IF($O$7=2,Values!R128,Values!AB128))</f>
        <v>347</v>
      </c>
      <c r="I25" s="192">
        <f>IF($O$7=1,Values!I128,IF($O$7=2,Values!S128,Values!AC128))</f>
        <v>259</v>
      </c>
      <c r="J25" s="192">
        <f>IF($O$7=1,Values!J128,IF($O$7=2,Values!T128,Values!AD128))</f>
        <v>253.2</v>
      </c>
      <c r="K25" s="192">
        <f>IF($O$7=1,Values!K128,IF($O$7=2,Values!U128,Values!AE128))</f>
        <v>267.42857142857144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258</v>
      </c>
      <c r="AD25" s="285">
        <f t="shared" si="2"/>
        <v>194</v>
      </c>
      <c r="AE25" s="285">
        <f t="shared" si="3"/>
        <v>236</v>
      </c>
      <c r="AF25" s="285">
        <f t="shared" si="4"/>
        <v>242</v>
      </c>
      <c r="AG25" s="285">
        <f t="shared" si="5"/>
        <v>336</v>
      </c>
      <c r="AH25" s="285">
        <f t="shared" si="6"/>
        <v>347</v>
      </c>
      <c r="AI25" s="285">
        <f t="shared" si="7"/>
        <v>259</v>
      </c>
      <c r="AJ25" s="287">
        <f t="shared" si="8"/>
        <v>253.2</v>
      </c>
      <c r="AK25" s="287">
        <f t="shared" si="9"/>
        <v>267.42857142857099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290</v>
      </c>
      <c r="D26" s="191">
        <f>IF($O$7=1,Values!D129,IF($O$7=2,Values!N129,Values!X129))</f>
        <v>236</v>
      </c>
      <c r="E26" s="191">
        <f>IF($O$7=1,Values!E129,IF($O$7=2,Values!O129,Values!Y129))</f>
        <v>278</v>
      </c>
      <c r="F26" s="191">
        <f>IF($O$7=1,Values!F129,IF($O$7=2,Values!P129,Values!Z129))</f>
        <v>273</v>
      </c>
      <c r="G26" s="191">
        <f>IF($O$7=1,Values!G129,IF($O$7=2,Values!Q129,Values!AA129))</f>
        <v>384</v>
      </c>
      <c r="H26" s="191">
        <f>IF($O$7=1,Values!H129,IF($O$7=2,Values!R129,Values!AB129))</f>
        <v>306</v>
      </c>
      <c r="I26" s="192">
        <f>IF($O$7=1,Values!I129,IF($O$7=2,Values!S129,Values!AC129))</f>
        <v>300</v>
      </c>
      <c r="J26" s="192">
        <f>IF($O$7=1,Values!J129,IF($O$7=2,Values!T129,Values!AD129))</f>
        <v>292.2</v>
      </c>
      <c r="K26" s="192">
        <f>IF($O$7=1,Values!K129,IF($O$7=2,Values!U129,Values!AE129))</f>
        <v>295.28571428571428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290</v>
      </c>
      <c r="AD26" s="285">
        <f t="shared" si="2"/>
        <v>236</v>
      </c>
      <c r="AE26" s="285">
        <f t="shared" si="3"/>
        <v>278</v>
      </c>
      <c r="AF26" s="285">
        <f t="shared" si="4"/>
        <v>273</v>
      </c>
      <c r="AG26" s="285">
        <f t="shared" si="5"/>
        <v>384</v>
      </c>
      <c r="AH26" s="285">
        <f t="shared" si="6"/>
        <v>306</v>
      </c>
      <c r="AI26" s="285">
        <f t="shared" si="7"/>
        <v>300</v>
      </c>
      <c r="AJ26" s="287">
        <f t="shared" si="8"/>
        <v>292.2</v>
      </c>
      <c r="AK26" s="287">
        <f t="shared" si="9"/>
        <v>295.28571428571399</v>
      </c>
      <c r="AL26" s="57"/>
    </row>
    <row r="27" spans="2:38" x14ac:dyDescent="0.25">
      <c r="B27" s="43">
        <v>0.625</v>
      </c>
      <c r="C27" s="190">
        <f>IF($O$7=1,Values!C130,IF($O$7=2,Values!M130,Values!W130))</f>
        <v>345</v>
      </c>
      <c r="D27" s="191">
        <f>IF($O$7=1,Values!D130,IF($O$7=2,Values!N130,Values!X130))</f>
        <v>393</v>
      </c>
      <c r="E27" s="191">
        <f>IF($O$7=1,Values!E130,IF($O$7=2,Values!O130,Values!Y130))</f>
        <v>373</v>
      </c>
      <c r="F27" s="191">
        <f>IF($O$7=1,Values!F130,IF($O$7=2,Values!P130,Values!Z130))</f>
        <v>396</v>
      </c>
      <c r="G27" s="191">
        <f>IF($O$7=1,Values!G130,IF($O$7=2,Values!Q130,Values!AA130))</f>
        <v>398</v>
      </c>
      <c r="H27" s="191">
        <f>IF($O$7=1,Values!H130,IF($O$7=2,Values!R130,Values!AB130))</f>
        <v>256</v>
      </c>
      <c r="I27" s="192">
        <f>IF($O$7=1,Values!I130,IF($O$7=2,Values!S130,Values!AC130))</f>
        <v>306</v>
      </c>
      <c r="J27" s="192">
        <f>IF($O$7=1,Values!J130,IF($O$7=2,Values!T130,Values!AD130))</f>
        <v>381</v>
      </c>
      <c r="K27" s="192">
        <f>IF($O$7=1,Values!K130,IF($O$7=2,Values!U130,Values!AE130))</f>
        <v>352.42857142857144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345</v>
      </c>
      <c r="AD27" s="285">
        <f t="shared" si="2"/>
        <v>393</v>
      </c>
      <c r="AE27" s="285">
        <f t="shared" si="3"/>
        <v>373</v>
      </c>
      <c r="AF27" s="285">
        <f t="shared" si="4"/>
        <v>396</v>
      </c>
      <c r="AG27" s="285">
        <f t="shared" si="5"/>
        <v>398</v>
      </c>
      <c r="AH27" s="285">
        <f t="shared" si="6"/>
        <v>256</v>
      </c>
      <c r="AI27" s="285">
        <f t="shared" si="7"/>
        <v>306</v>
      </c>
      <c r="AJ27" s="287">
        <f t="shared" si="8"/>
        <v>381</v>
      </c>
      <c r="AK27" s="287">
        <f t="shared" si="9"/>
        <v>352.42857142857099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390</v>
      </c>
      <c r="D28" s="191">
        <f>IF($O$7=1,Values!D131,IF($O$7=2,Values!N131,Values!X131))</f>
        <v>385</v>
      </c>
      <c r="E28" s="191">
        <f>IF($O$7=1,Values!E131,IF($O$7=2,Values!O131,Values!Y131))</f>
        <v>440</v>
      </c>
      <c r="F28" s="191">
        <f>IF($O$7=1,Values!F131,IF($O$7=2,Values!P131,Values!Z131))</f>
        <v>418</v>
      </c>
      <c r="G28" s="191">
        <f>IF($O$7=1,Values!G131,IF($O$7=2,Values!Q131,Values!AA131))</f>
        <v>460</v>
      </c>
      <c r="H28" s="191">
        <f>IF($O$7=1,Values!H131,IF($O$7=2,Values!R131,Values!AB131))</f>
        <v>260</v>
      </c>
      <c r="I28" s="192">
        <f>IF($O$7=1,Values!I131,IF($O$7=2,Values!S131,Values!AC131))</f>
        <v>361</v>
      </c>
      <c r="J28" s="192">
        <f>IF($O$7=1,Values!J131,IF($O$7=2,Values!T131,Values!AD131))</f>
        <v>418.6</v>
      </c>
      <c r="K28" s="192">
        <f>IF($O$7=1,Values!K131,IF($O$7=2,Values!U131,Values!AE131))</f>
        <v>387.71428571428572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390</v>
      </c>
      <c r="AD28" s="285">
        <f t="shared" si="2"/>
        <v>385</v>
      </c>
      <c r="AE28" s="285">
        <f t="shared" si="3"/>
        <v>440</v>
      </c>
      <c r="AF28" s="285">
        <f t="shared" si="4"/>
        <v>418</v>
      </c>
      <c r="AG28" s="285">
        <f t="shared" si="5"/>
        <v>460</v>
      </c>
      <c r="AH28" s="285">
        <f t="shared" si="6"/>
        <v>260</v>
      </c>
      <c r="AI28" s="285">
        <f t="shared" si="7"/>
        <v>361</v>
      </c>
      <c r="AJ28" s="287">
        <f t="shared" si="8"/>
        <v>418.6</v>
      </c>
      <c r="AK28" s="287">
        <f t="shared" si="9"/>
        <v>387.71428571428601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376</v>
      </c>
      <c r="D29" s="191">
        <f>IF($O$7=1,Values!D132,IF($O$7=2,Values!N132,Values!X132))</f>
        <v>472</v>
      </c>
      <c r="E29" s="191">
        <f>IF($O$7=1,Values!E132,IF($O$7=2,Values!O132,Values!Y132))</f>
        <v>446</v>
      </c>
      <c r="F29" s="191">
        <f>IF($O$7=1,Values!F132,IF($O$7=2,Values!P132,Values!Z132))</f>
        <v>403</v>
      </c>
      <c r="G29" s="191">
        <f>IF($O$7=1,Values!G132,IF($O$7=2,Values!Q132,Values!AA132))</f>
        <v>440</v>
      </c>
      <c r="H29" s="191">
        <f>IF($O$7=1,Values!H132,IF($O$7=2,Values!R132,Values!AB132))</f>
        <v>357</v>
      </c>
      <c r="I29" s="192">
        <f>IF($O$7=1,Values!I132,IF($O$7=2,Values!S132,Values!AC132))</f>
        <v>297</v>
      </c>
      <c r="J29" s="192">
        <f>IF($O$7=1,Values!J132,IF($O$7=2,Values!T132,Values!AD132))</f>
        <v>427.4</v>
      </c>
      <c r="K29" s="192">
        <f>IF($O$7=1,Values!K132,IF($O$7=2,Values!U132,Values!AE132))</f>
        <v>398.71428571428572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376</v>
      </c>
      <c r="AD29" s="285">
        <f t="shared" si="2"/>
        <v>472</v>
      </c>
      <c r="AE29" s="285">
        <f t="shared" si="3"/>
        <v>446</v>
      </c>
      <c r="AF29" s="285">
        <f t="shared" si="4"/>
        <v>403</v>
      </c>
      <c r="AG29" s="285">
        <f t="shared" si="5"/>
        <v>440</v>
      </c>
      <c r="AH29" s="285">
        <f t="shared" si="6"/>
        <v>357</v>
      </c>
      <c r="AI29" s="285">
        <f t="shared" si="7"/>
        <v>297</v>
      </c>
      <c r="AJ29" s="287">
        <f t="shared" si="8"/>
        <v>427.4</v>
      </c>
      <c r="AK29" s="287">
        <f t="shared" si="9"/>
        <v>398.71428571428601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255</v>
      </c>
      <c r="D30" s="191">
        <f>IF($O$7=1,Values!D133,IF($O$7=2,Values!N133,Values!X133))</f>
        <v>324</v>
      </c>
      <c r="E30" s="191">
        <f>IF($O$7=1,Values!E133,IF($O$7=2,Values!O133,Values!Y133))</f>
        <v>366</v>
      </c>
      <c r="F30" s="191">
        <f>IF($O$7=1,Values!F133,IF($O$7=2,Values!P133,Values!Z133))</f>
        <v>296</v>
      </c>
      <c r="G30" s="191">
        <f>IF($O$7=1,Values!G133,IF($O$7=2,Values!Q133,Values!AA133))</f>
        <v>321</v>
      </c>
      <c r="H30" s="191">
        <f>IF($O$7=1,Values!H133,IF($O$7=2,Values!R133,Values!AB133))</f>
        <v>298</v>
      </c>
      <c r="I30" s="192">
        <f>IF($O$7=1,Values!I133,IF($O$7=2,Values!S133,Values!AC133))</f>
        <v>266</v>
      </c>
      <c r="J30" s="192">
        <f>IF($O$7=1,Values!J133,IF($O$7=2,Values!T133,Values!AD133))</f>
        <v>312.39999999999998</v>
      </c>
      <c r="K30" s="192">
        <f>IF($O$7=1,Values!K133,IF($O$7=2,Values!U133,Values!AE133))</f>
        <v>303.71428571428572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255</v>
      </c>
      <c r="AD30" s="285">
        <f t="shared" si="2"/>
        <v>324</v>
      </c>
      <c r="AE30" s="285">
        <f t="shared" si="3"/>
        <v>366</v>
      </c>
      <c r="AF30" s="285">
        <f t="shared" si="4"/>
        <v>296</v>
      </c>
      <c r="AG30" s="285">
        <f t="shared" si="5"/>
        <v>321</v>
      </c>
      <c r="AH30" s="285">
        <f t="shared" si="6"/>
        <v>298</v>
      </c>
      <c r="AI30" s="285">
        <f t="shared" si="7"/>
        <v>266</v>
      </c>
      <c r="AJ30" s="287">
        <f t="shared" si="8"/>
        <v>312.39999999999998</v>
      </c>
      <c r="AK30" s="287">
        <f t="shared" si="9"/>
        <v>303.71428571428601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120</v>
      </c>
      <c r="D31" s="191">
        <f>IF($O$7=1,Values!D134,IF($O$7=2,Values!N134,Values!X134))</f>
        <v>112</v>
      </c>
      <c r="E31" s="191">
        <f>IF($O$7=1,Values!E134,IF($O$7=2,Values!O134,Values!Y134))</f>
        <v>155</v>
      </c>
      <c r="F31" s="191">
        <f>IF($O$7=1,Values!F134,IF($O$7=2,Values!P134,Values!Z134))</f>
        <v>153</v>
      </c>
      <c r="G31" s="191">
        <f>IF($O$7=1,Values!G134,IF($O$7=2,Values!Q134,Values!AA134))</f>
        <v>175</v>
      </c>
      <c r="H31" s="191">
        <f>IF($O$7=1,Values!H134,IF($O$7=2,Values!R134,Values!AB134))</f>
        <v>135</v>
      </c>
      <c r="I31" s="192">
        <f>IF($O$7=1,Values!I134,IF($O$7=2,Values!S134,Values!AC134))</f>
        <v>191</v>
      </c>
      <c r="J31" s="192">
        <f>IF($O$7=1,Values!J134,IF($O$7=2,Values!T134,Values!AD134))</f>
        <v>143</v>
      </c>
      <c r="K31" s="192">
        <f>IF($O$7=1,Values!K134,IF($O$7=2,Values!U134,Values!AE134))</f>
        <v>148.71428571428572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120</v>
      </c>
      <c r="AD31" s="285">
        <f t="shared" si="2"/>
        <v>112</v>
      </c>
      <c r="AE31" s="285">
        <f t="shared" si="3"/>
        <v>155</v>
      </c>
      <c r="AF31" s="285">
        <f t="shared" si="4"/>
        <v>153</v>
      </c>
      <c r="AG31" s="285">
        <f t="shared" si="5"/>
        <v>175</v>
      </c>
      <c r="AH31" s="285">
        <f t="shared" si="6"/>
        <v>135</v>
      </c>
      <c r="AI31" s="285">
        <f t="shared" si="7"/>
        <v>191</v>
      </c>
      <c r="AJ31" s="287">
        <f t="shared" si="8"/>
        <v>143</v>
      </c>
      <c r="AK31" s="287">
        <f t="shared" si="9"/>
        <v>148.71428571428601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74</v>
      </c>
      <c r="D32" s="191">
        <f>IF($O$7=1,Values!D135,IF($O$7=2,Values!N135,Values!X135))</f>
        <v>91</v>
      </c>
      <c r="E32" s="191">
        <f>IF($O$7=1,Values!E135,IF($O$7=2,Values!O135,Values!Y135))</f>
        <v>95</v>
      </c>
      <c r="F32" s="191">
        <f>IF($O$7=1,Values!F135,IF($O$7=2,Values!P135,Values!Z135))</f>
        <v>93</v>
      </c>
      <c r="G32" s="191">
        <f>IF($O$7=1,Values!G135,IF($O$7=2,Values!Q135,Values!AA135))</f>
        <v>113</v>
      </c>
      <c r="H32" s="191">
        <f>IF($O$7=1,Values!H135,IF($O$7=2,Values!R135,Values!AB135))</f>
        <v>86</v>
      </c>
      <c r="I32" s="192">
        <f>IF($O$7=1,Values!I135,IF($O$7=2,Values!S135,Values!AC135))</f>
        <v>132</v>
      </c>
      <c r="J32" s="192">
        <f>IF($O$7=1,Values!J135,IF($O$7=2,Values!T135,Values!AD135))</f>
        <v>93.2</v>
      </c>
      <c r="K32" s="192">
        <f>IF($O$7=1,Values!K135,IF($O$7=2,Values!U135,Values!AE135))</f>
        <v>97.714285714285708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74</v>
      </c>
      <c r="AD32" s="285">
        <f t="shared" si="2"/>
        <v>91</v>
      </c>
      <c r="AE32" s="285">
        <f t="shared" si="3"/>
        <v>95</v>
      </c>
      <c r="AF32" s="285">
        <f t="shared" si="4"/>
        <v>93</v>
      </c>
      <c r="AG32" s="285">
        <f t="shared" si="5"/>
        <v>113</v>
      </c>
      <c r="AH32" s="285">
        <f t="shared" si="6"/>
        <v>86</v>
      </c>
      <c r="AI32" s="285">
        <f t="shared" si="7"/>
        <v>132</v>
      </c>
      <c r="AJ32" s="287">
        <f t="shared" si="8"/>
        <v>93.2</v>
      </c>
      <c r="AK32" s="287">
        <f t="shared" si="9"/>
        <v>97.714285714285694</v>
      </c>
      <c r="AL32" s="57"/>
    </row>
    <row r="33" spans="2:38" x14ac:dyDescent="0.25">
      <c r="B33" s="43">
        <v>0.875</v>
      </c>
      <c r="C33" s="190">
        <f>IF($O$7=1,Values!C136,IF($O$7=2,Values!M136,Values!W136))</f>
        <v>61</v>
      </c>
      <c r="D33" s="191">
        <f>IF($O$7=1,Values!D136,IF($O$7=2,Values!N136,Values!X136))</f>
        <v>65</v>
      </c>
      <c r="E33" s="191">
        <f>IF($O$7=1,Values!E136,IF($O$7=2,Values!O136,Values!Y136))</f>
        <v>67</v>
      </c>
      <c r="F33" s="191">
        <f>IF($O$7=1,Values!F136,IF($O$7=2,Values!P136,Values!Z136))</f>
        <v>85</v>
      </c>
      <c r="G33" s="191">
        <f>IF($O$7=1,Values!G136,IF($O$7=2,Values!Q136,Values!AA136))</f>
        <v>91</v>
      </c>
      <c r="H33" s="191">
        <f>IF($O$7=1,Values!H136,IF($O$7=2,Values!R136,Values!AB136))</f>
        <v>91</v>
      </c>
      <c r="I33" s="192">
        <f>IF($O$7=1,Values!I136,IF($O$7=2,Values!S136,Values!AC136))</f>
        <v>104</v>
      </c>
      <c r="J33" s="192">
        <f>IF($O$7=1,Values!J136,IF($O$7=2,Values!T136,Values!AD136))</f>
        <v>73.8</v>
      </c>
      <c r="K33" s="192">
        <f>IF($O$7=1,Values!K136,IF($O$7=2,Values!U136,Values!AE136))</f>
        <v>80.571428571428569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61</v>
      </c>
      <c r="AD33" s="285">
        <f t="shared" si="2"/>
        <v>65</v>
      </c>
      <c r="AE33" s="285">
        <f t="shared" si="3"/>
        <v>67</v>
      </c>
      <c r="AF33" s="285">
        <f t="shared" si="4"/>
        <v>85</v>
      </c>
      <c r="AG33" s="285">
        <f t="shared" si="5"/>
        <v>91</v>
      </c>
      <c r="AH33" s="285">
        <f t="shared" si="6"/>
        <v>91</v>
      </c>
      <c r="AI33" s="285">
        <f t="shared" si="7"/>
        <v>104</v>
      </c>
      <c r="AJ33" s="287">
        <f t="shared" si="8"/>
        <v>73.8</v>
      </c>
      <c r="AK33" s="287">
        <f t="shared" si="9"/>
        <v>80.571428571428598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44</v>
      </c>
      <c r="D34" s="191">
        <f>IF($O$7=1,Values!D137,IF($O$7=2,Values!N137,Values!X137))</f>
        <v>57</v>
      </c>
      <c r="E34" s="191">
        <f>IF($O$7=1,Values!E137,IF($O$7=2,Values!O137,Values!Y137))</f>
        <v>60</v>
      </c>
      <c r="F34" s="191">
        <f>IF($O$7=1,Values!F137,IF($O$7=2,Values!P137,Values!Z137))</f>
        <v>51</v>
      </c>
      <c r="G34" s="191">
        <f>IF($O$7=1,Values!G137,IF($O$7=2,Values!Q137,Values!AA137))</f>
        <v>77</v>
      </c>
      <c r="H34" s="191">
        <f>IF($O$7=1,Values!H137,IF($O$7=2,Values!R137,Values!AB137))</f>
        <v>74</v>
      </c>
      <c r="I34" s="192">
        <f>IF($O$7=1,Values!I137,IF($O$7=2,Values!S137,Values!AC137))</f>
        <v>86</v>
      </c>
      <c r="J34" s="192">
        <f>IF($O$7=1,Values!J137,IF($O$7=2,Values!T137,Values!AD137))</f>
        <v>57.8</v>
      </c>
      <c r="K34" s="192">
        <f>IF($O$7=1,Values!K137,IF($O$7=2,Values!U137,Values!AE137))</f>
        <v>64.142857142857139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44</v>
      </c>
      <c r="AD34" s="285">
        <f t="shared" si="2"/>
        <v>57</v>
      </c>
      <c r="AE34" s="285">
        <f t="shared" si="3"/>
        <v>60</v>
      </c>
      <c r="AF34" s="285">
        <f t="shared" si="4"/>
        <v>51</v>
      </c>
      <c r="AG34" s="285">
        <f t="shared" si="5"/>
        <v>77</v>
      </c>
      <c r="AH34" s="285">
        <f t="shared" si="6"/>
        <v>74</v>
      </c>
      <c r="AI34" s="285">
        <f t="shared" si="7"/>
        <v>86</v>
      </c>
      <c r="AJ34" s="287">
        <f t="shared" si="8"/>
        <v>57.8</v>
      </c>
      <c r="AK34" s="287">
        <f t="shared" si="9"/>
        <v>64.142857142857096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17</v>
      </c>
      <c r="D35" s="191">
        <f>IF($O$7=1,Values!D138,IF($O$7=2,Values!N138,Values!X138))</f>
        <v>35</v>
      </c>
      <c r="E35" s="191">
        <f>IF($O$7=1,Values!E138,IF($O$7=2,Values!O138,Values!Y138))</f>
        <v>29</v>
      </c>
      <c r="F35" s="191">
        <f>IF($O$7=1,Values!F138,IF($O$7=2,Values!P138,Values!Z138))</f>
        <v>37</v>
      </c>
      <c r="G35" s="191">
        <f>IF($O$7=1,Values!G138,IF($O$7=2,Values!Q138,Values!AA138))</f>
        <v>44</v>
      </c>
      <c r="H35" s="191">
        <f>IF($O$7=1,Values!H138,IF($O$7=2,Values!R138,Values!AB138))</f>
        <v>49</v>
      </c>
      <c r="I35" s="192">
        <f>IF($O$7=1,Values!I138,IF($O$7=2,Values!S138,Values!AC138))</f>
        <v>52</v>
      </c>
      <c r="J35" s="192">
        <f>IF($O$7=1,Values!J138,IF($O$7=2,Values!T138,Values!AD138))</f>
        <v>32.4</v>
      </c>
      <c r="K35" s="192">
        <f>IF($O$7=1,Values!K138,IF($O$7=2,Values!U138,Values!AE138))</f>
        <v>37.571428571428569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17</v>
      </c>
      <c r="AD35" s="285">
        <f t="shared" si="2"/>
        <v>35</v>
      </c>
      <c r="AE35" s="285">
        <f t="shared" si="3"/>
        <v>29</v>
      </c>
      <c r="AF35" s="285">
        <f t="shared" si="4"/>
        <v>37</v>
      </c>
      <c r="AG35" s="285">
        <f t="shared" si="5"/>
        <v>44</v>
      </c>
      <c r="AH35" s="285">
        <f t="shared" si="6"/>
        <v>49</v>
      </c>
      <c r="AI35" s="285">
        <f t="shared" si="7"/>
        <v>52</v>
      </c>
      <c r="AJ35" s="287">
        <f t="shared" si="8"/>
        <v>32.4</v>
      </c>
      <c r="AK35" s="287">
        <f t="shared" si="9"/>
        <v>37.571428571428598</v>
      </c>
      <c r="AL35" s="57"/>
    </row>
    <row r="36" spans="2:38" x14ac:dyDescent="0.25">
      <c r="B36" s="328" t="s">
        <v>35</v>
      </c>
      <c r="C36" s="329">
        <f>IF($O$7=1,Values!C139,IF($O$7=2,Values!M139,Values!W139))</f>
        <v>3837</v>
      </c>
      <c r="D36" s="330">
        <f>IF($O$7=1,Values!D139,IF($O$7=2,Values!N139,Values!X139))</f>
        <v>3798</v>
      </c>
      <c r="E36" s="330">
        <f>IF($O$7=1,Values!E139,IF($O$7=2,Values!O139,Values!Y139))</f>
        <v>3904</v>
      </c>
      <c r="F36" s="330">
        <f>IF($O$7=1,Values!F139,IF($O$7=2,Values!P139,Values!Z139))</f>
        <v>3886</v>
      </c>
      <c r="G36" s="330">
        <f>IF($O$7=1,Values!G139,IF($O$7=2,Values!Q139,Values!AA139))</f>
        <v>4438</v>
      </c>
      <c r="H36" s="330">
        <f>IF($O$7=1,Values!H139,IF($O$7=2,Values!R139,Values!AB139))</f>
        <v>3358</v>
      </c>
      <c r="I36" s="331">
        <f>IF($O$7=1,Values!I139,IF($O$7=2,Values!S139,Values!AC139))</f>
        <v>3162</v>
      </c>
      <c r="J36" s="332">
        <f>IF($O$7=1,Values!J139,IF($O$7=2,Values!T139,Values!AD139))</f>
        <v>3972.6</v>
      </c>
      <c r="K36" s="332">
        <f>IF($O$7=1,Values!K139,IF($O$7=2,Values!U139,Values!AE139))</f>
        <v>3769.0000000000005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4298</v>
      </c>
      <c r="D37" s="337">
        <f>IF($O$7=1,Values!D140,IF($O$7=2,Values!N140,Values!X140))</f>
        <v>4255</v>
      </c>
      <c r="E37" s="337">
        <f>IF($O$7=1,Values!E140,IF($O$7=2,Values!O140,Values!Y140))</f>
        <v>4393</v>
      </c>
      <c r="F37" s="337">
        <f>IF($O$7=1,Values!F140,IF($O$7=2,Values!P140,Values!Z140))</f>
        <v>4386</v>
      </c>
      <c r="G37" s="337">
        <f>IF($O$7=1,Values!G140,IF($O$7=2,Values!Q140,Values!AA140))</f>
        <v>4968</v>
      </c>
      <c r="H37" s="337">
        <f>IF($O$7=1,Values!H140,IF($O$7=2,Values!R140,Values!AB140))</f>
        <v>3719</v>
      </c>
      <c r="I37" s="338">
        <f>IF($O$7=1,Values!I140,IF($O$7=2,Values!S140,Values!AC140))</f>
        <v>3628</v>
      </c>
      <c r="J37" s="339">
        <f>IF($O$7=1,Values!J140,IF($O$7=2,Values!T140,Values!AD140))</f>
        <v>4460</v>
      </c>
      <c r="K37" s="339">
        <f>IF($O$7=1,Values!K140,IF($O$7=2,Values!U140,Values!AE140))</f>
        <v>4235.2857142857147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4359</v>
      </c>
      <c r="D38" s="342">
        <f>IF($O$7=1,Values!D141,IF($O$7=2,Values!N141,Values!X141))</f>
        <v>4347</v>
      </c>
      <c r="E38" s="342">
        <f>IF($O$7=1,Values!E141,IF($O$7=2,Values!O141,Values!Y141))</f>
        <v>4482</v>
      </c>
      <c r="F38" s="342">
        <f>IF($O$7=1,Values!F141,IF($O$7=2,Values!P141,Values!Z141))</f>
        <v>4474</v>
      </c>
      <c r="G38" s="342">
        <f>IF($O$7=1,Values!G141,IF($O$7=2,Values!Q141,Values!AA141))</f>
        <v>5089</v>
      </c>
      <c r="H38" s="342">
        <f>IF($O$7=1,Values!H141,IF($O$7=2,Values!R141,Values!AB141))</f>
        <v>3842</v>
      </c>
      <c r="I38" s="343">
        <f>IF($O$7=1,Values!I141,IF($O$7=2,Values!S141,Values!AC141))</f>
        <v>3766</v>
      </c>
      <c r="J38" s="344">
        <f>IF($O$7=1,Values!J141,IF($O$7=2,Values!T141,Values!AD141))</f>
        <v>4550.2</v>
      </c>
      <c r="K38" s="344">
        <f>IF($O$7=1,Values!K141,IF($O$7=2,Values!U141,Values!AE141))</f>
        <v>4337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4505</v>
      </c>
      <c r="D39" s="347">
        <f>IF($O$7=1,Values!D142,IF($O$7=2,Values!N142,Values!X142))</f>
        <v>4438</v>
      </c>
      <c r="E39" s="347">
        <f>IF($O$7=1,Values!E142,IF($O$7=2,Values!O142,Values!Y142))</f>
        <v>4579</v>
      </c>
      <c r="F39" s="347">
        <f>IF($O$7=1,Values!F142,IF($O$7=2,Values!P142,Values!Z142))</f>
        <v>4578</v>
      </c>
      <c r="G39" s="347">
        <f>IF($O$7=1,Values!G142,IF($O$7=2,Values!Q142,Values!AA142))</f>
        <v>5173</v>
      </c>
      <c r="H39" s="347">
        <f>IF($O$7=1,Values!H142,IF($O$7=2,Values!R142,Values!AB142))</f>
        <v>3927</v>
      </c>
      <c r="I39" s="348">
        <f>IF($O$7=1,Values!I142,IF($O$7=2,Values!S142,Values!AC142))</f>
        <v>3870</v>
      </c>
      <c r="J39" s="349">
        <f>IF($O$7=1,Values!J142,IF($O$7=2,Values!T142,Values!AD142))</f>
        <v>4654.5999999999995</v>
      </c>
      <c r="K39" s="349">
        <f>IF($O$7=1,Values!K142,IF($O$7=2,Values!U142,Values!AE142))</f>
        <v>4438.5714285714275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32"/>
      <c r="V3" s="532"/>
      <c r="W3" s="532"/>
      <c r="X3" s="532"/>
      <c r="Y3" s="532"/>
      <c r="Z3" s="532"/>
      <c r="AA3" s="532"/>
      <c r="AB3" s="532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7" t="str">
        <f>Dashboard!$U$4</f>
        <v>14 - Toll Bridge Rd</v>
      </c>
      <c r="N4" s="507"/>
      <c r="O4" s="507"/>
      <c r="P4" s="507"/>
      <c r="Q4" s="507"/>
      <c r="R4" s="507"/>
      <c r="S4" s="507"/>
      <c r="T4" s="507"/>
      <c r="U4" s="320"/>
      <c r="V4" s="320"/>
      <c r="W4" s="320"/>
      <c r="X4" s="320"/>
      <c r="Y4" s="320"/>
      <c r="Z4" s="320"/>
      <c r="AA4" s="531"/>
      <c r="AB4" s="531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415"/>
      <c r="V5" s="320"/>
      <c r="W5" s="320"/>
      <c r="X5" s="320"/>
      <c r="Y5" s="320"/>
      <c r="Z5" s="320"/>
      <c r="AA5" s="531"/>
      <c r="AB5" s="531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1"/>
      <c r="AB6" s="531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3"/>
      <c r="AB7" s="533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1"/>
      <c r="AB10" s="531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1"/>
      <c r="AB11" s="531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1"/>
      <c r="AB12" s="531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9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1"/>
      <c r="AB13" s="531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0" t="s">
        <v>41</v>
      </c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2"/>
      <c r="R14" s="319"/>
      <c r="S14" s="319"/>
      <c r="T14" s="319"/>
      <c r="U14" s="320"/>
      <c r="V14" s="320"/>
      <c r="W14" s="320"/>
      <c r="X14" s="320"/>
      <c r="Y14" s="320"/>
      <c r="Z14" s="320"/>
      <c r="AA14" s="531"/>
      <c r="AB14" s="531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3" t="s">
        <v>4</v>
      </c>
      <c r="D15" s="524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1"/>
      <c r="AB15" s="531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6</v>
      </c>
      <c r="D17" s="314">
        <f ca="1">IFERROR(VALUE(0&amp;SUBSTITUTE(C17,"*","")),0)</f>
        <v>6</v>
      </c>
      <c r="E17" s="255">
        <f ca="1">OFFSET(Values!D149,($AO$4-1)*102,($AP$4-1)*14)</f>
        <v>0</v>
      </c>
      <c r="F17" s="256">
        <f ca="1">OFFSET(Values!E149,($AO$4-1)*102,($AP$4-1)*14)</f>
        <v>6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3</v>
      </c>
      <c r="D18" s="315">
        <f t="shared" ref="D18:D81" ca="1" si="0">IFERROR(VALUE(0&amp;SUBSTITUTE(C18,"*","")),0)</f>
        <v>3</v>
      </c>
      <c r="E18" s="258">
        <f ca="1">OFFSET(Values!D150,($AO$4-1)*102,($AP$4-1)*14)</f>
        <v>0</v>
      </c>
      <c r="F18" s="258">
        <f ca="1">OFFSET(Values!E150,($AO$4-1)*102,($AP$4-1)*14)</f>
        <v>3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5</v>
      </c>
      <c r="D19" s="315">
        <f t="shared" ca="1" si="0"/>
        <v>5</v>
      </c>
      <c r="E19" s="258">
        <f ca="1">OFFSET(Values!D151,($AO$4-1)*102,($AP$4-1)*14)</f>
        <v>0</v>
      </c>
      <c r="F19" s="258">
        <f ca="1">OFFSET(Values!E151,($AO$4-1)*102,($AP$4-1)*14)</f>
        <v>5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4</v>
      </c>
      <c r="D20" s="315">
        <f t="shared" ca="1" si="0"/>
        <v>4</v>
      </c>
      <c r="E20" s="258">
        <f ca="1">OFFSET(Values!D152,($AO$4-1)*102,($AP$4-1)*14)</f>
        <v>0</v>
      </c>
      <c r="F20" s="258">
        <f ca="1">OFFSET(Values!E152,($AO$4-1)*102,($AP$4-1)*14)</f>
        <v>4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5</v>
      </c>
      <c r="D21" s="315">
        <f t="shared" ca="1" si="0"/>
        <v>5</v>
      </c>
      <c r="E21" s="258">
        <f ca="1">OFFSET(Values!D153,($AO$4-1)*102,($AP$4-1)*14)</f>
        <v>0</v>
      </c>
      <c r="F21" s="258">
        <f ca="1">OFFSET(Values!E153,($AO$4-1)*102,($AP$4-1)*14)</f>
        <v>5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2</v>
      </c>
      <c r="D22" s="315">
        <f t="shared" ca="1" si="0"/>
        <v>2</v>
      </c>
      <c r="E22" s="258">
        <f ca="1">OFFSET(Values!D154,($AO$4-1)*102,($AP$4-1)*14)</f>
        <v>0</v>
      </c>
      <c r="F22" s="258">
        <f ca="1">OFFSET(Values!E154,($AO$4-1)*102,($AP$4-1)*14)</f>
        <v>2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</v>
      </c>
      <c r="D23" s="315">
        <f t="shared" ca="1" si="0"/>
        <v>1</v>
      </c>
      <c r="E23" s="258">
        <f ca="1">OFFSET(Values!D155,($AO$4-1)*102,($AP$4-1)*14)</f>
        <v>0</v>
      </c>
      <c r="F23" s="258">
        <f ca="1">OFFSET(Values!E155,($AO$4-1)*102,($AP$4-1)*14)</f>
        <v>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3</v>
      </c>
      <c r="D24" s="315">
        <f t="shared" ca="1" si="0"/>
        <v>3</v>
      </c>
      <c r="E24" s="258">
        <f ca="1">OFFSET(Values!D156,($AO$4-1)*102,($AP$4-1)*14)</f>
        <v>0</v>
      </c>
      <c r="F24" s="258">
        <f ca="1">OFFSET(Values!E156,($AO$4-1)*102,($AP$4-1)*14)</f>
        <v>3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0</v>
      </c>
      <c r="D25" s="315">
        <f t="shared" ca="1" si="0"/>
        <v>0</v>
      </c>
      <c r="E25" s="258">
        <f ca="1">OFFSET(Values!D157,($AO$4-1)*102,($AP$4-1)*14)</f>
        <v>0</v>
      </c>
      <c r="F25" s="258">
        <f ca="1">OFFSET(Values!E157,($AO$4-1)*102,($AP$4-1)*14)</f>
        <v>0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1</v>
      </c>
      <c r="D26" s="315">
        <f t="shared" ca="1" si="0"/>
        <v>1</v>
      </c>
      <c r="E26" s="258">
        <f ca="1">OFFSET(Values!D158,($AO$4-1)*102,($AP$4-1)*14)</f>
        <v>0</v>
      </c>
      <c r="F26" s="258">
        <f ca="1">OFFSET(Values!E158,($AO$4-1)*102,($AP$4-1)*14)</f>
        <v>0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1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1</v>
      </c>
      <c r="D27" s="315">
        <f t="shared" ca="1" si="0"/>
        <v>1</v>
      </c>
      <c r="E27" s="258">
        <f ca="1">OFFSET(Values!D159,($AO$4-1)*102,($AP$4-1)*14)</f>
        <v>0</v>
      </c>
      <c r="F27" s="258">
        <f ca="1">OFFSET(Values!E159,($AO$4-1)*102,($AP$4-1)*14)</f>
        <v>1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5</v>
      </c>
      <c r="D28" s="315">
        <f t="shared" ca="1" si="0"/>
        <v>5</v>
      </c>
      <c r="E28" s="258">
        <f ca="1">OFFSET(Values!D160,($AO$4-1)*102,($AP$4-1)*14)</f>
        <v>0</v>
      </c>
      <c r="F28" s="258">
        <f ca="1">OFFSET(Values!E160,($AO$4-1)*102,($AP$4-1)*14)</f>
        <v>5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3</v>
      </c>
      <c r="D29" s="315">
        <f t="shared" ca="1" si="0"/>
        <v>3</v>
      </c>
      <c r="E29" s="258">
        <f ca="1">OFFSET(Values!D161,($AO$4-1)*102,($AP$4-1)*14)</f>
        <v>0</v>
      </c>
      <c r="F29" s="258">
        <f ca="1">OFFSET(Values!E161,($AO$4-1)*102,($AP$4-1)*14)</f>
        <v>3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1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1</v>
      </c>
      <c r="D31" s="315">
        <f t="shared" ca="1" si="0"/>
        <v>1</v>
      </c>
      <c r="E31" s="258">
        <f ca="1">OFFSET(Values!D163,($AO$4-1)*102,($AP$4-1)*14)</f>
        <v>0</v>
      </c>
      <c r="F31" s="258">
        <f ca="1">OFFSET(Values!E163,($AO$4-1)*102,($AP$4-1)*14)</f>
        <v>1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2</v>
      </c>
      <c r="D32" s="315">
        <f t="shared" ca="1" si="0"/>
        <v>2</v>
      </c>
      <c r="E32" s="258">
        <f ca="1">OFFSET(Values!D164,($AO$4-1)*102,($AP$4-1)*14)</f>
        <v>0</v>
      </c>
      <c r="F32" s="258">
        <f ca="1">OFFSET(Values!E164,($AO$4-1)*102,($AP$4-1)*14)</f>
        <v>2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4</v>
      </c>
      <c r="D33" s="315">
        <f t="shared" ca="1" si="0"/>
        <v>4</v>
      </c>
      <c r="E33" s="258">
        <f ca="1">OFFSET(Values!D165,($AO$4-1)*102,($AP$4-1)*14)</f>
        <v>0</v>
      </c>
      <c r="F33" s="258">
        <f ca="1">OFFSET(Values!E165,($AO$4-1)*102,($AP$4-1)*14)</f>
        <v>4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5</v>
      </c>
      <c r="D34" s="315">
        <f t="shared" ca="1" si="0"/>
        <v>5</v>
      </c>
      <c r="E34" s="258">
        <f ca="1">OFFSET(Values!D166,($AO$4-1)*102,($AP$4-1)*14)</f>
        <v>0</v>
      </c>
      <c r="F34" s="258">
        <f ca="1">OFFSET(Values!E166,($AO$4-1)*102,($AP$4-1)*14)</f>
        <v>4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5</v>
      </c>
      <c r="D35" s="315">
        <f t="shared" ca="1" si="0"/>
        <v>5</v>
      </c>
      <c r="E35" s="258">
        <f ca="1">OFFSET(Values!D167,($AO$4-1)*102,($AP$4-1)*14)</f>
        <v>0</v>
      </c>
      <c r="F35" s="258">
        <f ca="1">OFFSET(Values!E167,($AO$4-1)*102,($AP$4-1)*14)</f>
        <v>5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8</v>
      </c>
      <c r="D36" s="315">
        <f t="shared" ca="1" si="0"/>
        <v>8</v>
      </c>
      <c r="E36" s="258">
        <f ca="1">OFFSET(Values!D168,($AO$4-1)*102,($AP$4-1)*14)</f>
        <v>0</v>
      </c>
      <c r="F36" s="258">
        <f ca="1">OFFSET(Values!E168,($AO$4-1)*102,($AP$4-1)*14)</f>
        <v>6</v>
      </c>
      <c r="G36" s="258">
        <f ca="1">OFFSET(Values!F168,($AO$4-1)*102,($AP$4-1)*14)</f>
        <v>0</v>
      </c>
      <c r="H36" s="258">
        <f ca="1">OFFSET(Values!G168,($AO$4-1)*102,($AP$4-1)*14)</f>
        <v>2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10</v>
      </c>
      <c r="D37" s="315">
        <f t="shared" ca="1" si="0"/>
        <v>10</v>
      </c>
      <c r="E37" s="258">
        <f ca="1">OFFSET(Values!D169,($AO$4-1)*102,($AP$4-1)*14)</f>
        <v>0</v>
      </c>
      <c r="F37" s="258">
        <f ca="1">OFFSET(Values!E169,($AO$4-1)*102,($AP$4-1)*14)</f>
        <v>7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2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13</v>
      </c>
      <c r="D38" s="315">
        <f t="shared" ca="1" si="0"/>
        <v>13</v>
      </c>
      <c r="E38" s="258">
        <f ca="1">OFFSET(Values!D170,($AO$4-1)*102,($AP$4-1)*14)</f>
        <v>0</v>
      </c>
      <c r="F38" s="258">
        <f ca="1">OFFSET(Values!E170,($AO$4-1)*102,($AP$4-1)*14)</f>
        <v>13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27</v>
      </c>
      <c r="D39" s="315">
        <f t="shared" ca="1" si="0"/>
        <v>27</v>
      </c>
      <c r="E39" s="258">
        <f ca="1">OFFSET(Values!D171,($AO$4-1)*102,($AP$4-1)*14)</f>
        <v>0</v>
      </c>
      <c r="F39" s="258">
        <f ca="1">OFFSET(Values!E171,($AO$4-1)*102,($AP$4-1)*14)</f>
        <v>25</v>
      </c>
      <c r="G39" s="258">
        <f ca="1">OFFSET(Values!F171,($AO$4-1)*102,($AP$4-1)*14)</f>
        <v>0</v>
      </c>
      <c r="H39" s="258">
        <f ca="1">OFFSET(Values!G171,($AO$4-1)*102,($AP$4-1)*14)</f>
        <v>1</v>
      </c>
      <c r="I39" s="258">
        <f ca="1">OFFSET(Values!H171,($AO$4-1)*102,($AP$4-1)*14)</f>
        <v>1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31</v>
      </c>
      <c r="D40" s="315">
        <f t="shared" ca="1" si="0"/>
        <v>31</v>
      </c>
      <c r="E40" s="258">
        <f ca="1">OFFSET(Values!D172,($AO$4-1)*102,($AP$4-1)*14)</f>
        <v>0</v>
      </c>
      <c r="F40" s="258">
        <f ca="1">OFFSET(Values!E172,($AO$4-1)*102,($AP$4-1)*14)</f>
        <v>29</v>
      </c>
      <c r="G40" s="258">
        <f ca="1">OFFSET(Values!F172,($AO$4-1)*102,($AP$4-1)*14)</f>
        <v>0</v>
      </c>
      <c r="H40" s="258">
        <f ca="1">OFFSET(Values!G172,($AO$4-1)*102,($AP$4-1)*14)</f>
        <v>2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35</v>
      </c>
      <c r="D41" s="315">
        <f t="shared" ca="1" si="0"/>
        <v>35</v>
      </c>
      <c r="E41" s="264">
        <f ca="1">OFFSET(Values!D173,($AO$4-1)*102,($AP$4-1)*14)</f>
        <v>0</v>
      </c>
      <c r="F41" s="258">
        <f ca="1">OFFSET(Values!E173,($AO$4-1)*102,($AP$4-1)*14)</f>
        <v>32</v>
      </c>
      <c r="G41" s="258">
        <f ca="1">OFFSET(Values!F173,($AO$4-1)*102,($AP$4-1)*14)</f>
        <v>0</v>
      </c>
      <c r="H41" s="258">
        <f ca="1">OFFSET(Values!G173,($AO$4-1)*102,($AP$4-1)*14)</f>
        <v>3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53</v>
      </c>
      <c r="D42" s="315">
        <f t="shared" ca="1" si="0"/>
        <v>53</v>
      </c>
      <c r="E42" s="258">
        <f ca="1">OFFSET(Values!D174,($AO$4-1)*102,($AP$4-1)*14)</f>
        <v>0</v>
      </c>
      <c r="F42" s="258">
        <f ca="1">OFFSET(Values!E174,($AO$4-1)*102,($AP$4-1)*14)</f>
        <v>46</v>
      </c>
      <c r="G42" s="258">
        <f ca="1">OFFSET(Values!F174,($AO$4-1)*102,($AP$4-1)*14)</f>
        <v>0</v>
      </c>
      <c r="H42" s="258">
        <f ca="1">OFFSET(Values!G174,($AO$4-1)*102,($AP$4-1)*14)</f>
        <v>4</v>
      </c>
      <c r="I42" s="258">
        <f ca="1">OFFSET(Values!H174,($AO$4-1)*102,($AP$4-1)*14)</f>
        <v>3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53</v>
      </c>
      <c r="D43" s="315">
        <f t="shared" ca="1" si="0"/>
        <v>53</v>
      </c>
      <c r="E43" s="258">
        <f ca="1">OFFSET(Values!D175,($AO$4-1)*102,($AP$4-1)*14)</f>
        <v>0</v>
      </c>
      <c r="F43" s="258">
        <f ca="1">OFFSET(Values!E175,($AO$4-1)*102,($AP$4-1)*14)</f>
        <v>48</v>
      </c>
      <c r="G43" s="258">
        <f ca="1">OFFSET(Values!F175,($AO$4-1)*102,($AP$4-1)*14)</f>
        <v>1</v>
      </c>
      <c r="H43" s="258">
        <f ca="1">OFFSET(Values!G175,($AO$4-1)*102,($AP$4-1)*14)</f>
        <v>4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65</v>
      </c>
      <c r="D44" s="315">
        <f t="shared" ca="1" si="0"/>
        <v>65</v>
      </c>
      <c r="E44" s="258">
        <f ca="1">OFFSET(Values!D176,($AO$4-1)*102,($AP$4-1)*14)</f>
        <v>1</v>
      </c>
      <c r="F44" s="258">
        <f ca="1">OFFSET(Values!E176,($AO$4-1)*102,($AP$4-1)*14)</f>
        <v>64</v>
      </c>
      <c r="G44" s="258">
        <f ca="1">OFFSET(Values!F176,($AO$4-1)*102,($AP$4-1)*14)</f>
        <v>0</v>
      </c>
      <c r="H44" s="258">
        <f ca="1">OFFSET(Values!G176,($AO$4-1)*102,($AP$4-1)*14)</f>
        <v>0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48</v>
      </c>
      <c r="D45" s="315">
        <f t="shared" ca="1" si="0"/>
        <v>48</v>
      </c>
      <c r="E45" s="258">
        <f ca="1">OFFSET(Values!D177,($AO$4-1)*102,($AP$4-1)*14)</f>
        <v>0</v>
      </c>
      <c r="F45" s="258">
        <f ca="1">OFFSET(Values!E177,($AO$4-1)*102,($AP$4-1)*14)</f>
        <v>44</v>
      </c>
      <c r="G45" s="258">
        <f ca="1">OFFSET(Values!F177,($AO$4-1)*102,($AP$4-1)*14)</f>
        <v>1</v>
      </c>
      <c r="H45" s="258">
        <f ca="1">OFFSET(Values!G177,($AO$4-1)*102,($AP$4-1)*14)</f>
        <v>3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77</v>
      </c>
      <c r="D46" s="315">
        <f t="shared" ca="1" si="0"/>
        <v>77</v>
      </c>
      <c r="E46" s="258">
        <f ca="1">OFFSET(Values!D178,($AO$4-1)*102,($AP$4-1)*14)</f>
        <v>1</v>
      </c>
      <c r="F46" s="258">
        <f ca="1">OFFSET(Values!E178,($AO$4-1)*102,($AP$4-1)*14)</f>
        <v>73</v>
      </c>
      <c r="G46" s="258">
        <f ca="1">OFFSET(Values!F178,($AO$4-1)*102,($AP$4-1)*14)</f>
        <v>0</v>
      </c>
      <c r="H46" s="258">
        <f ca="1">OFFSET(Values!G178,($AO$4-1)*102,($AP$4-1)*14)</f>
        <v>3</v>
      </c>
      <c r="I46" s="258">
        <f ca="1">OFFSET(Values!H178,($AO$4-1)*102,($AP$4-1)*14)</f>
        <v>0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97</v>
      </c>
      <c r="D47" s="315">
        <f t="shared" ca="1" si="0"/>
        <v>97</v>
      </c>
      <c r="E47" s="258">
        <f ca="1">OFFSET(Values!D179,($AO$4-1)*102,($AP$4-1)*14)</f>
        <v>1</v>
      </c>
      <c r="F47" s="258">
        <f ca="1">OFFSET(Values!E179,($AO$4-1)*102,($AP$4-1)*14)</f>
        <v>92</v>
      </c>
      <c r="G47" s="258">
        <f ca="1">OFFSET(Values!F179,($AO$4-1)*102,($AP$4-1)*14)</f>
        <v>0</v>
      </c>
      <c r="H47" s="258">
        <f ca="1">OFFSET(Values!G179,($AO$4-1)*102,($AP$4-1)*14)</f>
        <v>3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107</v>
      </c>
      <c r="D48" s="315">
        <f t="shared" ca="1" si="0"/>
        <v>107</v>
      </c>
      <c r="E48" s="258">
        <f ca="1">OFFSET(Values!D180,($AO$4-1)*102,($AP$4-1)*14)</f>
        <v>1</v>
      </c>
      <c r="F48" s="258">
        <f ca="1">OFFSET(Values!E180,($AO$4-1)*102,($AP$4-1)*14)</f>
        <v>97</v>
      </c>
      <c r="G48" s="258">
        <f ca="1">OFFSET(Values!F180,($AO$4-1)*102,($AP$4-1)*14)</f>
        <v>0</v>
      </c>
      <c r="H48" s="258">
        <f ca="1">OFFSET(Values!G180,($AO$4-1)*102,($AP$4-1)*14)</f>
        <v>9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115</v>
      </c>
      <c r="D49" s="315">
        <f t="shared" ca="1" si="0"/>
        <v>115</v>
      </c>
      <c r="E49" s="258">
        <f ca="1">OFFSET(Values!D181,($AO$4-1)*102,($AP$4-1)*14)</f>
        <v>0</v>
      </c>
      <c r="F49" s="258">
        <f ca="1">OFFSET(Values!E181,($AO$4-1)*102,($AP$4-1)*14)</f>
        <v>107</v>
      </c>
      <c r="G49" s="258">
        <f ca="1">OFFSET(Values!F181,($AO$4-1)*102,($AP$4-1)*14)</f>
        <v>0</v>
      </c>
      <c r="H49" s="258">
        <f ca="1">OFFSET(Values!G181,($AO$4-1)*102,($AP$4-1)*14)</f>
        <v>6</v>
      </c>
      <c r="I49" s="258">
        <f ca="1">OFFSET(Values!H181,($AO$4-1)*102,($AP$4-1)*14)</f>
        <v>1</v>
      </c>
      <c r="J49" s="258">
        <f ca="1">OFFSET(Values!I181,($AO$4-1)*102,($AP$4-1)*14)</f>
        <v>0</v>
      </c>
      <c r="K49" s="258">
        <f ca="1">OFFSET(Values!J181,($AO$4-1)*102,($AP$4-1)*14)</f>
        <v>1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100</v>
      </c>
      <c r="D50" s="315">
        <f t="shared" ca="1" si="0"/>
        <v>100</v>
      </c>
      <c r="E50" s="258">
        <f ca="1">OFFSET(Values!D182,($AO$4-1)*102,($AP$4-1)*14)</f>
        <v>0</v>
      </c>
      <c r="F50" s="258">
        <f ca="1">OFFSET(Values!E182,($AO$4-1)*102,($AP$4-1)*14)</f>
        <v>94</v>
      </c>
      <c r="G50" s="258">
        <f ca="1">OFFSET(Values!F182,($AO$4-1)*102,($AP$4-1)*14)</f>
        <v>0</v>
      </c>
      <c r="H50" s="258">
        <f ca="1">OFFSET(Values!G182,($AO$4-1)*102,($AP$4-1)*14)</f>
        <v>4</v>
      </c>
      <c r="I50" s="258">
        <f ca="1">OFFSET(Values!H182,($AO$4-1)*102,($AP$4-1)*14)</f>
        <v>0</v>
      </c>
      <c r="J50" s="258">
        <f ca="1">OFFSET(Values!I182,($AO$4-1)*102,($AP$4-1)*14)</f>
        <v>1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119</v>
      </c>
      <c r="D51" s="315">
        <f t="shared" ca="1" si="0"/>
        <v>119</v>
      </c>
      <c r="E51" s="258">
        <f ca="1">OFFSET(Values!D183,($AO$4-1)*102,($AP$4-1)*14)</f>
        <v>5</v>
      </c>
      <c r="F51" s="258">
        <f ca="1">OFFSET(Values!E183,($AO$4-1)*102,($AP$4-1)*14)</f>
        <v>111</v>
      </c>
      <c r="G51" s="258">
        <f ca="1">OFFSET(Values!F183,($AO$4-1)*102,($AP$4-1)*14)</f>
        <v>0</v>
      </c>
      <c r="H51" s="258">
        <f ca="1">OFFSET(Values!G183,($AO$4-1)*102,($AP$4-1)*14)</f>
        <v>3</v>
      </c>
      <c r="I51" s="258">
        <f ca="1">OFFSET(Values!H183,($AO$4-1)*102,($AP$4-1)*14)</f>
        <v>0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96</v>
      </c>
      <c r="D52" s="315">
        <f t="shared" ca="1" si="0"/>
        <v>96</v>
      </c>
      <c r="E52" s="258">
        <f ca="1">OFFSET(Values!D184,($AO$4-1)*102,($AP$4-1)*14)</f>
        <v>0</v>
      </c>
      <c r="F52" s="258">
        <f ca="1">OFFSET(Values!E184,($AO$4-1)*102,($AP$4-1)*14)</f>
        <v>88</v>
      </c>
      <c r="G52" s="258">
        <f ca="1">OFFSET(Values!F184,($AO$4-1)*102,($AP$4-1)*14)</f>
        <v>0</v>
      </c>
      <c r="H52" s="258">
        <f ca="1">OFFSET(Values!G184,($AO$4-1)*102,($AP$4-1)*14)</f>
        <v>3</v>
      </c>
      <c r="I52" s="258">
        <f ca="1">OFFSET(Values!H184,($AO$4-1)*102,($AP$4-1)*14)</f>
        <v>0</v>
      </c>
      <c r="J52" s="258">
        <f ca="1">OFFSET(Values!I184,($AO$4-1)*102,($AP$4-1)*14)</f>
        <v>3</v>
      </c>
      <c r="K52" s="258">
        <f ca="1">OFFSET(Values!J184,($AO$4-1)*102,($AP$4-1)*14)</f>
        <v>2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88</v>
      </c>
      <c r="D53" s="315">
        <f t="shared" ca="1" si="0"/>
        <v>88</v>
      </c>
      <c r="E53" s="258">
        <f ca="1">OFFSET(Values!D185,($AO$4-1)*102,($AP$4-1)*14)</f>
        <v>3</v>
      </c>
      <c r="F53" s="258">
        <f ca="1">OFFSET(Values!E185,($AO$4-1)*102,($AP$4-1)*14)</f>
        <v>82</v>
      </c>
      <c r="G53" s="258">
        <f ca="1">OFFSET(Values!F185,($AO$4-1)*102,($AP$4-1)*14)</f>
        <v>0</v>
      </c>
      <c r="H53" s="258">
        <f ca="1">OFFSET(Values!G185,($AO$4-1)*102,($AP$4-1)*14)</f>
        <v>2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1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80</v>
      </c>
      <c r="D54" s="315">
        <f t="shared" ca="1" si="0"/>
        <v>80</v>
      </c>
      <c r="E54" s="258">
        <f ca="1">OFFSET(Values!D186,($AO$4-1)*102,($AP$4-1)*14)</f>
        <v>1</v>
      </c>
      <c r="F54" s="258">
        <f ca="1">OFFSET(Values!E186,($AO$4-1)*102,($AP$4-1)*14)</f>
        <v>74</v>
      </c>
      <c r="G54" s="258">
        <f ca="1">OFFSET(Values!F186,($AO$4-1)*102,($AP$4-1)*14)</f>
        <v>0</v>
      </c>
      <c r="H54" s="258">
        <f ca="1">OFFSET(Values!G186,($AO$4-1)*102,($AP$4-1)*14)</f>
        <v>1</v>
      </c>
      <c r="I54" s="258">
        <f ca="1">OFFSET(Values!H186,($AO$4-1)*102,($AP$4-1)*14)</f>
        <v>2</v>
      </c>
      <c r="J54" s="258">
        <f ca="1">OFFSET(Values!I186,($AO$4-1)*102,($AP$4-1)*14)</f>
        <v>2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70</v>
      </c>
      <c r="D55" s="315">
        <f t="shared" ca="1" si="0"/>
        <v>70</v>
      </c>
      <c r="E55" s="258">
        <f ca="1">OFFSET(Values!D187,($AO$4-1)*102,($AP$4-1)*14)</f>
        <v>1</v>
      </c>
      <c r="F55" s="258">
        <f ca="1">OFFSET(Values!E187,($AO$4-1)*102,($AP$4-1)*14)</f>
        <v>67</v>
      </c>
      <c r="G55" s="258">
        <f ca="1">OFFSET(Values!F187,($AO$4-1)*102,($AP$4-1)*14)</f>
        <v>0</v>
      </c>
      <c r="H55" s="258">
        <f ca="1">OFFSET(Values!G187,($AO$4-1)*102,($AP$4-1)*14)</f>
        <v>1</v>
      </c>
      <c r="I55" s="258">
        <f ca="1">OFFSET(Values!H187,($AO$4-1)*102,($AP$4-1)*14)</f>
        <v>1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77</v>
      </c>
      <c r="D56" s="315">
        <f t="shared" ca="1" si="0"/>
        <v>77</v>
      </c>
      <c r="E56" s="258">
        <f ca="1">OFFSET(Values!D188,($AO$4-1)*102,($AP$4-1)*14)</f>
        <v>1</v>
      </c>
      <c r="F56" s="258">
        <f ca="1">OFFSET(Values!E188,($AO$4-1)*102,($AP$4-1)*14)</f>
        <v>63</v>
      </c>
      <c r="G56" s="258">
        <f ca="1">OFFSET(Values!F188,($AO$4-1)*102,($AP$4-1)*14)</f>
        <v>0</v>
      </c>
      <c r="H56" s="258">
        <f ca="1">OFFSET(Values!G188,($AO$4-1)*102,($AP$4-1)*14)</f>
        <v>7</v>
      </c>
      <c r="I56" s="258">
        <f ca="1">OFFSET(Values!H188,($AO$4-1)*102,($AP$4-1)*14)</f>
        <v>2</v>
      </c>
      <c r="J56" s="258">
        <f ca="1">OFFSET(Values!I188,($AO$4-1)*102,($AP$4-1)*14)</f>
        <v>4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64</v>
      </c>
      <c r="D57" s="315">
        <f t="shared" ca="1" si="0"/>
        <v>64</v>
      </c>
      <c r="E57" s="258">
        <f ca="1">OFFSET(Values!D189,($AO$4-1)*102,($AP$4-1)*14)</f>
        <v>2</v>
      </c>
      <c r="F57" s="258">
        <f ca="1">OFFSET(Values!E189,($AO$4-1)*102,($AP$4-1)*14)</f>
        <v>58</v>
      </c>
      <c r="G57" s="258">
        <f ca="1">OFFSET(Values!F189,($AO$4-1)*102,($AP$4-1)*14)</f>
        <v>0</v>
      </c>
      <c r="H57" s="258">
        <f ca="1">OFFSET(Values!G189,($AO$4-1)*102,($AP$4-1)*14)</f>
        <v>3</v>
      </c>
      <c r="I57" s="258">
        <f ca="1">OFFSET(Values!H189,($AO$4-1)*102,($AP$4-1)*14)</f>
        <v>1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66</v>
      </c>
      <c r="D58" s="315">
        <f t="shared" ca="1" si="0"/>
        <v>66</v>
      </c>
      <c r="E58" s="258">
        <f ca="1">OFFSET(Values!D190,($AO$4-1)*102,($AP$4-1)*14)</f>
        <v>2</v>
      </c>
      <c r="F58" s="258">
        <f ca="1">OFFSET(Values!E190,($AO$4-1)*102,($AP$4-1)*14)</f>
        <v>58</v>
      </c>
      <c r="G58" s="258">
        <f ca="1">OFFSET(Values!F190,($AO$4-1)*102,($AP$4-1)*14)</f>
        <v>0</v>
      </c>
      <c r="H58" s="258">
        <f ca="1">OFFSET(Values!G190,($AO$4-1)*102,($AP$4-1)*14)</f>
        <v>2</v>
      </c>
      <c r="I58" s="258">
        <f ca="1">OFFSET(Values!H190,($AO$4-1)*102,($AP$4-1)*14)</f>
        <v>2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1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74</v>
      </c>
      <c r="D59" s="315">
        <f t="shared" ca="1" si="0"/>
        <v>74</v>
      </c>
      <c r="E59" s="258">
        <f ca="1">OFFSET(Values!D191,($AO$4-1)*102,($AP$4-1)*14)</f>
        <v>3</v>
      </c>
      <c r="F59" s="258">
        <f ca="1">OFFSET(Values!E191,($AO$4-1)*102,($AP$4-1)*14)</f>
        <v>61</v>
      </c>
      <c r="G59" s="258">
        <f ca="1">OFFSET(Values!F191,($AO$4-1)*102,($AP$4-1)*14)</f>
        <v>0</v>
      </c>
      <c r="H59" s="258">
        <f ca="1">OFFSET(Values!G191,($AO$4-1)*102,($AP$4-1)*14)</f>
        <v>4</v>
      </c>
      <c r="I59" s="258">
        <f ca="1">OFFSET(Values!H191,($AO$4-1)*102,($AP$4-1)*14)</f>
        <v>4</v>
      </c>
      <c r="J59" s="258">
        <f ca="1">OFFSET(Values!I191,($AO$4-1)*102,($AP$4-1)*14)</f>
        <v>2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78</v>
      </c>
      <c r="D60" s="315">
        <f t="shared" ca="1" si="0"/>
        <v>78</v>
      </c>
      <c r="E60" s="258">
        <f ca="1">OFFSET(Values!D192,($AO$4-1)*102,($AP$4-1)*14)</f>
        <v>2</v>
      </c>
      <c r="F60" s="258">
        <f ca="1">OFFSET(Values!E192,($AO$4-1)*102,($AP$4-1)*14)</f>
        <v>73</v>
      </c>
      <c r="G60" s="258">
        <f ca="1">OFFSET(Values!F192,($AO$4-1)*102,($AP$4-1)*14)</f>
        <v>0</v>
      </c>
      <c r="H60" s="258">
        <f ca="1">OFFSET(Values!G192,($AO$4-1)*102,($AP$4-1)*14)</f>
        <v>2</v>
      </c>
      <c r="I60" s="258">
        <f ca="1">OFFSET(Values!H192,($AO$4-1)*102,($AP$4-1)*14)</f>
        <v>1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61</v>
      </c>
      <c r="D61" s="315">
        <f t="shared" ca="1" si="0"/>
        <v>61</v>
      </c>
      <c r="E61" s="258">
        <f ca="1">OFFSET(Values!D193,($AO$4-1)*102,($AP$4-1)*14)</f>
        <v>3</v>
      </c>
      <c r="F61" s="258">
        <f ca="1">OFFSET(Values!E193,($AO$4-1)*102,($AP$4-1)*14)</f>
        <v>54</v>
      </c>
      <c r="G61" s="258">
        <f ca="1">OFFSET(Values!F193,($AO$4-1)*102,($AP$4-1)*14)</f>
        <v>0</v>
      </c>
      <c r="H61" s="258">
        <f ca="1">OFFSET(Values!G193,($AO$4-1)*102,($AP$4-1)*14)</f>
        <v>1</v>
      </c>
      <c r="I61" s="258">
        <f ca="1">OFFSET(Values!H193,($AO$4-1)*102,($AP$4-1)*14)</f>
        <v>1</v>
      </c>
      <c r="J61" s="258">
        <f ca="1">OFFSET(Values!I193,($AO$4-1)*102,($AP$4-1)*14)</f>
        <v>1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1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68</v>
      </c>
      <c r="D62" s="315">
        <f t="shared" ca="1" si="0"/>
        <v>68</v>
      </c>
      <c r="E62" s="258">
        <f ca="1">OFFSET(Values!D194,($AO$4-1)*102,($AP$4-1)*14)</f>
        <v>0</v>
      </c>
      <c r="F62" s="258">
        <f ca="1">OFFSET(Values!E194,($AO$4-1)*102,($AP$4-1)*14)</f>
        <v>66</v>
      </c>
      <c r="G62" s="258">
        <f ca="1">OFFSET(Values!F194,($AO$4-1)*102,($AP$4-1)*14)</f>
        <v>0</v>
      </c>
      <c r="H62" s="258">
        <f ca="1">OFFSET(Values!G194,($AO$4-1)*102,($AP$4-1)*14)</f>
        <v>1</v>
      </c>
      <c r="I62" s="258">
        <f ca="1">OFFSET(Values!H194,($AO$4-1)*102,($AP$4-1)*14)</f>
        <v>1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90</v>
      </c>
      <c r="D63" s="315">
        <f t="shared" ca="1" si="0"/>
        <v>90</v>
      </c>
      <c r="E63" s="258">
        <f ca="1">OFFSET(Values!D195,($AO$4-1)*102,($AP$4-1)*14)</f>
        <v>6</v>
      </c>
      <c r="F63" s="258">
        <f ca="1">OFFSET(Values!E195,($AO$4-1)*102,($AP$4-1)*14)</f>
        <v>78</v>
      </c>
      <c r="G63" s="258">
        <f ca="1">OFFSET(Values!F195,($AO$4-1)*102,($AP$4-1)*14)</f>
        <v>0</v>
      </c>
      <c r="H63" s="258">
        <f ca="1">OFFSET(Values!G195,($AO$4-1)*102,($AP$4-1)*14)</f>
        <v>2</v>
      </c>
      <c r="I63" s="258">
        <f ca="1">OFFSET(Values!H195,($AO$4-1)*102,($AP$4-1)*14)</f>
        <v>3</v>
      </c>
      <c r="J63" s="258">
        <f ca="1">OFFSET(Values!I195,($AO$4-1)*102,($AP$4-1)*14)</f>
        <v>1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83</v>
      </c>
      <c r="D64" s="315">
        <f t="shared" ca="1" si="0"/>
        <v>83</v>
      </c>
      <c r="E64" s="258">
        <f ca="1">OFFSET(Values!D196,($AO$4-1)*102,($AP$4-1)*14)</f>
        <v>2</v>
      </c>
      <c r="F64" s="258">
        <f ca="1">OFFSET(Values!E196,($AO$4-1)*102,($AP$4-1)*14)</f>
        <v>75</v>
      </c>
      <c r="G64" s="258">
        <f ca="1">OFFSET(Values!F196,($AO$4-1)*102,($AP$4-1)*14)</f>
        <v>0</v>
      </c>
      <c r="H64" s="258">
        <f ca="1">OFFSET(Values!G196,($AO$4-1)*102,($AP$4-1)*14)</f>
        <v>1</v>
      </c>
      <c r="I64" s="258">
        <f ca="1">OFFSET(Values!H196,($AO$4-1)*102,($AP$4-1)*14)</f>
        <v>1</v>
      </c>
      <c r="J64" s="258">
        <f ca="1">OFFSET(Values!I196,($AO$4-1)*102,($AP$4-1)*14)</f>
        <v>3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1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83</v>
      </c>
      <c r="D65" s="315">
        <f t="shared" ca="1" si="0"/>
        <v>83</v>
      </c>
      <c r="E65" s="264">
        <f ca="1">OFFSET(Values!D197,($AO$4-1)*102,($AP$4-1)*14)</f>
        <v>2</v>
      </c>
      <c r="F65" s="258">
        <f ca="1">OFFSET(Values!E197,($AO$4-1)*102,($AP$4-1)*14)</f>
        <v>78</v>
      </c>
      <c r="G65" s="258">
        <f ca="1">OFFSET(Values!F197,($AO$4-1)*102,($AP$4-1)*14)</f>
        <v>0</v>
      </c>
      <c r="H65" s="258">
        <f ca="1">OFFSET(Values!G197,($AO$4-1)*102,($AP$4-1)*14)</f>
        <v>1</v>
      </c>
      <c r="I65" s="258">
        <f ca="1">OFFSET(Values!H197,($AO$4-1)*102,($AP$4-1)*14)</f>
        <v>1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46</v>
      </c>
      <c r="D66" s="315">
        <f t="shared" ca="1" si="0"/>
        <v>46</v>
      </c>
      <c r="E66" s="258">
        <f ca="1">OFFSET(Values!D198,($AO$4-1)*102,($AP$4-1)*14)</f>
        <v>0</v>
      </c>
      <c r="F66" s="258">
        <f ca="1">OFFSET(Values!E198,($AO$4-1)*102,($AP$4-1)*14)</f>
        <v>40</v>
      </c>
      <c r="G66" s="258">
        <f ca="1">OFFSET(Values!F198,($AO$4-1)*102,($AP$4-1)*14)</f>
        <v>0</v>
      </c>
      <c r="H66" s="258">
        <f ca="1">OFFSET(Values!G198,($AO$4-1)*102,($AP$4-1)*14)</f>
        <v>4</v>
      </c>
      <c r="I66" s="258">
        <f ca="1">OFFSET(Values!H198,($AO$4-1)*102,($AP$4-1)*14)</f>
        <v>1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1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66</v>
      </c>
      <c r="D67" s="315">
        <f t="shared" ca="1" si="0"/>
        <v>66</v>
      </c>
      <c r="E67" s="258">
        <f ca="1">OFFSET(Values!D199,($AO$4-1)*102,($AP$4-1)*14)</f>
        <v>2</v>
      </c>
      <c r="F67" s="258">
        <f ca="1">OFFSET(Values!E199,($AO$4-1)*102,($AP$4-1)*14)</f>
        <v>55</v>
      </c>
      <c r="G67" s="258">
        <f ca="1">OFFSET(Values!F199,($AO$4-1)*102,($AP$4-1)*14)</f>
        <v>0</v>
      </c>
      <c r="H67" s="258">
        <f ca="1">OFFSET(Values!G199,($AO$4-1)*102,($AP$4-1)*14)</f>
        <v>2</v>
      </c>
      <c r="I67" s="258">
        <f ca="1">OFFSET(Values!H199,($AO$4-1)*102,($AP$4-1)*14)</f>
        <v>4</v>
      </c>
      <c r="J67" s="258">
        <f ca="1">OFFSET(Values!I199,($AO$4-1)*102,($AP$4-1)*14)</f>
        <v>2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1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70</v>
      </c>
      <c r="D68" s="315">
        <f t="shared" ca="1" si="0"/>
        <v>70</v>
      </c>
      <c r="E68" s="258">
        <f ca="1">OFFSET(Values!D200,($AO$4-1)*102,($AP$4-1)*14)</f>
        <v>4</v>
      </c>
      <c r="F68" s="258">
        <f ca="1">OFFSET(Values!E200,($AO$4-1)*102,($AP$4-1)*14)</f>
        <v>58</v>
      </c>
      <c r="G68" s="258">
        <f ca="1">OFFSET(Values!F200,($AO$4-1)*102,($AP$4-1)*14)</f>
        <v>0</v>
      </c>
      <c r="H68" s="258">
        <f ca="1">OFFSET(Values!G200,($AO$4-1)*102,($AP$4-1)*14)</f>
        <v>4</v>
      </c>
      <c r="I68" s="258">
        <f ca="1">OFFSET(Values!H200,($AO$4-1)*102,($AP$4-1)*14)</f>
        <v>1</v>
      </c>
      <c r="J68" s="258">
        <f ca="1">OFFSET(Values!I200,($AO$4-1)*102,($AP$4-1)*14)</f>
        <v>3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69</v>
      </c>
      <c r="D69" s="315">
        <f t="shared" ca="1" si="0"/>
        <v>69</v>
      </c>
      <c r="E69" s="258">
        <f ca="1">OFFSET(Values!D201,($AO$4-1)*102,($AP$4-1)*14)</f>
        <v>1</v>
      </c>
      <c r="F69" s="258">
        <f ca="1">OFFSET(Values!E201,($AO$4-1)*102,($AP$4-1)*14)</f>
        <v>63</v>
      </c>
      <c r="G69" s="258">
        <f ca="1">OFFSET(Values!F201,($AO$4-1)*102,($AP$4-1)*14)</f>
        <v>0</v>
      </c>
      <c r="H69" s="258">
        <f ca="1">OFFSET(Values!G201,($AO$4-1)*102,($AP$4-1)*14)</f>
        <v>2</v>
      </c>
      <c r="I69" s="258">
        <f ca="1">OFFSET(Values!H201,($AO$4-1)*102,($AP$4-1)*14)</f>
        <v>1</v>
      </c>
      <c r="J69" s="258">
        <f ca="1">OFFSET(Values!I201,($AO$4-1)*102,($AP$4-1)*14)</f>
        <v>2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58</v>
      </c>
      <c r="D70" s="315">
        <f t="shared" ca="1" si="0"/>
        <v>58</v>
      </c>
      <c r="E70" s="258">
        <f ca="1">OFFSET(Values!D202,($AO$4-1)*102,($AP$4-1)*14)</f>
        <v>2</v>
      </c>
      <c r="F70" s="258">
        <f ca="1">OFFSET(Values!E202,($AO$4-1)*102,($AP$4-1)*14)</f>
        <v>52</v>
      </c>
      <c r="G70" s="258">
        <f ca="1">OFFSET(Values!F202,($AO$4-1)*102,($AP$4-1)*14)</f>
        <v>0</v>
      </c>
      <c r="H70" s="258">
        <f ca="1">OFFSET(Values!G202,($AO$4-1)*102,($AP$4-1)*14)</f>
        <v>0</v>
      </c>
      <c r="I70" s="258">
        <f ca="1">OFFSET(Values!H202,($AO$4-1)*102,($AP$4-1)*14)</f>
        <v>1</v>
      </c>
      <c r="J70" s="258">
        <f ca="1">OFFSET(Values!I202,($AO$4-1)*102,($AP$4-1)*14)</f>
        <v>3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66</v>
      </c>
      <c r="D71" s="315">
        <f t="shared" ca="1" si="0"/>
        <v>66</v>
      </c>
      <c r="E71" s="258">
        <f ca="1">OFFSET(Values!D203,($AO$4-1)*102,($AP$4-1)*14)</f>
        <v>3</v>
      </c>
      <c r="F71" s="258">
        <f ca="1">OFFSET(Values!E203,($AO$4-1)*102,($AP$4-1)*14)</f>
        <v>57</v>
      </c>
      <c r="G71" s="258">
        <f ca="1">OFFSET(Values!F203,($AO$4-1)*102,($AP$4-1)*14)</f>
        <v>0</v>
      </c>
      <c r="H71" s="258">
        <f ca="1">OFFSET(Values!G203,($AO$4-1)*102,($AP$4-1)*14)</f>
        <v>2</v>
      </c>
      <c r="I71" s="258">
        <f ca="1">OFFSET(Values!H203,($AO$4-1)*102,($AP$4-1)*14)</f>
        <v>1</v>
      </c>
      <c r="J71" s="258">
        <f ca="1">OFFSET(Values!I203,($AO$4-1)*102,($AP$4-1)*14)</f>
        <v>3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65</v>
      </c>
      <c r="D72" s="315">
        <f t="shared" ca="1" si="0"/>
        <v>65</v>
      </c>
      <c r="E72" s="258">
        <f ca="1">OFFSET(Values!D204,($AO$4-1)*102,($AP$4-1)*14)</f>
        <v>1</v>
      </c>
      <c r="F72" s="258">
        <f ca="1">OFFSET(Values!E204,($AO$4-1)*102,($AP$4-1)*14)</f>
        <v>55</v>
      </c>
      <c r="G72" s="258">
        <f ca="1">OFFSET(Values!F204,($AO$4-1)*102,($AP$4-1)*14)</f>
        <v>0</v>
      </c>
      <c r="H72" s="258">
        <f ca="1">OFFSET(Values!G204,($AO$4-1)*102,($AP$4-1)*14)</f>
        <v>3</v>
      </c>
      <c r="I72" s="258">
        <f ca="1">OFFSET(Values!H204,($AO$4-1)*102,($AP$4-1)*14)</f>
        <v>3</v>
      </c>
      <c r="J72" s="258">
        <f ca="1">OFFSET(Values!I204,($AO$4-1)*102,($AP$4-1)*14)</f>
        <v>2</v>
      </c>
      <c r="K72" s="258">
        <f ca="1">OFFSET(Values!J204,($AO$4-1)*102,($AP$4-1)*14)</f>
        <v>0</v>
      </c>
      <c r="L72" s="258">
        <f ca="1">OFFSET(Values!K204,($AO$4-1)*102,($AP$4-1)*14)</f>
        <v>1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60</v>
      </c>
      <c r="D73" s="315">
        <f t="shared" ca="1" si="0"/>
        <v>60</v>
      </c>
      <c r="E73" s="258">
        <f ca="1">OFFSET(Values!D205,($AO$4-1)*102,($AP$4-1)*14)</f>
        <v>1</v>
      </c>
      <c r="F73" s="258">
        <f ca="1">OFFSET(Values!E205,($AO$4-1)*102,($AP$4-1)*14)</f>
        <v>55</v>
      </c>
      <c r="G73" s="258">
        <f ca="1">OFFSET(Values!F205,($AO$4-1)*102,($AP$4-1)*14)</f>
        <v>0</v>
      </c>
      <c r="H73" s="258">
        <f ca="1">OFFSET(Values!G205,($AO$4-1)*102,($AP$4-1)*14)</f>
        <v>3</v>
      </c>
      <c r="I73" s="258">
        <f ca="1">OFFSET(Values!H205,($AO$4-1)*102,($AP$4-1)*14)</f>
        <v>0</v>
      </c>
      <c r="J73" s="258">
        <f ca="1">OFFSET(Values!I205,($AO$4-1)*102,($AP$4-1)*14)</f>
        <v>1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70</v>
      </c>
      <c r="D74" s="315">
        <f t="shared" ca="1" si="0"/>
        <v>70</v>
      </c>
      <c r="E74" s="258">
        <f ca="1">OFFSET(Values!D206,($AO$4-1)*102,($AP$4-1)*14)</f>
        <v>1</v>
      </c>
      <c r="F74" s="258">
        <f ca="1">OFFSET(Values!E206,($AO$4-1)*102,($AP$4-1)*14)</f>
        <v>65</v>
      </c>
      <c r="G74" s="258">
        <f ca="1">OFFSET(Values!F206,($AO$4-1)*102,($AP$4-1)*14)</f>
        <v>0</v>
      </c>
      <c r="H74" s="258">
        <f ca="1">OFFSET(Values!G206,($AO$4-1)*102,($AP$4-1)*14)</f>
        <v>0</v>
      </c>
      <c r="I74" s="258">
        <f ca="1">OFFSET(Values!H206,($AO$4-1)*102,($AP$4-1)*14)</f>
        <v>2</v>
      </c>
      <c r="J74" s="258">
        <f ca="1">OFFSET(Values!I206,($AO$4-1)*102,($AP$4-1)*14)</f>
        <v>2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79</v>
      </c>
      <c r="D75" s="315">
        <f t="shared" ca="1" si="0"/>
        <v>79</v>
      </c>
      <c r="E75" s="258">
        <f ca="1">OFFSET(Values!D207,($AO$4-1)*102,($AP$4-1)*14)</f>
        <v>1</v>
      </c>
      <c r="F75" s="258">
        <f ca="1">OFFSET(Values!E207,($AO$4-1)*102,($AP$4-1)*14)</f>
        <v>73</v>
      </c>
      <c r="G75" s="258">
        <f ca="1">OFFSET(Values!F207,($AO$4-1)*102,($AP$4-1)*14)</f>
        <v>0</v>
      </c>
      <c r="H75" s="258">
        <f ca="1">OFFSET(Values!G207,($AO$4-1)*102,($AP$4-1)*14)</f>
        <v>1</v>
      </c>
      <c r="I75" s="258">
        <f ca="1">OFFSET(Values!H207,($AO$4-1)*102,($AP$4-1)*14)</f>
        <v>0</v>
      </c>
      <c r="J75" s="258">
        <f ca="1">OFFSET(Values!I207,($AO$4-1)*102,($AP$4-1)*14)</f>
        <v>3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1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81</v>
      </c>
      <c r="D76" s="315">
        <f t="shared" ca="1" si="0"/>
        <v>81</v>
      </c>
      <c r="E76" s="258">
        <f ca="1">OFFSET(Values!D208,($AO$4-1)*102,($AP$4-1)*14)</f>
        <v>3</v>
      </c>
      <c r="F76" s="258">
        <f ca="1">OFFSET(Values!E208,($AO$4-1)*102,($AP$4-1)*14)</f>
        <v>69</v>
      </c>
      <c r="G76" s="258">
        <f ca="1">OFFSET(Values!F208,($AO$4-1)*102,($AP$4-1)*14)</f>
        <v>1</v>
      </c>
      <c r="H76" s="258">
        <f ca="1">OFFSET(Values!G208,($AO$4-1)*102,($AP$4-1)*14)</f>
        <v>3</v>
      </c>
      <c r="I76" s="258">
        <f ca="1">OFFSET(Values!H208,($AO$4-1)*102,($AP$4-1)*14)</f>
        <v>1</v>
      </c>
      <c r="J76" s="258">
        <f ca="1">OFFSET(Values!I208,($AO$4-1)*102,($AP$4-1)*14)</f>
        <v>4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91</v>
      </c>
      <c r="D77" s="315">
        <f t="shared" ca="1" si="0"/>
        <v>91</v>
      </c>
      <c r="E77" s="258">
        <f ca="1">OFFSET(Values!D209,($AO$4-1)*102,($AP$4-1)*14)</f>
        <v>0</v>
      </c>
      <c r="F77" s="258">
        <f ca="1">OFFSET(Values!E209,($AO$4-1)*102,($AP$4-1)*14)</f>
        <v>85</v>
      </c>
      <c r="G77" s="258">
        <f ca="1">OFFSET(Values!F209,($AO$4-1)*102,($AP$4-1)*14)</f>
        <v>0</v>
      </c>
      <c r="H77" s="258">
        <f ca="1">OFFSET(Values!G209,($AO$4-1)*102,($AP$4-1)*14)</f>
        <v>2</v>
      </c>
      <c r="I77" s="258">
        <f ca="1">OFFSET(Values!H209,($AO$4-1)*102,($AP$4-1)*14)</f>
        <v>4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83</v>
      </c>
      <c r="D78" s="315">
        <f t="shared" ca="1" si="0"/>
        <v>83</v>
      </c>
      <c r="E78" s="258">
        <f ca="1">OFFSET(Values!D210,($AO$4-1)*102,($AP$4-1)*14)</f>
        <v>1</v>
      </c>
      <c r="F78" s="258">
        <f ca="1">OFFSET(Values!E210,($AO$4-1)*102,($AP$4-1)*14)</f>
        <v>76</v>
      </c>
      <c r="G78" s="258">
        <f ca="1">OFFSET(Values!F210,($AO$4-1)*102,($AP$4-1)*14)</f>
        <v>0</v>
      </c>
      <c r="H78" s="258">
        <f ca="1">OFFSET(Values!G210,($AO$4-1)*102,($AP$4-1)*14)</f>
        <v>3</v>
      </c>
      <c r="I78" s="258">
        <f ca="1">OFFSET(Values!H210,($AO$4-1)*102,($AP$4-1)*14)</f>
        <v>1</v>
      </c>
      <c r="J78" s="258">
        <f ca="1">OFFSET(Values!I210,($AO$4-1)*102,($AP$4-1)*14)</f>
        <v>1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1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88</v>
      </c>
      <c r="D79" s="315">
        <f t="shared" ca="1" si="0"/>
        <v>88</v>
      </c>
      <c r="E79" s="258">
        <f ca="1">OFFSET(Values!D211,($AO$4-1)*102,($AP$4-1)*14)</f>
        <v>1</v>
      </c>
      <c r="F79" s="258">
        <f ca="1">OFFSET(Values!E211,($AO$4-1)*102,($AP$4-1)*14)</f>
        <v>86</v>
      </c>
      <c r="G79" s="258">
        <f ca="1">OFFSET(Values!F211,($AO$4-1)*102,($AP$4-1)*14)</f>
        <v>0</v>
      </c>
      <c r="H79" s="258">
        <f ca="1">OFFSET(Values!G211,($AO$4-1)*102,($AP$4-1)*14)</f>
        <v>0</v>
      </c>
      <c r="I79" s="258">
        <f ca="1">OFFSET(Values!H211,($AO$4-1)*102,($AP$4-1)*14)</f>
        <v>0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1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83</v>
      </c>
      <c r="D80" s="315">
        <f t="shared" ca="1" si="0"/>
        <v>83</v>
      </c>
      <c r="E80" s="258">
        <f ca="1">OFFSET(Values!D212,($AO$4-1)*102,($AP$4-1)*14)</f>
        <v>1</v>
      </c>
      <c r="F80" s="258">
        <f ca="1">OFFSET(Values!E212,($AO$4-1)*102,($AP$4-1)*14)</f>
        <v>77</v>
      </c>
      <c r="G80" s="258">
        <f ca="1">OFFSET(Values!F212,($AO$4-1)*102,($AP$4-1)*14)</f>
        <v>0</v>
      </c>
      <c r="H80" s="258">
        <f ca="1">OFFSET(Values!G212,($AO$4-1)*102,($AP$4-1)*14)</f>
        <v>4</v>
      </c>
      <c r="I80" s="258">
        <f ca="1">OFFSET(Values!H212,($AO$4-1)*102,($AP$4-1)*14)</f>
        <v>1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70</v>
      </c>
      <c r="D81" s="315">
        <f t="shared" ca="1" si="0"/>
        <v>70</v>
      </c>
      <c r="E81" s="258">
        <f ca="1">OFFSET(Values!D213,($AO$4-1)*102,($AP$4-1)*14)</f>
        <v>0</v>
      </c>
      <c r="F81" s="258">
        <f ca="1">OFFSET(Values!E213,($AO$4-1)*102,($AP$4-1)*14)</f>
        <v>67</v>
      </c>
      <c r="G81" s="258">
        <f ca="1">OFFSET(Values!F213,($AO$4-1)*102,($AP$4-1)*14)</f>
        <v>0</v>
      </c>
      <c r="H81" s="258">
        <f ca="1">OFFSET(Values!G213,($AO$4-1)*102,($AP$4-1)*14)</f>
        <v>3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96</v>
      </c>
      <c r="D82" s="315">
        <f t="shared" ref="D82:D112" ca="1" si="2">IFERROR(VALUE(0&amp;SUBSTITUTE(C82,"*","")),0)</f>
        <v>96</v>
      </c>
      <c r="E82" s="258">
        <f ca="1">OFFSET(Values!D214,($AO$4-1)*102,($AP$4-1)*14)</f>
        <v>0</v>
      </c>
      <c r="F82" s="258">
        <f ca="1">OFFSET(Values!E214,($AO$4-1)*102,($AP$4-1)*14)</f>
        <v>91</v>
      </c>
      <c r="G82" s="258">
        <f ca="1">OFFSET(Values!F214,($AO$4-1)*102,($AP$4-1)*14)</f>
        <v>0</v>
      </c>
      <c r="H82" s="258">
        <f ca="1">OFFSET(Values!G214,($AO$4-1)*102,($AP$4-1)*14)</f>
        <v>3</v>
      </c>
      <c r="I82" s="258">
        <f ca="1">OFFSET(Values!H214,($AO$4-1)*102,($AP$4-1)*14)</f>
        <v>1</v>
      </c>
      <c r="J82" s="258">
        <f ca="1">OFFSET(Values!I214,($AO$4-1)*102,($AP$4-1)*14)</f>
        <v>1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102</v>
      </c>
      <c r="D83" s="315">
        <f t="shared" ca="1" si="2"/>
        <v>102</v>
      </c>
      <c r="E83" s="258">
        <f ca="1">OFFSET(Values!D215,($AO$4-1)*102,($AP$4-1)*14)</f>
        <v>1</v>
      </c>
      <c r="F83" s="258">
        <f ca="1">OFFSET(Values!E215,($AO$4-1)*102,($AP$4-1)*14)</f>
        <v>94</v>
      </c>
      <c r="G83" s="258">
        <f ca="1">OFFSET(Values!F215,($AO$4-1)*102,($AP$4-1)*14)</f>
        <v>0</v>
      </c>
      <c r="H83" s="258">
        <f ca="1">OFFSET(Values!G215,($AO$4-1)*102,($AP$4-1)*14)</f>
        <v>5</v>
      </c>
      <c r="I83" s="258">
        <f ca="1">OFFSET(Values!H215,($AO$4-1)*102,($AP$4-1)*14)</f>
        <v>2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122</v>
      </c>
      <c r="D84" s="315">
        <f t="shared" ca="1" si="2"/>
        <v>122</v>
      </c>
      <c r="E84" s="258">
        <f ca="1">OFFSET(Values!D216,($AO$4-1)*102,($AP$4-1)*14)</f>
        <v>1</v>
      </c>
      <c r="F84" s="258">
        <f ca="1">OFFSET(Values!E216,($AO$4-1)*102,($AP$4-1)*14)</f>
        <v>115</v>
      </c>
      <c r="G84" s="258">
        <f ca="1">OFFSET(Values!F216,($AO$4-1)*102,($AP$4-1)*14)</f>
        <v>0</v>
      </c>
      <c r="H84" s="258">
        <f ca="1">OFFSET(Values!G216,($AO$4-1)*102,($AP$4-1)*14)</f>
        <v>5</v>
      </c>
      <c r="I84" s="258">
        <f ca="1">OFFSET(Values!H216,($AO$4-1)*102,($AP$4-1)*14)</f>
        <v>1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83</v>
      </c>
      <c r="D85" s="315">
        <f t="shared" ca="1" si="2"/>
        <v>83</v>
      </c>
      <c r="E85" s="258">
        <f ca="1">OFFSET(Values!D217,($AO$4-1)*102,($AP$4-1)*14)</f>
        <v>1</v>
      </c>
      <c r="F85" s="258">
        <f ca="1">OFFSET(Values!E217,($AO$4-1)*102,($AP$4-1)*14)</f>
        <v>77</v>
      </c>
      <c r="G85" s="258">
        <f ca="1">OFFSET(Values!F217,($AO$4-1)*102,($AP$4-1)*14)</f>
        <v>0</v>
      </c>
      <c r="H85" s="258">
        <f ca="1">OFFSET(Values!G217,($AO$4-1)*102,($AP$4-1)*14)</f>
        <v>5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86</v>
      </c>
      <c r="D86" s="315">
        <f t="shared" ca="1" si="2"/>
        <v>86</v>
      </c>
      <c r="E86" s="258">
        <f ca="1">OFFSET(Values!D218,($AO$4-1)*102,($AP$4-1)*14)</f>
        <v>0</v>
      </c>
      <c r="F86" s="258">
        <f ca="1">OFFSET(Values!E218,($AO$4-1)*102,($AP$4-1)*14)</f>
        <v>83</v>
      </c>
      <c r="G86" s="258">
        <f ca="1">OFFSET(Values!F218,($AO$4-1)*102,($AP$4-1)*14)</f>
        <v>0</v>
      </c>
      <c r="H86" s="258">
        <f ca="1">OFFSET(Values!G218,($AO$4-1)*102,($AP$4-1)*14)</f>
        <v>3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108</v>
      </c>
      <c r="D87" s="315">
        <f t="shared" ca="1" si="2"/>
        <v>108</v>
      </c>
      <c r="E87" s="258">
        <f ca="1">OFFSET(Values!D219,($AO$4-1)*102,($AP$4-1)*14)</f>
        <v>1</v>
      </c>
      <c r="F87" s="258">
        <f ca="1">OFFSET(Values!E219,($AO$4-1)*102,($AP$4-1)*14)</f>
        <v>104</v>
      </c>
      <c r="G87" s="258">
        <f ca="1">OFFSET(Values!F219,($AO$4-1)*102,($AP$4-1)*14)</f>
        <v>2</v>
      </c>
      <c r="H87" s="258">
        <f ca="1">OFFSET(Values!G219,($AO$4-1)*102,($AP$4-1)*14)</f>
        <v>1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99</v>
      </c>
      <c r="D88" s="315">
        <f t="shared" ca="1" si="2"/>
        <v>99</v>
      </c>
      <c r="E88" s="258">
        <f ca="1">OFFSET(Values!D220,($AO$4-1)*102,($AP$4-1)*14)</f>
        <v>2</v>
      </c>
      <c r="F88" s="258">
        <f ca="1">OFFSET(Values!E220,($AO$4-1)*102,($AP$4-1)*14)</f>
        <v>95</v>
      </c>
      <c r="G88" s="258">
        <f ca="1">OFFSET(Values!F220,($AO$4-1)*102,($AP$4-1)*14)</f>
        <v>0</v>
      </c>
      <c r="H88" s="258">
        <f ca="1">OFFSET(Values!G220,($AO$4-1)*102,($AP$4-1)*14)</f>
        <v>2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82</v>
      </c>
      <c r="D89" s="315">
        <f t="shared" ca="1" si="2"/>
        <v>82</v>
      </c>
      <c r="E89" s="264">
        <f ca="1">OFFSET(Values!D221,($AO$4-1)*102,($AP$4-1)*14)</f>
        <v>1</v>
      </c>
      <c r="F89" s="258">
        <f ca="1">OFFSET(Values!E221,($AO$4-1)*102,($AP$4-1)*14)</f>
        <v>80</v>
      </c>
      <c r="G89" s="258">
        <f ca="1">OFFSET(Values!F221,($AO$4-1)*102,($AP$4-1)*14)</f>
        <v>0</v>
      </c>
      <c r="H89" s="258">
        <f ca="1">OFFSET(Values!G221,($AO$4-1)*102,($AP$4-1)*14)</f>
        <v>1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81</v>
      </c>
      <c r="D90" s="315">
        <f t="shared" ca="1" si="2"/>
        <v>81</v>
      </c>
      <c r="E90" s="258">
        <f ca="1">OFFSET(Values!D222,($AO$4-1)*102,($AP$4-1)*14)</f>
        <v>1</v>
      </c>
      <c r="F90" s="258">
        <f ca="1">OFFSET(Values!E222,($AO$4-1)*102,($AP$4-1)*14)</f>
        <v>79</v>
      </c>
      <c r="G90" s="258">
        <f ca="1">OFFSET(Values!F222,($AO$4-1)*102,($AP$4-1)*14)</f>
        <v>0</v>
      </c>
      <c r="H90" s="258">
        <f ca="1">OFFSET(Values!G222,($AO$4-1)*102,($AP$4-1)*14)</f>
        <v>1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51</v>
      </c>
      <c r="D91" s="315">
        <f t="shared" ca="1" si="2"/>
        <v>51</v>
      </c>
      <c r="E91" s="258">
        <f ca="1">OFFSET(Values!D223,($AO$4-1)*102,($AP$4-1)*14)</f>
        <v>1</v>
      </c>
      <c r="F91" s="258">
        <f ca="1">OFFSET(Values!E223,($AO$4-1)*102,($AP$4-1)*14)</f>
        <v>48</v>
      </c>
      <c r="G91" s="258">
        <f ca="1">OFFSET(Values!F223,($AO$4-1)*102,($AP$4-1)*14)</f>
        <v>0</v>
      </c>
      <c r="H91" s="258">
        <f ca="1">OFFSET(Values!G223,($AO$4-1)*102,($AP$4-1)*14)</f>
        <v>2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41</v>
      </c>
      <c r="D92" s="315">
        <f t="shared" ca="1" si="2"/>
        <v>41</v>
      </c>
      <c r="E92" s="258">
        <f ca="1">OFFSET(Values!D224,($AO$4-1)*102,($AP$4-1)*14)</f>
        <v>0</v>
      </c>
      <c r="F92" s="258">
        <f ca="1">OFFSET(Values!E224,($AO$4-1)*102,($AP$4-1)*14)</f>
        <v>40</v>
      </c>
      <c r="G92" s="258">
        <f ca="1">OFFSET(Values!F224,($AO$4-1)*102,($AP$4-1)*14)</f>
        <v>0</v>
      </c>
      <c r="H92" s="258">
        <f ca="1">OFFSET(Values!G224,($AO$4-1)*102,($AP$4-1)*14)</f>
        <v>1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51</v>
      </c>
      <c r="D93" s="315">
        <f t="shared" ca="1" si="2"/>
        <v>51</v>
      </c>
      <c r="E93" s="258">
        <f ca="1">OFFSET(Values!D225,($AO$4-1)*102,($AP$4-1)*14)</f>
        <v>1</v>
      </c>
      <c r="F93" s="258">
        <f ca="1">OFFSET(Values!E225,($AO$4-1)*102,($AP$4-1)*14)</f>
        <v>49</v>
      </c>
      <c r="G93" s="258">
        <f ca="1">OFFSET(Values!F225,($AO$4-1)*102,($AP$4-1)*14)</f>
        <v>0</v>
      </c>
      <c r="H93" s="258">
        <f ca="1">OFFSET(Values!G225,($AO$4-1)*102,($AP$4-1)*14)</f>
        <v>1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29</v>
      </c>
      <c r="D94" s="315">
        <f t="shared" ca="1" si="2"/>
        <v>29</v>
      </c>
      <c r="E94" s="258">
        <f ca="1">OFFSET(Values!D226,($AO$4-1)*102,($AP$4-1)*14)</f>
        <v>0</v>
      </c>
      <c r="F94" s="258">
        <f ca="1">OFFSET(Values!E226,($AO$4-1)*102,($AP$4-1)*14)</f>
        <v>28</v>
      </c>
      <c r="G94" s="258">
        <f ca="1">OFFSET(Values!F226,($AO$4-1)*102,($AP$4-1)*14)</f>
        <v>0</v>
      </c>
      <c r="H94" s="258">
        <f ca="1">OFFSET(Values!G226,($AO$4-1)*102,($AP$4-1)*14)</f>
        <v>1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18</v>
      </c>
      <c r="D95" s="315">
        <f t="shared" ca="1" si="2"/>
        <v>18</v>
      </c>
      <c r="E95" s="258">
        <f ca="1">OFFSET(Values!D227,($AO$4-1)*102,($AP$4-1)*14)</f>
        <v>0</v>
      </c>
      <c r="F95" s="258">
        <f ca="1">OFFSET(Values!E227,($AO$4-1)*102,($AP$4-1)*14)</f>
        <v>17</v>
      </c>
      <c r="G95" s="258">
        <f ca="1">OFFSET(Values!F227,($AO$4-1)*102,($AP$4-1)*14)</f>
        <v>0</v>
      </c>
      <c r="H95" s="258">
        <f ca="1">OFFSET(Values!G227,($AO$4-1)*102,($AP$4-1)*14)</f>
        <v>1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22</v>
      </c>
      <c r="D96" s="315">
        <f t="shared" ca="1" si="2"/>
        <v>22</v>
      </c>
      <c r="E96" s="258">
        <f ca="1">OFFSET(Values!D228,($AO$4-1)*102,($AP$4-1)*14)</f>
        <v>0</v>
      </c>
      <c r="F96" s="258">
        <f ca="1">OFFSET(Values!E228,($AO$4-1)*102,($AP$4-1)*14)</f>
        <v>22</v>
      </c>
      <c r="G96" s="258">
        <f ca="1">OFFSET(Values!F228,($AO$4-1)*102,($AP$4-1)*14)</f>
        <v>0</v>
      </c>
      <c r="H96" s="258">
        <f ca="1">OFFSET(Values!G228,($AO$4-1)*102,($AP$4-1)*14)</f>
        <v>0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18</v>
      </c>
      <c r="D97" s="315">
        <f t="shared" ca="1" si="2"/>
        <v>18</v>
      </c>
      <c r="E97" s="258">
        <f ca="1">OFFSET(Values!D229,($AO$4-1)*102,($AP$4-1)*14)</f>
        <v>0</v>
      </c>
      <c r="F97" s="258">
        <f ca="1">OFFSET(Values!E229,($AO$4-1)*102,($AP$4-1)*14)</f>
        <v>17</v>
      </c>
      <c r="G97" s="258">
        <f ca="1">OFFSET(Values!F229,($AO$4-1)*102,($AP$4-1)*14)</f>
        <v>0</v>
      </c>
      <c r="H97" s="258">
        <f ca="1">OFFSET(Values!G229,($AO$4-1)*102,($AP$4-1)*14)</f>
        <v>1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16</v>
      </c>
      <c r="D98" s="315">
        <f t="shared" ca="1" si="2"/>
        <v>16</v>
      </c>
      <c r="E98" s="258">
        <f ca="1">OFFSET(Values!D230,($AO$4-1)*102,($AP$4-1)*14)</f>
        <v>0</v>
      </c>
      <c r="F98" s="258">
        <f ca="1">OFFSET(Values!E230,($AO$4-1)*102,($AP$4-1)*14)</f>
        <v>14</v>
      </c>
      <c r="G98" s="258">
        <f ca="1">OFFSET(Values!F230,($AO$4-1)*102,($AP$4-1)*14)</f>
        <v>0</v>
      </c>
      <c r="H98" s="258">
        <f ca="1">OFFSET(Values!G230,($AO$4-1)*102,($AP$4-1)*14)</f>
        <v>2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23</v>
      </c>
      <c r="D99" s="315">
        <f t="shared" ca="1" si="2"/>
        <v>23</v>
      </c>
      <c r="E99" s="258">
        <f ca="1">OFFSET(Values!D231,($AO$4-1)*102,($AP$4-1)*14)</f>
        <v>0</v>
      </c>
      <c r="F99" s="258">
        <f ca="1">OFFSET(Values!E231,($AO$4-1)*102,($AP$4-1)*14)</f>
        <v>21</v>
      </c>
      <c r="G99" s="258">
        <f ca="1">OFFSET(Values!F231,($AO$4-1)*102,($AP$4-1)*14)</f>
        <v>0</v>
      </c>
      <c r="H99" s="258">
        <f ca="1">OFFSET(Values!G231,($AO$4-1)*102,($AP$4-1)*14)</f>
        <v>2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17</v>
      </c>
      <c r="D100" s="315">
        <f t="shared" ca="1" si="2"/>
        <v>17</v>
      </c>
      <c r="E100" s="258">
        <f ca="1">OFFSET(Values!D232,($AO$4-1)*102,($AP$4-1)*14)</f>
        <v>0</v>
      </c>
      <c r="F100" s="258">
        <f ca="1">OFFSET(Values!E232,($AO$4-1)*102,($AP$4-1)*14)</f>
        <v>16</v>
      </c>
      <c r="G100" s="258">
        <f ca="1">OFFSET(Values!F232,($AO$4-1)*102,($AP$4-1)*14)</f>
        <v>0</v>
      </c>
      <c r="H100" s="258">
        <f ca="1">OFFSET(Values!G232,($AO$4-1)*102,($AP$4-1)*14)</f>
        <v>0</v>
      </c>
      <c r="I100" s="258">
        <f ca="1">OFFSET(Values!H232,($AO$4-1)*102,($AP$4-1)*14)</f>
        <v>0</v>
      </c>
      <c r="J100" s="258">
        <f ca="1">OFFSET(Values!I232,($AO$4-1)*102,($AP$4-1)*14)</f>
        <v>1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11</v>
      </c>
      <c r="D101" s="315">
        <f t="shared" ca="1" si="2"/>
        <v>11</v>
      </c>
      <c r="E101" s="258">
        <f ca="1">OFFSET(Values!D233,($AO$4-1)*102,($AP$4-1)*14)</f>
        <v>0</v>
      </c>
      <c r="F101" s="258">
        <f ca="1">OFFSET(Values!E233,($AO$4-1)*102,($AP$4-1)*14)</f>
        <v>11</v>
      </c>
      <c r="G101" s="258">
        <f ca="1">OFFSET(Values!F233,($AO$4-1)*102,($AP$4-1)*14)</f>
        <v>0</v>
      </c>
      <c r="H101" s="258">
        <f ca="1">OFFSET(Values!G233,($AO$4-1)*102,($AP$4-1)*14)</f>
        <v>0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15</v>
      </c>
      <c r="D102" s="315">
        <f t="shared" ca="1" si="2"/>
        <v>15</v>
      </c>
      <c r="E102" s="258">
        <f ca="1">OFFSET(Values!D234,($AO$4-1)*102,($AP$4-1)*14)</f>
        <v>0</v>
      </c>
      <c r="F102" s="258">
        <f ca="1">OFFSET(Values!E234,($AO$4-1)*102,($AP$4-1)*14)</f>
        <v>14</v>
      </c>
      <c r="G102" s="258">
        <f ca="1">OFFSET(Values!F234,($AO$4-1)*102,($AP$4-1)*14)</f>
        <v>0</v>
      </c>
      <c r="H102" s="258">
        <f ca="1">OFFSET(Values!G234,($AO$4-1)*102,($AP$4-1)*14)</f>
        <v>1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20</v>
      </c>
      <c r="D103" s="315">
        <f t="shared" ca="1" si="2"/>
        <v>20</v>
      </c>
      <c r="E103" s="258">
        <f ca="1">OFFSET(Values!D235,($AO$4-1)*102,($AP$4-1)*14)</f>
        <v>0</v>
      </c>
      <c r="F103" s="258">
        <f ca="1">OFFSET(Values!E235,($AO$4-1)*102,($AP$4-1)*14)</f>
        <v>18</v>
      </c>
      <c r="G103" s="258">
        <f ca="1">OFFSET(Values!F235,($AO$4-1)*102,($AP$4-1)*14)</f>
        <v>0</v>
      </c>
      <c r="H103" s="258">
        <f ca="1">OFFSET(Values!G235,($AO$4-1)*102,($AP$4-1)*14)</f>
        <v>2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15</v>
      </c>
      <c r="D104" s="315">
        <f t="shared" ca="1" si="2"/>
        <v>15</v>
      </c>
      <c r="E104" s="258">
        <f ca="1">OFFSET(Values!D236,($AO$4-1)*102,($AP$4-1)*14)</f>
        <v>1</v>
      </c>
      <c r="F104" s="258">
        <f ca="1">OFFSET(Values!E236,($AO$4-1)*102,($AP$4-1)*14)</f>
        <v>14</v>
      </c>
      <c r="G104" s="258">
        <f ca="1">OFFSET(Values!F236,($AO$4-1)*102,($AP$4-1)*14)</f>
        <v>0</v>
      </c>
      <c r="H104" s="258">
        <f ca="1">OFFSET(Values!G236,($AO$4-1)*102,($AP$4-1)*14)</f>
        <v>0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9</v>
      </c>
      <c r="D105" s="315">
        <f t="shared" ca="1" si="2"/>
        <v>9</v>
      </c>
      <c r="E105" s="258">
        <f ca="1">OFFSET(Values!D237,($AO$4-1)*102,($AP$4-1)*14)</f>
        <v>0</v>
      </c>
      <c r="F105" s="258">
        <f ca="1">OFFSET(Values!E237,($AO$4-1)*102,($AP$4-1)*14)</f>
        <v>9</v>
      </c>
      <c r="G105" s="258">
        <f ca="1">OFFSET(Values!F237,($AO$4-1)*102,($AP$4-1)*14)</f>
        <v>0</v>
      </c>
      <c r="H105" s="258">
        <f ca="1">OFFSET(Values!G237,($AO$4-1)*102,($AP$4-1)*14)</f>
        <v>0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18</v>
      </c>
      <c r="D106" s="315">
        <f t="shared" ca="1" si="2"/>
        <v>18</v>
      </c>
      <c r="E106" s="258">
        <f ca="1">OFFSET(Values!D238,($AO$4-1)*102,($AP$4-1)*14)</f>
        <v>0</v>
      </c>
      <c r="F106" s="258">
        <f ca="1">OFFSET(Values!E238,($AO$4-1)*102,($AP$4-1)*14)</f>
        <v>17</v>
      </c>
      <c r="G106" s="258">
        <f ca="1">OFFSET(Values!F238,($AO$4-1)*102,($AP$4-1)*14)</f>
        <v>0</v>
      </c>
      <c r="H106" s="258">
        <f ca="1">OFFSET(Values!G238,($AO$4-1)*102,($AP$4-1)*14)</f>
        <v>1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7</v>
      </c>
      <c r="D107" s="315">
        <f t="shared" ca="1" si="2"/>
        <v>7</v>
      </c>
      <c r="E107" s="258">
        <f ca="1">OFFSET(Values!D239,($AO$4-1)*102,($AP$4-1)*14)</f>
        <v>0</v>
      </c>
      <c r="F107" s="258">
        <f ca="1">OFFSET(Values!E239,($AO$4-1)*102,($AP$4-1)*14)</f>
        <v>7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10</v>
      </c>
      <c r="D108" s="315">
        <f t="shared" ca="1" si="2"/>
        <v>10</v>
      </c>
      <c r="E108" s="258">
        <f ca="1">OFFSET(Values!D240,($AO$4-1)*102,($AP$4-1)*14)</f>
        <v>0</v>
      </c>
      <c r="F108" s="258">
        <f ca="1">OFFSET(Values!E240,($AO$4-1)*102,($AP$4-1)*14)</f>
        <v>9</v>
      </c>
      <c r="G108" s="258">
        <f ca="1">OFFSET(Values!F240,($AO$4-1)*102,($AP$4-1)*14)</f>
        <v>0</v>
      </c>
      <c r="H108" s="258">
        <f ca="1">OFFSET(Values!G240,($AO$4-1)*102,($AP$4-1)*14)</f>
        <v>1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10</v>
      </c>
      <c r="D109" s="315">
        <f t="shared" ca="1" si="2"/>
        <v>10</v>
      </c>
      <c r="E109" s="258">
        <f ca="1">OFFSET(Values!D241,($AO$4-1)*102,($AP$4-1)*14)</f>
        <v>0</v>
      </c>
      <c r="F109" s="258">
        <f ca="1">OFFSET(Values!E241,($AO$4-1)*102,($AP$4-1)*14)</f>
        <v>10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2</v>
      </c>
      <c r="D110" s="315">
        <f t="shared" ca="1" si="2"/>
        <v>2</v>
      </c>
      <c r="E110" s="258">
        <f ca="1">OFFSET(Values!D242,($AO$4-1)*102,($AP$4-1)*14)</f>
        <v>0</v>
      </c>
      <c r="F110" s="258">
        <f ca="1">OFFSET(Values!E242,($AO$4-1)*102,($AP$4-1)*14)</f>
        <v>2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4</v>
      </c>
      <c r="D111" s="315">
        <f t="shared" ca="1" si="2"/>
        <v>4</v>
      </c>
      <c r="E111" s="258">
        <f ca="1">OFFSET(Values!D243,($AO$4-1)*102,($AP$4-1)*14)</f>
        <v>0</v>
      </c>
      <c r="F111" s="258">
        <f ca="1">OFFSET(Values!E243,($AO$4-1)*102,($AP$4-1)*14)</f>
        <v>4</v>
      </c>
      <c r="G111" s="258">
        <f ca="1">OFFSET(Values!F243,($AO$4-1)*102,($AP$4-1)*14)</f>
        <v>0</v>
      </c>
      <c r="H111" s="258">
        <f ca="1">OFFSET(Values!G243,($AO$4-1)*102,($AP$4-1)*14)</f>
        <v>0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1</v>
      </c>
      <c r="D112" s="316">
        <f t="shared" ca="1" si="2"/>
        <v>1</v>
      </c>
      <c r="E112" s="260">
        <f ca="1">OFFSET(Values!D244,($AO$4-1)*102,($AP$4-1)*14)</f>
        <v>0</v>
      </c>
      <c r="F112" s="260">
        <f ca="1">OFFSET(Values!E244,($AO$4-1)*102,($AP$4-1)*14)</f>
        <v>1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5">
        <f ca="1">OFFSET(Values!C245,($AO$4-1)*102,($AP$4-1)*14)</f>
        <v>3837</v>
      </c>
      <c r="D113" s="526"/>
      <c r="E113" s="350">
        <f ca="1">OFFSET(Values!D245,($AO$4-1)*102,($AP$4-1)*14)</f>
        <v>67</v>
      </c>
      <c r="F113" s="350">
        <f ca="1">OFFSET(Values!E245,($AO$4-1)*102,($AP$4-1)*14)</f>
        <v>3532</v>
      </c>
      <c r="G113" s="350">
        <f ca="1">OFFSET(Values!F245,($AO$4-1)*102,($AP$4-1)*14)</f>
        <v>4</v>
      </c>
      <c r="H113" s="350">
        <f ca="1">OFFSET(Values!G245,($AO$4-1)*102,($AP$4-1)*14)</f>
        <v>127</v>
      </c>
      <c r="I113" s="350">
        <f ca="1">OFFSET(Values!H245,($AO$4-1)*102,($AP$4-1)*14)</f>
        <v>47</v>
      </c>
      <c r="J113" s="350">
        <f ca="1">OFFSET(Values!I245,($AO$4-1)*102,($AP$4-1)*14)</f>
        <v>46</v>
      </c>
      <c r="K113" s="350">
        <f ca="1">OFFSET(Values!J245,($AO$4-1)*102,($AP$4-1)*14)</f>
        <v>5</v>
      </c>
      <c r="L113" s="350">
        <f ca="1">OFFSET(Values!K245,($AO$4-1)*102,($AP$4-1)*14)</f>
        <v>1</v>
      </c>
      <c r="M113" s="350">
        <f ca="1">OFFSET(Values!L245,($AO$4-1)*102,($AP$4-1)*14)</f>
        <v>1</v>
      </c>
      <c r="N113" s="350">
        <f ca="1">OFFSET(Values!M245,($AO$4-1)*102,($AP$4-1)*14)</f>
        <v>5</v>
      </c>
      <c r="O113" s="350">
        <f ca="1">OFFSET(Values!N245,($AO$4-1)*102,($AP$4-1)*14)</f>
        <v>1</v>
      </c>
      <c r="P113" s="351">
        <f ca="1">OFFSET(Values!O245,($AO$4-1)*102,($AP$4-1)*14)</f>
        <v>1</v>
      </c>
    </row>
    <row r="114" spans="1:16" x14ac:dyDescent="0.25">
      <c r="A114" s="1" t="s">
        <v>59</v>
      </c>
      <c r="B114" s="335" t="s">
        <v>36</v>
      </c>
      <c r="C114" s="527">
        <f ca="1">OFFSET(Values!C246,($AO$4-1)*102,($AP$4-1)*14)</f>
        <v>4298</v>
      </c>
      <c r="D114" s="528"/>
      <c r="E114" s="352">
        <f ca="1">OFFSET(Values!D246,($AO$4-1)*102,($AP$4-1)*14)</f>
        <v>70</v>
      </c>
      <c r="F114" s="352">
        <f ca="1">OFFSET(Values!E246,($AO$4-1)*102,($AP$4-1)*14)</f>
        <v>3963</v>
      </c>
      <c r="G114" s="352">
        <f ca="1">OFFSET(Values!F246,($AO$4-1)*102,($AP$4-1)*14)</f>
        <v>5</v>
      </c>
      <c r="H114" s="352">
        <f ca="1">OFFSET(Values!G246,($AO$4-1)*102,($AP$4-1)*14)</f>
        <v>149</v>
      </c>
      <c r="I114" s="352">
        <f ca="1">OFFSET(Values!H246,($AO$4-1)*102,($AP$4-1)*14)</f>
        <v>50</v>
      </c>
      <c r="J114" s="352">
        <f ca="1">OFFSET(Values!I246,($AO$4-1)*102,($AP$4-1)*14)</f>
        <v>47</v>
      </c>
      <c r="K114" s="352">
        <f ca="1">OFFSET(Values!J246,($AO$4-1)*102,($AP$4-1)*14)</f>
        <v>5</v>
      </c>
      <c r="L114" s="352">
        <f ca="1">OFFSET(Values!K246,($AO$4-1)*102,($AP$4-1)*14)</f>
        <v>1</v>
      </c>
      <c r="M114" s="352">
        <f ca="1">OFFSET(Values!L246,($AO$4-1)*102,($AP$4-1)*14)</f>
        <v>1</v>
      </c>
      <c r="N114" s="352">
        <f ca="1">OFFSET(Values!M246,($AO$4-1)*102,($AP$4-1)*14)</f>
        <v>5</v>
      </c>
      <c r="O114" s="352">
        <f ca="1">OFFSET(Values!N246,($AO$4-1)*102,($AP$4-1)*14)</f>
        <v>1</v>
      </c>
      <c r="P114" s="353">
        <f ca="1">OFFSET(Values!O246,($AO$4-1)*102,($AP$4-1)*14)</f>
        <v>1</v>
      </c>
    </row>
    <row r="115" spans="1:16" x14ac:dyDescent="0.25">
      <c r="A115" s="1" t="s">
        <v>59</v>
      </c>
      <c r="B115" s="340" t="s">
        <v>37</v>
      </c>
      <c r="C115" s="529">
        <f ca="1">OFFSET(Values!C247,($AO$4-1)*102,($AP$4-1)*14)</f>
        <v>4359</v>
      </c>
      <c r="D115" s="530"/>
      <c r="E115" s="354">
        <f ca="1">OFFSET(Values!D247,($AO$4-1)*102,($AP$4-1)*14)</f>
        <v>70</v>
      </c>
      <c r="F115" s="354">
        <f ca="1">OFFSET(Values!E247,($AO$4-1)*102,($AP$4-1)*14)</f>
        <v>4022</v>
      </c>
      <c r="G115" s="354">
        <f ca="1">OFFSET(Values!F247,($AO$4-1)*102,($AP$4-1)*14)</f>
        <v>5</v>
      </c>
      <c r="H115" s="354">
        <f ca="1">OFFSET(Values!G247,($AO$4-1)*102,($AP$4-1)*14)</f>
        <v>151</v>
      </c>
      <c r="I115" s="354">
        <f ca="1">OFFSET(Values!H247,($AO$4-1)*102,($AP$4-1)*14)</f>
        <v>50</v>
      </c>
      <c r="J115" s="354">
        <f ca="1">OFFSET(Values!I247,($AO$4-1)*102,($AP$4-1)*14)</f>
        <v>47</v>
      </c>
      <c r="K115" s="354">
        <f ca="1">OFFSET(Values!J247,($AO$4-1)*102,($AP$4-1)*14)</f>
        <v>5</v>
      </c>
      <c r="L115" s="354">
        <f ca="1">OFFSET(Values!K247,($AO$4-1)*102,($AP$4-1)*14)</f>
        <v>1</v>
      </c>
      <c r="M115" s="354">
        <f ca="1">OFFSET(Values!L247,($AO$4-1)*102,($AP$4-1)*14)</f>
        <v>1</v>
      </c>
      <c r="N115" s="354">
        <f ca="1">OFFSET(Values!M247,($AO$4-1)*102,($AP$4-1)*14)</f>
        <v>5</v>
      </c>
      <c r="O115" s="354">
        <f ca="1">OFFSET(Values!N247,($AO$4-1)*102,($AP$4-1)*14)</f>
        <v>1</v>
      </c>
      <c r="P115" s="355">
        <f ca="1">OFFSET(Values!O247,($AO$4-1)*102,($AP$4-1)*14)</f>
        <v>1</v>
      </c>
    </row>
    <row r="116" spans="1:16" x14ac:dyDescent="0.25">
      <c r="A116" s="1" t="s">
        <v>59</v>
      </c>
      <c r="B116" s="345" t="s">
        <v>38</v>
      </c>
      <c r="C116" s="515">
        <f ca="1">OFFSET(Values!C248,($AO$4-1)*102,($AP$4-1)*14)</f>
        <v>4505</v>
      </c>
      <c r="D116" s="516"/>
      <c r="E116" s="356">
        <f ca="1">OFFSET(Values!D248,($AO$4-1)*102,($AP$4-1)*14)</f>
        <v>70</v>
      </c>
      <c r="F116" s="356">
        <f ca="1">OFFSET(Values!E248,($AO$4-1)*102,($AP$4-1)*14)</f>
        <v>4157</v>
      </c>
      <c r="G116" s="356">
        <f ca="1">OFFSET(Values!F248,($AO$4-1)*102,($AP$4-1)*14)</f>
        <v>5</v>
      </c>
      <c r="H116" s="356">
        <f ca="1">OFFSET(Values!G248,($AO$4-1)*102,($AP$4-1)*14)</f>
        <v>158</v>
      </c>
      <c r="I116" s="356">
        <f ca="1">OFFSET(Values!H248,($AO$4-1)*102,($AP$4-1)*14)</f>
        <v>53</v>
      </c>
      <c r="J116" s="356">
        <f ca="1">OFFSET(Values!I248,($AO$4-1)*102,($AP$4-1)*14)</f>
        <v>48</v>
      </c>
      <c r="K116" s="356">
        <f ca="1">OFFSET(Values!J248,($AO$4-1)*102,($AP$4-1)*14)</f>
        <v>5</v>
      </c>
      <c r="L116" s="356">
        <f ca="1">OFFSET(Values!K248,($AO$4-1)*102,($AP$4-1)*14)</f>
        <v>1</v>
      </c>
      <c r="M116" s="356">
        <f ca="1">OFFSET(Values!L248,($AO$4-1)*102,($AP$4-1)*14)</f>
        <v>1</v>
      </c>
      <c r="N116" s="356">
        <f ca="1">OFFSET(Values!M248,($AO$4-1)*102,($AP$4-1)*14)</f>
        <v>5</v>
      </c>
      <c r="O116" s="356">
        <f ca="1">OFFSET(Values!N248,($AO$4-1)*102,($AP$4-1)*14)</f>
        <v>1</v>
      </c>
      <c r="P116" s="357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7" t="str">
        <f>Dashboard!$U$4</f>
        <v>14 - Toll Bridge Rd</v>
      </c>
      <c r="I4" s="507"/>
      <c r="J4" s="507"/>
      <c r="K4" s="507"/>
      <c r="L4" s="507"/>
      <c r="M4" s="507"/>
      <c r="N4" s="507"/>
      <c r="O4" s="62">
        <v>1</v>
      </c>
      <c r="P4" s="62">
        <v>1</v>
      </c>
      <c r="Q4" s="62"/>
      <c r="R4" s="123">
        <f ca="1">VLOOKUP($P$4&amp;$O$4,$A$57:$S$83,14,FALSE)</f>
        <v>9</v>
      </c>
      <c r="S4" s="123">
        <f ca="1">VLOOKUP($P$4&amp;$O$4,$A$57:$S$83,15,FALSE)</f>
        <v>2322</v>
      </c>
      <c r="T4" s="123">
        <f ca="1">VLOOKUP($P$4&amp;$O$4,$A$57:$S$83,16,FALSE)</f>
        <v>106</v>
      </c>
      <c r="U4" s="123">
        <f ca="1">VLOOKUP($P$4&amp;$O$4,$A$57:$S$83,17,FALSE)</f>
        <v>4</v>
      </c>
      <c r="V4" s="123">
        <f ca="1">VLOOKUP($P$4&amp;$O$4,$A$57:$S$83,18,FALSE)</f>
        <v>4</v>
      </c>
    </row>
    <row r="5" spans="1:58" ht="13.5" customHeight="1" x14ac:dyDescent="0.25">
      <c r="G5" s="4" t="s">
        <v>42</v>
      </c>
      <c r="H5" s="506">
        <f>Dashboard!$T$5</f>
        <v>43743</v>
      </c>
      <c r="I5" s="506"/>
      <c r="J5" s="506"/>
      <c r="K5" s="506"/>
      <c r="L5" s="506"/>
      <c r="M5" s="506"/>
      <c r="N5" s="506"/>
      <c r="O5" s="57">
        <f>O4</f>
        <v>1</v>
      </c>
      <c r="P5" s="57">
        <v>2</v>
      </c>
      <c r="Q5" s="57"/>
      <c r="R5" s="123">
        <f ca="1">VLOOKUP($P$5&amp;$O$5,$A$57:$S$83,14,FALSE)</f>
        <v>61</v>
      </c>
      <c r="S5" s="123">
        <f ca="1">VLOOKUP($P$5&amp;$O$5,$A$57:$S$83,15,FALSE)</f>
        <v>1840</v>
      </c>
      <c r="T5" s="123">
        <f ca="1">VLOOKUP($P$5&amp;$O$5,$A$57:$S$83,16,FALSE)</f>
        <v>52</v>
      </c>
      <c r="U5" s="123">
        <f ca="1">VLOOKUP($P$5&amp;$O$5,$A$57:$S$83,17,FALSE)</f>
        <v>49</v>
      </c>
      <c r="V5" s="123">
        <f ca="1">VLOOKUP($P$5&amp;$O$5,$A$57:$S$83,18,FALSE)</f>
        <v>58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7"/>
      <c r="J9" s="508" t="str">
        <f>Dashboard!G11</f>
        <v>Southbound</v>
      </c>
      <c r="K9" s="509"/>
      <c r="L9" s="509"/>
      <c r="M9" s="509"/>
      <c r="N9" s="509"/>
      <c r="O9" s="509"/>
      <c r="P9" s="510"/>
      <c r="Q9" s="57"/>
      <c r="R9" s="508" t="s">
        <v>84</v>
      </c>
      <c r="S9" s="509"/>
      <c r="T9" s="509"/>
      <c r="U9" s="509"/>
      <c r="V9" s="509"/>
      <c r="W9" s="509"/>
      <c r="X9" s="510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9</v>
      </c>
      <c r="D11" s="368">
        <f t="shared" ref="D11:H11" ca="1" si="0">F57</f>
        <v>2322</v>
      </c>
      <c r="E11" s="368">
        <f t="shared" ca="1" si="0"/>
        <v>106</v>
      </c>
      <c r="F11" s="368">
        <f t="shared" ca="1" si="0"/>
        <v>4</v>
      </c>
      <c r="G11" s="369">
        <f t="shared" ca="1" si="0"/>
        <v>4</v>
      </c>
      <c r="H11" s="370">
        <f t="shared" ca="1" si="0"/>
        <v>2445</v>
      </c>
      <c r="I11" s="173"/>
      <c r="J11" s="172" t="s">
        <v>8</v>
      </c>
      <c r="K11" s="367">
        <f ca="1">E66</f>
        <v>61</v>
      </c>
      <c r="L11" s="368">
        <f t="shared" ref="L11:P11" ca="1" si="1">F66</f>
        <v>1840</v>
      </c>
      <c r="M11" s="368">
        <f t="shared" ca="1" si="1"/>
        <v>52</v>
      </c>
      <c r="N11" s="368">
        <f t="shared" ca="1" si="1"/>
        <v>49</v>
      </c>
      <c r="O11" s="369">
        <f t="shared" ca="1" si="1"/>
        <v>58</v>
      </c>
      <c r="P11" s="370">
        <f t="shared" ca="1" si="1"/>
        <v>2060</v>
      </c>
      <c r="Q11" s="173"/>
      <c r="R11" s="172" t="s">
        <v>8</v>
      </c>
      <c r="S11" s="367">
        <f ca="1">E75</f>
        <v>70</v>
      </c>
      <c r="T11" s="368">
        <f t="shared" ref="T11:X11" ca="1" si="2">F75</f>
        <v>4162</v>
      </c>
      <c r="U11" s="368">
        <f t="shared" ca="1" si="2"/>
        <v>158</v>
      </c>
      <c r="V11" s="368">
        <f t="shared" ca="1" si="2"/>
        <v>53</v>
      </c>
      <c r="W11" s="369">
        <f t="shared" ca="1" si="2"/>
        <v>62</v>
      </c>
      <c r="X11" s="370">
        <f t="shared" ca="1" si="2"/>
        <v>4505</v>
      </c>
    </row>
    <row r="12" spans="1:58" x14ac:dyDescent="0.25">
      <c r="B12" s="65" t="s">
        <v>9</v>
      </c>
      <c r="C12" s="371">
        <f t="shared" ref="C12:C19" ca="1" si="3">E58</f>
        <v>10</v>
      </c>
      <c r="D12" s="372">
        <f t="shared" ref="D12:D19" ca="1" si="4">F58</f>
        <v>2287</v>
      </c>
      <c r="E12" s="372">
        <f t="shared" ref="E12:E19" ca="1" si="5">G58</f>
        <v>112</v>
      </c>
      <c r="F12" s="372">
        <f t="shared" ref="F12:F19" ca="1" si="6">H58</f>
        <v>3</v>
      </c>
      <c r="G12" s="373">
        <f t="shared" ref="G12:G19" ca="1" si="7">I58</f>
        <v>1</v>
      </c>
      <c r="H12" s="370">
        <f t="shared" ref="H12:H19" ca="1" si="8">J58</f>
        <v>2413</v>
      </c>
      <c r="I12" s="173"/>
      <c r="J12" s="172" t="s">
        <v>9</v>
      </c>
      <c r="K12" s="371">
        <f t="shared" ref="K12:K19" ca="1" si="9">E67</f>
        <v>55</v>
      </c>
      <c r="L12" s="372">
        <f t="shared" ref="L12:L19" ca="1" si="10">F67</f>
        <v>1851</v>
      </c>
      <c r="M12" s="372">
        <f t="shared" ref="M12:M19" ca="1" si="11">G67</f>
        <v>41</v>
      </c>
      <c r="N12" s="372">
        <f t="shared" ref="N12:N19" ca="1" si="12">H67</f>
        <v>37</v>
      </c>
      <c r="O12" s="373">
        <f t="shared" ref="O12:O19" ca="1" si="13">I67</f>
        <v>41</v>
      </c>
      <c r="P12" s="370">
        <f t="shared" ref="P12:P19" ca="1" si="14">J67</f>
        <v>2025</v>
      </c>
      <c r="Q12" s="173"/>
      <c r="R12" s="172" t="s">
        <v>9</v>
      </c>
      <c r="S12" s="371">
        <f t="shared" ref="S12:S19" ca="1" si="15">E76</f>
        <v>65</v>
      </c>
      <c r="T12" s="372">
        <f t="shared" ref="T12:T19" ca="1" si="16">F76</f>
        <v>4138</v>
      </c>
      <c r="U12" s="372">
        <f t="shared" ref="U12:U19" ca="1" si="17">G76</f>
        <v>153</v>
      </c>
      <c r="V12" s="372">
        <f t="shared" ref="V12:V19" ca="1" si="18">H76</f>
        <v>40</v>
      </c>
      <c r="W12" s="373">
        <f t="shared" ref="W12:W19" ca="1" si="19">I76</f>
        <v>42</v>
      </c>
      <c r="X12" s="370">
        <f t="shared" ref="X12:X19" ca="1" si="20">J76</f>
        <v>4438</v>
      </c>
    </row>
    <row r="13" spans="1:58" x14ac:dyDescent="0.25">
      <c r="B13" s="65" t="s">
        <v>10</v>
      </c>
      <c r="C13" s="371">
        <f t="shared" ca="1" si="3"/>
        <v>12</v>
      </c>
      <c r="D13" s="372">
        <f t="shared" ca="1" si="4"/>
        <v>2429</v>
      </c>
      <c r="E13" s="372">
        <f t="shared" ca="1" si="5"/>
        <v>115</v>
      </c>
      <c r="F13" s="372">
        <f t="shared" ca="1" si="6"/>
        <v>0</v>
      </c>
      <c r="G13" s="373">
        <f t="shared" ca="1" si="7"/>
        <v>2</v>
      </c>
      <c r="H13" s="370">
        <f t="shared" ca="1" si="8"/>
        <v>2558</v>
      </c>
      <c r="I13" s="173"/>
      <c r="J13" s="172" t="s">
        <v>10</v>
      </c>
      <c r="K13" s="371">
        <f t="shared" ca="1" si="9"/>
        <v>40</v>
      </c>
      <c r="L13" s="372">
        <f t="shared" ca="1" si="10"/>
        <v>1888</v>
      </c>
      <c r="M13" s="372">
        <f t="shared" ca="1" si="11"/>
        <v>42</v>
      </c>
      <c r="N13" s="372">
        <f t="shared" ca="1" si="12"/>
        <v>31</v>
      </c>
      <c r="O13" s="373">
        <f t="shared" ca="1" si="13"/>
        <v>20</v>
      </c>
      <c r="P13" s="370">
        <f t="shared" ca="1" si="14"/>
        <v>2021</v>
      </c>
      <c r="Q13" s="173"/>
      <c r="R13" s="172" t="s">
        <v>10</v>
      </c>
      <c r="S13" s="371">
        <f t="shared" ca="1" si="15"/>
        <v>52</v>
      </c>
      <c r="T13" s="372">
        <f t="shared" ca="1" si="16"/>
        <v>4317</v>
      </c>
      <c r="U13" s="372">
        <f t="shared" ca="1" si="17"/>
        <v>157</v>
      </c>
      <c r="V13" s="372">
        <f t="shared" ca="1" si="18"/>
        <v>31</v>
      </c>
      <c r="W13" s="373">
        <f t="shared" ca="1" si="19"/>
        <v>22</v>
      </c>
      <c r="X13" s="370">
        <f t="shared" ca="1" si="20"/>
        <v>4579</v>
      </c>
    </row>
    <row r="14" spans="1:58" x14ac:dyDescent="0.25">
      <c r="B14" s="65" t="s">
        <v>11</v>
      </c>
      <c r="C14" s="371">
        <f t="shared" ca="1" si="3"/>
        <v>11</v>
      </c>
      <c r="D14" s="372">
        <f t="shared" ca="1" si="4"/>
        <v>2339</v>
      </c>
      <c r="E14" s="372">
        <f t="shared" ca="1" si="5"/>
        <v>128</v>
      </c>
      <c r="F14" s="372">
        <f t="shared" ca="1" si="6"/>
        <v>9</v>
      </c>
      <c r="G14" s="373">
        <f t="shared" ca="1" si="7"/>
        <v>5</v>
      </c>
      <c r="H14" s="370">
        <f t="shared" ca="1" si="8"/>
        <v>2492</v>
      </c>
      <c r="I14" s="173"/>
      <c r="J14" s="172" t="s">
        <v>11</v>
      </c>
      <c r="K14" s="371">
        <f t="shared" ca="1" si="9"/>
        <v>24</v>
      </c>
      <c r="L14" s="372">
        <f t="shared" ca="1" si="10"/>
        <v>1936</v>
      </c>
      <c r="M14" s="372">
        <f t="shared" ca="1" si="11"/>
        <v>74</v>
      </c>
      <c r="N14" s="372">
        <f t="shared" ca="1" si="12"/>
        <v>29</v>
      </c>
      <c r="O14" s="373">
        <f t="shared" ca="1" si="13"/>
        <v>23</v>
      </c>
      <c r="P14" s="370">
        <f t="shared" ca="1" si="14"/>
        <v>2086</v>
      </c>
      <c r="Q14" s="173"/>
      <c r="R14" s="172" t="s">
        <v>11</v>
      </c>
      <c r="S14" s="371">
        <f t="shared" ca="1" si="15"/>
        <v>35</v>
      </c>
      <c r="T14" s="372">
        <f t="shared" ca="1" si="16"/>
        <v>4275</v>
      </c>
      <c r="U14" s="372">
        <f t="shared" ca="1" si="17"/>
        <v>202</v>
      </c>
      <c r="V14" s="372">
        <f t="shared" ca="1" si="18"/>
        <v>38</v>
      </c>
      <c r="W14" s="373">
        <f t="shared" ca="1" si="19"/>
        <v>28</v>
      </c>
      <c r="X14" s="370">
        <f t="shared" ca="1" si="20"/>
        <v>4578</v>
      </c>
    </row>
    <row r="15" spans="1:58" x14ac:dyDescent="0.25">
      <c r="B15" s="65" t="s">
        <v>5</v>
      </c>
      <c r="C15" s="371">
        <f t="shared" ca="1" si="3"/>
        <v>10</v>
      </c>
      <c r="D15" s="372">
        <f t="shared" ca="1" si="4"/>
        <v>2592</v>
      </c>
      <c r="E15" s="372">
        <f t="shared" ca="1" si="5"/>
        <v>109</v>
      </c>
      <c r="F15" s="372">
        <f t="shared" ca="1" si="6"/>
        <v>2</v>
      </c>
      <c r="G15" s="373">
        <f t="shared" ca="1" si="7"/>
        <v>3</v>
      </c>
      <c r="H15" s="370">
        <f t="shared" ca="1" si="8"/>
        <v>2716</v>
      </c>
      <c r="I15" s="173"/>
      <c r="J15" s="172" t="s">
        <v>5</v>
      </c>
      <c r="K15" s="371">
        <f t="shared" ca="1" si="9"/>
        <v>47</v>
      </c>
      <c r="L15" s="372">
        <f t="shared" ca="1" si="10"/>
        <v>2266</v>
      </c>
      <c r="M15" s="372">
        <f t="shared" ca="1" si="11"/>
        <v>78</v>
      </c>
      <c r="N15" s="372">
        <f t="shared" ca="1" si="12"/>
        <v>26</v>
      </c>
      <c r="O15" s="373">
        <f t="shared" ca="1" si="13"/>
        <v>40</v>
      </c>
      <c r="P15" s="370">
        <f t="shared" ca="1" si="14"/>
        <v>2457</v>
      </c>
      <c r="Q15" s="173"/>
      <c r="R15" s="172" t="s">
        <v>5</v>
      </c>
      <c r="S15" s="371">
        <f t="shared" ca="1" si="15"/>
        <v>57</v>
      </c>
      <c r="T15" s="372">
        <f t="shared" ca="1" si="16"/>
        <v>4858</v>
      </c>
      <c r="U15" s="372">
        <f t="shared" ca="1" si="17"/>
        <v>187</v>
      </c>
      <c r="V15" s="372">
        <f t="shared" ca="1" si="18"/>
        <v>28</v>
      </c>
      <c r="W15" s="373">
        <f t="shared" ca="1" si="19"/>
        <v>43</v>
      </c>
      <c r="X15" s="370">
        <f t="shared" ca="1" si="20"/>
        <v>5173</v>
      </c>
    </row>
    <row r="16" spans="1:58" x14ac:dyDescent="0.25">
      <c r="B16" s="65" t="s">
        <v>6</v>
      </c>
      <c r="C16" s="371">
        <f t="shared" ca="1" si="3"/>
        <v>9</v>
      </c>
      <c r="D16" s="372">
        <f t="shared" ca="1" si="4"/>
        <v>1870</v>
      </c>
      <c r="E16" s="372">
        <f t="shared" ca="1" si="5"/>
        <v>53</v>
      </c>
      <c r="F16" s="372">
        <f t="shared" ca="1" si="6"/>
        <v>1</v>
      </c>
      <c r="G16" s="373">
        <f t="shared" ca="1" si="7"/>
        <v>5</v>
      </c>
      <c r="H16" s="370">
        <f t="shared" ca="1" si="8"/>
        <v>1938</v>
      </c>
      <c r="I16" s="173"/>
      <c r="J16" s="172" t="s">
        <v>6</v>
      </c>
      <c r="K16" s="371">
        <f t="shared" ca="1" si="9"/>
        <v>26</v>
      </c>
      <c r="L16" s="372">
        <f t="shared" ca="1" si="10"/>
        <v>1877</v>
      </c>
      <c r="M16" s="372">
        <f t="shared" ca="1" si="11"/>
        <v>70</v>
      </c>
      <c r="N16" s="372">
        <f t="shared" ca="1" si="12"/>
        <v>7</v>
      </c>
      <c r="O16" s="373">
        <f t="shared" ca="1" si="13"/>
        <v>9</v>
      </c>
      <c r="P16" s="370">
        <f t="shared" ca="1" si="14"/>
        <v>1989</v>
      </c>
      <c r="Q16" s="173"/>
      <c r="R16" s="172" t="s">
        <v>6</v>
      </c>
      <c r="S16" s="371">
        <f t="shared" ca="1" si="15"/>
        <v>35</v>
      </c>
      <c r="T16" s="372">
        <f t="shared" ca="1" si="16"/>
        <v>3747</v>
      </c>
      <c r="U16" s="372">
        <f t="shared" ca="1" si="17"/>
        <v>123</v>
      </c>
      <c r="V16" s="372">
        <f t="shared" ca="1" si="18"/>
        <v>8</v>
      </c>
      <c r="W16" s="373">
        <f t="shared" ca="1" si="19"/>
        <v>14</v>
      </c>
      <c r="X16" s="370">
        <f t="shared" ca="1" si="20"/>
        <v>3927</v>
      </c>
    </row>
    <row r="17" spans="2:24" x14ac:dyDescent="0.25">
      <c r="B17" s="65" t="s">
        <v>7</v>
      </c>
      <c r="C17" s="374">
        <f t="shared" ca="1" si="3"/>
        <v>17</v>
      </c>
      <c r="D17" s="375">
        <f t="shared" ca="1" si="4"/>
        <v>1841</v>
      </c>
      <c r="E17" s="375">
        <f t="shared" ca="1" si="5"/>
        <v>46</v>
      </c>
      <c r="F17" s="375">
        <f t="shared" ca="1" si="6"/>
        <v>4</v>
      </c>
      <c r="G17" s="376">
        <f t="shared" ca="1" si="7"/>
        <v>3</v>
      </c>
      <c r="H17" s="370">
        <f t="shared" ca="1" si="8"/>
        <v>1911</v>
      </c>
      <c r="I17" s="173"/>
      <c r="J17" s="172" t="s">
        <v>7</v>
      </c>
      <c r="K17" s="374">
        <f t="shared" ca="1" si="9"/>
        <v>35</v>
      </c>
      <c r="L17" s="375">
        <f t="shared" ca="1" si="10"/>
        <v>1866</v>
      </c>
      <c r="M17" s="375">
        <f t="shared" ca="1" si="11"/>
        <v>39</v>
      </c>
      <c r="N17" s="375">
        <f t="shared" ca="1" si="12"/>
        <v>11</v>
      </c>
      <c r="O17" s="376">
        <f t="shared" ca="1" si="13"/>
        <v>8</v>
      </c>
      <c r="P17" s="370">
        <f t="shared" ca="1" si="14"/>
        <v>1959</v>
      </c>
      <c r="Q17" s="173"/>
      <c r="R17" s="172" t="s">
        <v>7</v>
      </c>
      <c r="S17" s="374">
        <f t="shared" ca="1" si="15"/>
        <v>52</v>
      </c>
      <c r="T17" s="375">
        <f t="shared" ca="1" si="16"/>
        <v>3707</v>
      </c>
      <c r="U17" s="375">
        <f t="shared" ca="1" si="17"/>
        <v>85</v>
      </c>
      <c r="V17" s="375">
        <f t="shared" ca="1" si="18"/>
        <v>15</v>
      </c>
      <c r="W17" s="376">
        <f t="shared" ca="1" si="19"/>
        <v>11</v>
      </c>
      <c r="X17" s="370">
        <f t="shared" ca="1" si="20"/>
        <v>3870</v>
      </c>
    </row>
    <row r="18" spans="2:24" x14ac:dyDescent="0.25">
      <c r="B18" s="66" t="s">
        <v>70</v>
      </c>
      <c r="C18" s="377">
        <f t="shared" ca="1" si="3"/>
        <v>10.399999999999995</v>
      </c>
      <c r="D18" s="378">
        <f t="shared" ca="1" si="4"/>
        <v>2393.8000000000002</v>
      </c>
      <c r="E18" s="378">
        <f t="shared" ca="1" si="5"/>
        <v>113.99999999999997</v>
      </c>
      <c r="F18" s="379">
        <f t="shared" ca="1" si="6"/>
        <v>3.6</v>
      </c>
      <c r="G18" s="380">
        <f t="shared" ca="1" si="7"/>
        <v>3</v>
      </c>
      <c r="H18" s="381">
        <f t="shared" ca="1" si="8"/>
        <v>2524.7999999999997</v>
      </c>
      <c r="I18" s="82"/>
      <c r="J18" s="66" t="s">
        <v>70</v>
      </c>
      <c r="K18" s="377">
        <f t="shared" ca="1" si="9"/>
        <v>45.40000000000002</v>
      </c>
      <c r="L18" s="378">
        <f t="shared" ca="1" si="10"/>
        <v>1956.1999999999991</v>
      </c>
      <c r="M18" s="378">
        <f t="shared" ca="1" si="11"/>
        <v>57.400000000000006</v>
      </c>
      <c r="N18" s="379">
        <f t="shared" ca="1" si="12"/>
        <v>34.400000000000006</v>
      </c>
      <c r="O18" s="380">
        <f t="shared" ca="1" si="13"/>
        <v>36.400000000000006</v>
      </c>
      <c r="P18" s="381">
        <f t="shared" ca="1" si="14"/>
        <v>2129.8000000000002</v>
      </c>
      <c r="Q18" s="82"/>
      <c r="R18" s="66" t="s">
        <v>70</v>
      </c>
      <c r="S18" s="377">
        <f t="shared" ca="1" si="15"/>
        <v>55.8</v>
      </c>
      <c r="T18" s="378">
        <f t="shared" ca="1" si="16"/>
        <v>4350.0000000000018</v>
      </c>
      <c r="U18" s="378">
        <f t="shared" ca="1" si="17"/>
        <v>171.4</v>
      </c>
      <c r="V18" s="379">
        <f t="shared" ca="1" si="18"/>
        <v>38.000000000000007</v>
      </c>
      <c r="W18" s="380">
        <f t="shared" ca="1" si="19"/>
        <v>39.400000000000006</v>
      </c>
      <c r="X18" s="381">
        <f t="shared" ca="1" si="20"/>
        <v>4654.5999999999995</v>
      </c>
    </row>
    <row r="19" spans="2:24" x14ac:dyDescent="0.25">
      <c r="B19" s="67" t="s">
        <v>71</v>
      </c>
      <c r="C19" s="377">
        <f t="shared" ca="1" si="3"/>
        <v>11.142857142857141</v>
      </c>
      <c r="D19" s="378">
        <f t="shared" ca="1" si="4"/>
        <v>2239.9999999999995</v>
      </c>
      <c r="E19" s="378">
        <f t="shared" ca="1" si="5"/>
        <v>95.571428571428584</v>
      </c>
      <c r="F19" s="379">
        <f t="shared" ca="1" si="6"/>
        <v>3.2857142857142847</v>
      </c>
      <c r="G19" s="380">
        <f t="shared" ca="1" si="7"/>
        <v>3.2857142857142851</v>
      </c>
      <c r="H19" s="381">
        <f t="shared" ca="1" si="8"/>
        <v>2353.2857142857147</v>
      </c>
      <c r="I19" s="82"/>
      <c r="J19" s="67" t="s">
        <v>71</v>
      </c>
      <c r="K19" s="377">
        <f t="shared" ca="1" si="9"/>
        <v>41.142857142857167</v>
      </c>
      <c r="L19" s="378">
        <f t="shared" ca="1" si="10"/>
        <v>1932.0000000000007</v>
      </c>
      <c r="M19" s="378">
        <f t="shared" ca="1" si="11"/>
        <v>56.571428571428569</v>
      </c>
      <c r="N19" s="379">
        <f t="shared" ca="1" si="12"/>
        <v>27.142857142857121</v>
      </c>
      <c r="O19" s="380">
        <f t="shared" ca="1" si="13"/>
        <v>28.428571428571413</v>
      </c>
      <c r="P19" s="381">
        <f t="shared" ca="1" si="14"/>
        <v>2085.2857142857142</v>
      </c>
      <c r="Q19" s="82"/>
      <c r="R19" s="67" t="s">
        <v>71</v>
      </c>
      <c r="S19" s="377">
        <f t="shared" ca="1" si="15"/>
        <v>52.285714285714285</v>
      </c>
      <c r="T19" s="378">
        <f t="shared" ca="1" si="16"/>
        <v>4172.0000000000009</v>
      </c>
      <c r="U19" s="378">
        <f t="shared" ca="1" si="17"/>
        <v>152.14285714285708</v>
      </c>
      <c r="V19" s="379">
        <f t="shared" ca="1" si="18"/>
        <v>30.42857142857142</v>
      </c>
      <c r="W19" s="380">
        <f t="shared" ca="1" si="19"/>
        <v>31.714285714285694</v>
      </c>
      <c r="X19" s="381">
        <f t="shared" ca="1" si="20"/>
        <v>4438.5714285714294</v>
      </c>
    </row>
    <row r="21" spans="2:24" x14ac:dyDescent="0.25">
      <c r="B21" s="534"/>
      <c r="C21" s="534"/>
      <c r="D21" s="534"/>
      <c r="E21" s="534"/>
      <c r="F21" s="534"/>
      <c r="G21" s="534"/>
      <c r="H21" s="534"/>
      <c r="S21" s="57">
        <f ca="1">SUMPRODUCT(VALUE(0&amp;SUBSTITUTE(SUBSTITUTE(S11:S17,"*",""),"-","")))</f>
        <v>366</v>
      </c>
      <c r="T21" s="57">
        <f t="shared" ref="T21:W21" ca="1" si="21">SUMPRODUCT(VALUE(0&amp;SUBSTITUTE(SUBSTITUTE(T11:T17,"*",""),"-","")))</f>
        <v>29204</v>
      </c>
      <c r="U21" s="57">
        <f t="shared" ca="1" si="21"/>
        <v>1065</v>
      </c>
      <c r="V21" s="57">
        <f t="shared" ca="1" si="21"/>
        <v>213</v>
      </c>
      <c r="W21" s="57">
        <f t="shared" ca="1" si="21"/>
        <v>222</v>
      </c>
      <c r="X21" s="57">
        <f ca="1">SUMPRODUCT(VALUE(0&amp;SUBSTITUTE(SUBSTITUTE(X11:X17,"*",""),"-","")))</f>
        <v>31070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9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2322</v>
      </c>
      <c r="G57" s="420">
        <f ca="1">OFFSET(Values!$G$248,$K57*102,($B57-1)*14)</f>
        <v>106</v>
      </c>
      <c r="H57" s="420">
        <f ca="1">OFFSET(Values!$H$248,$K57*102,($B57-1)*14)</f>
        <v>4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</v>
      </c>
      <c r="J57" s="420">
        <f ca="1">OFFSET(Values!$C$248,$K57*102,($B57-1)*14)</f>
        <v>2445</v>
      </c>
      <c r="K57" s="422">
        <v>0</v>
      </c>
      <c r="M57" s="60" t="s">
        <v>8</v>
      </c>
      <c r="N57" s="420">
        <f ca="1">IFERROR(VALUE(0&amp;SUBSTITUTE(E57,"*","")),"-")</f>
        <v>9</v>
      </c>
      <c r="O57" s="420">
        <f t="shared" ref="O57:S72" ca="1" si="22">IFERROR(VALUE(0&amp;SUBSTITUTE(F57,"*","")),"-")</f>
        <v>2322</v>
      </c>
      <c r="P57" s="420">
        <f t="shared" ca="1" si="22"/>
        <v>106</v>
      </c>
      <c r="Q57" s="420">
        <f t="shared" ca="1" si="22"/>
        <v>4</v>
      </c>
      <c r="R57" s="420">
        <f t="shared" ca="1" si="22"/>
        <v>4</v>
      </c>
      <c r="S57" s="420">
        <f t="shared" ca="1" si="22"/>
        <v>2445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10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2287</v>
      </c>
      <c r="G58" s="420">
        <f ca="1">OFFSET(Values!$G$248,$K58*102,($B58-1)*14)</f>
        <v>112</v>
      </c>
      <c r="H58" s="420">
        <f ca="1">OFFSET(Values!$H$248,$K58*102,($B58-1)*14)</f>
        <v>3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20">
        <f ca="1">OFFSET(Values!$C$248,$K58*102,($B58-1)*14)</f>
        <v>2413</v>
      </c>
      <c r="K58" s="422">
        <v>1</v>
      </c>
      <c r="M58" s="60" t="s">
        <v>9</v>
      </c>
      <c r="N58" s="420">
        <f t="shared" ref="N58:S83" ca="1" si="24">IFERROR(VALUE(0&amp;SUBSTITUTE(E58,"*","")),"-")</f>
        <v>10</v>
      </c>
      <c r="O58" s="420">
        <f t="shared" ca="1" si="22"/>
        <v>2287</v>
      </c>
      <c r="P58" s="420">
        <f t="shared" ca="1" si="22"/>
        <v>112</v>
      </c>
      <c r="Q58" s="420">
        <f t="shared" ca="1" si="22"/>
        <v>3</v>
      </c>
      <c r="R58" s="420">
        <f t="shared" ca="1" si="22"/>
        <v>1</v>
      </c>
      <c r="S58" s="420">
        <f t="shared" ca="1" si="22"/>
        <v>2413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12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2429</v>
      </c>
      <c r="G59" s="420">
        <f ca="1">OFFSET(Values!$G$248,$K59*102,($B59-1)*14)</f>
        <v>115</v>
      </c>
      <c r="H59" s="420">
        <f ca="1">OFFSET(Values!$H$248,$K59*102,($B59-1)*14)</f>
        <v>0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20">
        <f ca="1">OFFSET(Values!$C$248,$K59*102,($B59-1)*14)</f>
        <v>2558</v>
      </c>
      <c r="K59" s="422">
        <v>2</v>
      </c>
      <c r="M59" s="60" t="s">
        <v>10</v>
      </c>
      <c r="N59" s="420">
        <f t="shared" ca="1" si="24"/>
        <v>12</v>
      </c>
      <c r="O59" s="420">
        <f t="shared" ca="1" si="22"/>
        <v>2429</v>
      </c>
      <c r="P59" s="420">
        <f t="shared" ca="1" si="22"/>
        <v>115</v>
      </c>
      <c r="Q59" s="420">
        <f t="shared" ca="1" si="22"/>
        <v>0</v>
      </c>
      <c r="R59" s="420">
        <f t="shared" ca="1" si="22"/>
        <v>2</v>
      </c>
      <c r="S59" s="420">
        <f t="shared" ca="1" si="22"/>
        <v>2558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11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2339</v>
      </c>
      <c r="G60" s="420">
        <f ca="1">OFFSET(Values!$G$248,$K60*102,($B60-1)*14)</f>
        <v>128</v>
      </c>
      <c r="H60" s="420">
        <f ca="1">OFFSET(Values!$H$248,$K60*102,($B60-1)*14)</f>
        <v>9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</v>
      </c>
      <c r="J60" s="420">
        <f ca="1">OFFSET(Values!$C$248,$K60*102,($B60-1)*14)</f>
        <v>2492</v>
      </c>
      <c r="K60" s="422">
        <v>3</v>
      </c>
      <c r="M60" s="60" t="s">
        <v>11</v>
      </c>
      <c r="N60" s="420">
        <f t="shared" ca="1" si="24"/>
        <v>11</v>
      </c>
      <c r="O60" s="420">
        <f t="shared" ca="1" si="22"/>
        <v>2339</v>
      </c>
      <c r="P60" s="420">
        <f t="shared" ca="1" si="22"/>
        <v>128</v>
      </c>
      <c r="Q60" s="420">
        <f t="shared" ca="1" si="22"/>
        <v>9</v>
      </c>
      <c r="R60" s="420">
        <f t="shared" ca="1" si="22"/>
        <v>5</v>
      </c>
      <c r="S60" s="420">
        <f t="shared" ca="1" si="22"/>
        <v>2492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10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2592</v>
      </c>
      <c r="G61" s="420">
        <f ca="1">OFFSET(Values!$G$248,$K61*102,($B61-1)*14)</f>
        <v>109</v>
      </c>
      <c r="H61" s="420">
        <f ca="1">OFFSET(Values!$H$248,$K61*102,($B61-1)*14)</f>
        <v>2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20">
        <f ca="1">OFFSET(Values!$C$248,$K61*102,($B61-1)*14)</f>
        <v>2716</v>
      </c>
      <c r="K61" s="422">
        <v>4</v>
      </c>
      <c r="M61" s="60" t="s">
        <v>5</v>
      </c>
      <c r="N61" s="420">
        <f t="shared" ca="1" si="24"/>
        <v>10</v>
      </c>
      <c r="O61" s="420">
        <f t="shared" ca="1" si="22"/>
        <v>2592</v>
      </c>
      <c r="P61" s="420">
        <f t="shared" ca="1" si="22"/>
        <v>109</v>
      </c>
      <c r="Q61" s="420">
        <f t="shared" ca="1" si="22"/>
        <v>2</v>
      </c>
      <c r="R61" s="420">
        <f t="shared" ca="1" si="22"/>
        <v>3</v>
      </c>
      <c r="S61" s="420">
        <f t="shared" ca="1" si="22"/>
        <v>2716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9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1870</v>
      </c>
      <c r="G62" s="420">
        <f ca="1">OFFSET(Values!$G$248,$K62*102,($B62-1)*14)</f>
        <v>53</v>
      </c>
      <c r="H62" s="420">
        <f ca="1">OFFSET(Values!$H$248,$K62*102,($B62-1)*14)</f>
        <v>1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420">
        <f ca="1">OFFSET(Values!$C$248,$K62*102,($B62-1)*14)</f>
        <v>1938</v>
      </c>
      <c r="K62" s="422">
        <v>5</v>
      </c>
      <c r="M62" s="60" t="s">
        <v>6</v>
      </c>
      <c r="N62" s="420">
        <f t="shared" ca="1" si="24"/>
        <v>9</v>
      </c>
      <c r="O62" s="420">
        <f t="shared" ca="1" si="22"/>
        <v>1870</v>
      </c>
      <c r="P62" s="420">
        <f t="shared" ca="1" si="22"/>
        <v>53</v>
      </c>
      <c r="Q62" s="420">
        <f t="shared" ca="1" si="22"/>
        <v>1</v>
      </c>
      <c r="R62" s="420">
        <f t="shared" ca="1" si="22"/>
        <v>5</v>
      </c>
      <c r="S62" s="420">
        <f t="shared" ca="1" si="22"/>
        <v>1938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17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1841</v>
      </c>
      <c r="G63" s="420">
        <f ca="1">OFFSET(Values!$G$248,$K63*102,($B63-1)*14)</f>
        <v>46</v>
      </c>
      <c r="H63" s="420">
        <f ca="1">OFFSET(Values!$H$248,$K63*102,($B63-1)*14)</f>
        <v>4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420">
        <f ca="1">OFFSET(Values!$C$248,$K63*102,($B63-1)*14)</f>
        <v>1911</v>
      </c>
      <c r="K63" s="422">
        <v>6</v>
      </c>
      <c r="M63" s="60" t="s">
        <v>7</v>
      </c>
      <c r="N63" s="420">
        <f t="shared" ca="1" si="24"/>
        <v>17</v>
      </c>
      <c r="O63" s="420">
        <f t="shared" ca="1" si="22"/>
        <v>1841</v>
      </c>
      <c r="P63" s="420">
        <f t="shared" ca="1" si="22"/>
        <v>46</v>
      </c>
      <c r="Q63" s="420">
        <f t="shared" ca="1" si="22"/>
        <v>4</v>
      </c>
      <c r="R63" s="420">
        <f t="shared" ca="1" si="22"/>
        <v>3</v>
      </c>
      <c r="S63" s="420">
        <f t="shared" ca="1" si="22"/>
        <v>1911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10.399999999999995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2393.8000000000002</v>
      </c>
      <c r="G64" s="420">
        <f ca="1">OFFSET(Values!$G$248,$K64*102,($B64-1)*14)</f>
        <v>113.99999999999997</v>
      </c>
      <c r="H64" s="420">
        <f ca="1">OFFSET(Values!$H$248,$K64*102,($B64-1)*14)</f>
        <v>3.6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</v>
      </c>
      <c r="J64" s="420">
        <f ca="1">OFFSET(Values!$C$248,$K64*102,($B64-1)*14)</f>
        <v>2524.7999999999997</v>
      </c>
      <c r="K64" s="422">
        <v>7</v>
      </c>
      <c r="M64" s="60" t="s">
        <v>70</v>
      </c>
      <c r="N64" s="420">
        <f t="shared" ca="1" si="24"/>
        <v>10.4</v>
      </c>
      <c r="O64" s="420">
        <f t="shared" ca="1" si="22"/>
        <v>2393.8000000000002</v>
      </c>
      <c r="P64" s="420">
        <f t="shared" ca="1" si="22"/>
        <v>114</v>
      </c>
      <c r="Q64" s="420">
        <f t="shared" ca="1" si="22"/>
        <v>3.6</v>
      </c>
      <c r="R64" s="420">
        <f t="shared" ca="1" si="22"/>
        <v>3</v>
      </c>
      <c r="S64" s="420">
        <f t="shared" ca="1" si="22"/>
        <v>2524.8000000000002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11.142857142857141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2239.9999999999995</v>
      </c>
      <c r="G65" s="420">
        <f ca="1">OFFSET(Values!$G$248,$K65*102,($B65-1)*14)</f>
        <v>95.571428571428584</v>
      </c>
      <c r="H65" s="420">
        <f ca="1">OFFSET(Values!$H$248,$K65*102,($B65-1)*14)</f>
        <v>3.2857142857142847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3.2857142857142851</v>
      </c>
      <c r="J65" s="420">
        <f ca="1">OFFSET(Values!$C$248,$K65*102,($B65-1)*14)</f>
        <v>2353.2857142857147</v>
      </c>
      <c r="K65" s="422">
        <v>8</v>
      </c>
      <c r="M65" s="60" t="s">
        <v>71</v>
      </c>
      <c r="N65" s="420">
        <f t="shared" ca="1" si="24"/>
        <v>11.1428571428571</v>
      </c>
      <c r="O65" s="420">
        <f t="shared" ca="1" si="22"/>
        <v>2240</v>
      </c>
      <c r="P65" s="420">
        <f t="shared" ca="1" si="22"/>
        <v>95.571428571428598</v>
      </c>
      <c r="Q65" s="420">
        <f t="shared" ca="1" si="22"/>
        <v>3.2857142857142798</v>
      </c>
      <c r="R65" s="420">
        <f t="shared" ca="1" si="22"/>
        <v>3.28571428571429</v>
      </c>
      <c r="S65" s="420">
        <f t="shared" ca="1" si="22"/>
        <v>2353.2857142857101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61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1840</v>
      </c>
      <c r="G66" s="420">
        <f ca="1">OFFSET(Values!$G$248,$K66*102,($B66-1)*14)</f>
        <v>52</v>
      </c>
      <c r="H66" s="420">
        <f ca="1">OFFSET(Values!$H$248,$K66*102,($B66-1)*14)</f>
        <v>49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58</v>
      </c>
      <c r="J66" s="420">
        <f ca="1">OFFSET(Values!$C$248,$K66*102,($B66-1)*14)</f>
        <v>2060</v>
      </c>
      <c r="K66" s="422">
        <v>0</v>
      </c>
      <c r="M66" s="60" t="s">
        <v>8</v>
      </c>
      <c r="N66" s="420">
        <f t="shared" ca="1" si="24"/>
        <v>61</v>
      </c>
      <c r="O66" s="420">
        <f t="shared" ca="1" si="22"/>
        <v>1840</v>
      </c>
      <c r="P66" s="420">
        <f t="shared" ca="1" si="22"/>
        <v>52</v>
      </c>
      <c r="Q66" s="420">
        <f t="shared" ca="1" si="22"/>
        <v>49</v>
      </c>
      <c r="R66" s="420">
        <f t="shared" ca="1" si="22"/>
        <v>58</v>
      </c>
      <c r="S66" s="420">
        <f t="shared" ca="1" si="22"/>
        <v>2060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55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1851</v>
      </c>
      <c r="G67" s="420">
        <f ca="1">OFFSET(Values!$G$248,$K67*102,($B67-1)*14)</f>
        <v>41</v>
      </c>
      <c r="H67" s="420">
        <f ca="1">OFFSET(Values!$H$248,$K67*102,($B67-1)*14)</f>
        <v>37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41</v>
      </c>
      <c r="J67" s="420">
        <f ca="1">OFFSET(Values!$C$248,$K67*102,($B67-1)*14)</f>
        <v>2025</v>
      </c>
      <c r="K67" s="422">
        <v>1</v>
      </c>
      <c r="M67" s="60" t="s">
        <v>9</v>
      </c>
      <c r="N67" s="420">
        <f t="shared" ca="1" si="24"/>
        <v>55</v>
      </c>
      <c r="O67" s="420">
        <f t="shared" ca="1" si="22"/>
        <v>1851</v>
      </c>
      <c r="P67" s="420">
        <f t="shared" ca="1" si="22"/>
        <v>41</v>
      </c>
      <c r="Q67" s="420">
        <f t="shared" ca="1" si="22"/>
        <v>37</v>
      </c>
      <c r="R67" s="420">
        <f t="shared" ca="1" si="22"/>
        <v>41</v>
      </c>
      <c r="S67" s="420">
        <f t="shared" ca="1" si="22"/>
        <v>2025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40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1888</v>
      </c>
      <c r="G68" s="420">
        <f ca="1">OFFSET(Values!$G$248,$K68*102,($B68-1)*14)</f>
        <v>42</v>
      </c>
      <c r="H68" s="420">
        <f ca="1">OFFSET(Values!$H$248,$K68*102,($B68-1)*14)</f>
        <v>31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20</v>
      </c>
      <c r="J68" s="420">
        <f ca="1">OFFSET(Values!$C$248,$K68*102,($B68-1)*14)</f>
        <v>2021</v>
      </c>
      <c r="K68" s="422">
        <v>2</v>
      </c>
      <c r="M68" s="60" t="s">
        <v>10</v>
      </c>
      <c r="N68" s="420">
        <f t="shared" ca="1" si="24"/>
        <v>40</v>
      </c>
      <c r="O68" s="420">
        <f t="shared" ca="1" si="22"/>
        <v>1888</v>
      </c>
      <c r="P68" s="420">
        <f t="shared" ca="1" si="22"/>
        <v>42</v>
      </c>
      <c r="Q68" s="420">
        <f t="shared" ca="1" si="22"/>
        <v>31</v>
      </c>
      <c r="R68" s="420">
        <f t="shared" ca="1" si="22"/>
        <v>20</v>
      </c>
      <c r="S68" s="420">
        <f t="shared" ca="1" si="22"/>
        <v>2021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24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1936</v>
      </c>
      <c r="G69" s="420">
        <f ca="1">OFFSET(Values!$G$248,$K69*102,($B69-1)*14)</f>
        <v>74</v>
      </c>
      <c r="H69" s="420">
        <f ca="1">OFFSET(Values!$H$248,$K69*102,($B69-1)*14)</f>
        <v>29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23</v>
      </c>
      <c r="J69" s="420">
        <f ca="1">OFFSET(Values!$C$248,$K69*102,($B69-1)*14)</f>
        <v>2086</v>
      </c>
      <c r="K69" s="422">
        <v>3</v>
      </c>
      <c r="M69" s="60" t="s">
        <v>11</v>
      </c>
      <c r="N69" s="420">
        <f t="shared" ca="1" si="24"/>
        <v>24</v>
      </c>
      <c r="O69" s="420">
        <f t="shared" ca="1" si="22"/>
        <v>1936</v>
      </c>
      <c r="P69" s="420">
        <f t="shared" ca="1" si="22"/>
        <v>74</v>
      </c>
      <c r="Q69" s="420">
        <f t="shared" ca="1" si="22"/>
        <v>29</v>
      </c>
      <c r="R69" s="420">
        <f t="shared" ca="1" si="22"/>
        <v>23</v>
      </c>
      <c r="S69" s="420">
        <f t="shared" ca="1" si="22"/>
        <v>2086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47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2266</v>
      </c>
      <c r="G70" s="420">
        <f ca="1">OFFSET(Values!$G$248,$K70*102,($B70-1)*14)</f>
        <v>78</v>
      </c>
      <c r="H70" s="420">
        <f ca="1">OFFSET(Values!$H$248,$K70*102,($B70-1)*14)</f>
        <v>26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40</v>
      </c>
      <c r="J70" s="420">
        <f ca="1">OFFSET(Values!$C$248,$K70*102,($B70-1)*14)</f>
        <v>2457</v>
      </c>
      <c r="K70" s="422">
        <v>4</v>
      </c>
      <c r="M70" s="60" t="s">
        <v>5</v>
      </c>
      <c r="N70" s="420">
        <f t="shared" ca="1" si="24"/>
        <v>47</v>
      </c>
      <c r="O70" s="420">
        <f t="shared" ca="1" si="22"/>
        <v>2266</v>
      </c>
      <c r="P70" s="420">
        <f t="shared" ca="1" si="22"/>
        <v>78</v>
      </c>
      <c r="Q70" s="420">
        <f t="shared" ca="1" si="22"/>
        <v>26</v>
      </c>
      <c r="R70" s="420">
        <f t="shared" ca="1" si="22"/>
        <v>40</v>
      </c>
      <c r="S70" s="420">
        <f t="shared" ca="1" si="22"/>
        <v>2457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26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1877</v>
      </c>
      <c r="G71" s="420">
        <f ca="1">OFFSET(Values!$G$248,$K71*102,($B71-1)*14)</f>
        <v>70</v>
      </c>
      <c r="H71" s="420">
        <f ca="1">OFFSET(Values!$H$248,$K71*102,($B71-1)*14)</f>
        <v>7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9</v>
      </c>
      <c r="J71" s="420">
        <f ca="1">OFFSET(Values!$C$248,$K71*102,($B71-1)*14)</f>
        <v>1989</v>
      </c>
      <c r="K71" s="422">
        <v>5</v>
      </c>
      <c r="M71" s="60" t="s">
        <v>6</v>
      </c>
      <c r="N71" s="420">
        <f t="shared" ca="1" si="24"/>
        <v>26</v>
      </c>
      <c r="O71" s="420">
        <f t="shared" ca="1" si="22"/>
        <v>1877</v>
      </c>
      <c r="P71" s="420">
        <f t="shared" ca="1" si="22"/>
        <v>70</v>
      </c>
      <c r="Q71" s="420">
        <f t="shared" ca="1" si="22"/>
        <v>7</v>
      </c>
      <c r="R71" s="420">
        <f t="shared" ca="1" si="22"/>
        <v>9</v>
      </c>
      <c r="S71" s="420">
        <f t="shared" ca="1" si="22"/>
        <v>1989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35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1866</v>
      </c>
      <c r="G72" s="420">
        <f ca="1">OFFSET(Values!$G$248,$K72*102,($B72-1)*14)</f>
        <v>39</v>
      </c>
      <c r="H72" s="420">
        <f ca="1">OFFSET(Values!$H$248,$K72*102,($B72-1)*14)</f>
        <v>11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8</v>
      </c>
      <c r="J72" s="420">
        <f ca="1">OFFSET(Values!$C$248,$K72*102,($B72-1)*14)</f>
        <v>1959</v>
      </c>
      <c r="K72" s="422">
        <v>6</v>
      </c>
      <c r="M72" s="60" t="s">
        <v>7</v>
      </c>
      <c r="N72" s="420">
        <f t="shared" ca="1" si="24"/>
        <v>35</v>
      </c>
      <c r="O72" s="420">
        <f t="shared" ca="1" si="22"/>
        <v>1866</v>
      </c>
      <c r="P72" s="420">
        <f t="shared" ca="1" si="22"/>
        <v>39</v>
      </c>
      <c r="Q72" s="420">
        <f t="shared" ca="1" si="22"/>
        <v>11</v>
      </c>
      <c r="R72" s="420">
        <f t="shared" ca="1" si="22"/>
        <v>8</v>
      </c>
      <c r="S72" s="420">
        <f t="shared" ca="1" si="22"/>
        <v>1959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45.40000000000002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1956.1999999999991</v>
      </c>
      <c r="G73" s="420">
        <f ca="1">OFFSET(Values!$G$248,$K73*102,($B73-1)*14)</f>
        <v>57.400000000000006</v>
      </c>
      <c r="H73" s="420">
        <f ca="1">OFFSET(Values!$H$248,$K73*102,($B73-1)*14)</f>
        <v>34.400000000000006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36.400000000000006</v>
      </c>
      <c r="J73" s="420">
        <f ca="1">OFFSET(Values!$C$248,$K73*102,($B73-1)*14)</f>
        <v>2129.8000000000002</v>
      </c>
      <c r="K73" s="422">
        <v>7</v>
      </c>
      <c r="M73" s="60" t="s">
        <v>70</v>
      </c>
      <c r="N73" s="420">
        <f t="shared" ca="1" si="24"/>
        <v>45.4</v>
      </c>
      <c r="O73" s="420">
        <f t="shared" ca="1" si="24"/>
        <v>1956.2</v>
      </c>
      <c r="P73" s="420">
        <f t="shared" ca="1" si="24"/>
        <v>57.4</v>
      </c>
      <c r="Q73" s="420">
        <f t="shared" ca="1" si="24"/>
        <v>34.4</v>
      </c>
      <c r="R73" s="420">
        <f t="shared" ca="1" si="24"/>
        <v>36.4</v>
      </c>
      <c r="S73" s="420">
        <f t="shared" ca="1" si="24"/>
        <v>2129.8000000000002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41.142857142857167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1932.0000000000007</v>
      </c>
      <c r="G74" s="420">
        <f ca="1">OFFSET(Values!$G$248,$K74*102,($B74-1)*14)</f>
        <v>56.571428571428569</v>
      </c>
      <c r="H74" s="420">
        <f ca="1">OFFSET(Values!$H$248,$K74*102,($B74-1)*14)</f>
        <v>27.142857142857121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28.428571428571413</v>
      </c>
      <c r="J74" s="420">
        <f ca="1">OFFSET(Values!$C$248,$K74*102,($B74-1)*14)</f>
        <v>2085.2857142857142</v>
      </c>
      <c r="K74" s="422">
        <v>8</v>
      </c>
      <c r="M74" s="60" t="s">
        <v>71</v>
      </c>
      <c r="N74" s="420">
        <f t="shared" ca="1" si="24"/>
        <v>41.142857142857203</v>
      </c>
      <c r="O74" s="420">
        <f t="shared" ca="1" si="24"/>
        <v>1932</v>
      </c>
      <c r="P74" s="420">
        <f t="shared" ca="1" si="24"/>
        <v>56.571428571428598</v>
      </c>
      <c r="Q74" s="420">
        <f t="shared" ca="1" si="24"/>
        <v>27.1428571428571</v>
      </c>
      <c r="R74" s="420">
        <f t="shared" ca="1" si="24"/>
        <v>28.428571428571399</v>
      </c>
      <c r="S74" s="420">
        <f t="shared" ca="1" si="24"/>
        <v>2085.2857142857101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70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4162</v>
      </c>
      <c r="G75" s="420">
        <f ca="1">OFFSET(Values!$G$248,$K75*102,($B75-1)*14)</f>
        <v>158</v>
      </c>
      <c r="H75" s="420">
        <f ca="1">OFFSET(Values!$H$248,$K75*102,($B75-1)*14)</f>
        <v>53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62</v>
      </c>
      <c r="J75" s="420">
        <f ca="1">OFFSET(Values!$C$248,$K75*102,($B75-1)*14)</f>
        <v>4505</v>
      </c>
      <c r="K75" s="422">
        <v>0</v>
      </c>
      <c r="M75" s="60" t="s">
        <v>8</v>
      </c>
      <c r="N75" s="420">
        <f t="shared" ca="1" si="24"/>
        <v>70</v>
      </c>
      <c r="O75" s="420">
        <f t="shared" ca="1" si="24"/>
        <v>4162</v>
      </c>
      <c r="P75" s="420">
        <f t="shared" ca="1" si="24"/>
        <v>158</v>
      </c>
      <c r="Q75" s="420">
        <f t="shared" ca="1" si="24"/>
        <v>53</v>
      </c>
      <c r="R75" s="420">
        <f t="shared" ca="1" si="24"/>
        <v>62</v>
      </c>
      <c r="S75" s="420">
        <f t="shared" ca="1" si="24"/>
        <v>4505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65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4138</v>
      </c>
      <c r="G76" s="420">
        <f ca="1">OFFSET(Values!$G$248,$K76*102,($B76-1)*14)</f>
        <v>153</v>
      </c>
      <c r="H76" s="420">
        <f ca="1">OFFSET(Values!$H$248,$K76*102,($B76-1)*14)</f>
        <v>40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42</v>
      </c>
      <c r="J76" s="420">
        <f ca="1">OFFSET(Values!$C$248,$K76*102,($B76-1)*14)</f>
        <v>4438</v>
      </c>
      <c r="K76" s="422">
        <v>1</v>
      </c>
      <c r="M76" s="60" t="s">
        <v>9</v>
      </c>
      <c r="N76" s="420">
        <f t="shared" ca="1" si="24"/>
        <v>65</v>
      </c>
      <c r="O76" s="420">
        <f t="shared" ca="1" si="24"/>
        <v>4138</v>
      </c>
      <c r="P76" s="420">
        <f t="shared" ca="1" si="24"/>
        <v>153</v>
      </c>
      <c r="Q76" s="420">
        <f t="shared" ca="1" si="24"/>
        <v>40</v>
      </c>
      <c r="R76" s="420">
        <f t="shared" ca="1" si="24"/>
        <v>42</v>
      </c>
      <c r="S76" s="420">
        <f t="shared" ca="1" si="24"/>
        <v>4438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52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4317</v>
      </c>
      <c r="G77" s="420">
        <f ca="1">OFFSET(Values!$G$248,$K77*102,($B77-1)*14)</f>
        <v>157</v>
      </c>
      <c r="H77" s="420">
        <f ca="1">OFFSET(Values!$H$248,$K77*102,($B77-1)*14)</f>
        <v>31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22</v>
      </c>
      <c r="J77" s="420">
        <f ca="1">OFFSET(Values!$C$248,$K77*102,($B77-1)*14)</f>
        <v>4579</v>
      </c>
      <c r="K77" s="422">
        <v>2</v>
      </c>
      <c r="M77" s="60" t="s">
        <v>10</v>
      </c>
      <c r="N77" s="420">
        <f t="shared" ca="1" si="24"/>
        <v>52</v>
      </c>
      <c r="O77" s="420">
        <f t="shared" ca="1" si="24"/>
        <v>4317</v>
      </c>
      <c r="P77" s="420">
        <f t="shared" ca="1" si="24"/>
        <v>157</v>
      </c>
      <c r="Q77" s="420">
        <f t="shared" ca="1" si="24"/>
        <v>31</v>
      </c>
      <c r="R77" s="420">
        <f t="shared" ca="1" si="24"/>
        <v>22</v>
      </c>
      <c r="S77" s="420">
        <f t="shared" ca="1" si="24"/>
        <v>4579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35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4275</v>
      </c>
      <c r="G78" s="420">
        <f ca="1">OFFSET(Values!$G$248,$K78*102,($B78-1)*14)</f>
        <v>202</v>
      </c>
      <c r="H78" s="420">
        <f ca="1">OFFSET(Values!$H$248,$K78*102,($B78-1)*14)</f>
        <v>38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28</v>
      </c>
      <c r="J78" s="420">
        <f ca="1">OFFSET(Values!$C$248,$K78*102,($B78-1)*14)</f>
        <v>4578</v>
      </c>
      <c r="K78" s="422">
        <v>3</v>
      </c>
      <c r="M78" s="60" t="s">
        <v>11</v>
      </c>
      <c r="N78" s="420">
        <f t="shared" ca="1" si="24"/>
        <v>35</v>
      </c>
      <c r="O78" s="420">
        <f t="shared" ca="1" si="24"/>
        <v>4275</v>
      </c>
      <c r="P78" s="420">
        <f t="shared" ca="1" si="24"/>
        <v>202</v>
      </c>
      <c r="Q78" s="420">
        <f t="shared" ca="1" si="24"/>
        <v>38</v>
      </c>
      <c r="R78" s="420">
        <f t="shared" ca="1" si="24"/>
        <v>28</v>
      </c>
      <c r="S78" s="420">
        <f t="shared" ca="1" si="24"/>
        <v>4578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57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4858</v>
      </c>
      <c r="G79" s="420">
        <f ca="1">OFFSET(Values!$G$248,$K79*102,($B79-1)*14)</f>
        <v>187</v>
      </c>
      <c r="H79" s="420">
        <f ca="1">OFFSET(Values!$H$248,$K79*102,($B79-1)*14)</f>
        <v>28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43</v>
      </c>
      <c r="J79" s="420">
        <f ca="1">OFFSET(Values!$C$248,$K79*102,($B79-1)*14)</f>
        <v>5173</v>
      </c>
      <c r="K79" s="422">
        <v>4</v>
      </c>
      <c r="M79" s="60" t="s">
        <v>5</v>
      </c>
      <c r="N79" s="420">
        <f t="shared" ca="1" si="24"/>
        <v>57</v>
      </c>
      <c r="O79" s="420">
        <f t="shared" ca="1" si="24"/>
        <v>4858</v>
      </c>
      <c r="P79" s="420">
        <f t="shared" ca="1" si="24"/>
        <v>187</v>
      </c>
      <c r="Q79" s="420">
        <f t="shared" ca="1" si="24"/>
        <v>28</v>
      </c>
      <c r="R79" s="420">
        <f t="shared" ca="1" si="24"/>
        <v>43</v>
      </c>
      <c r="S79" s="420">
        <f t="shared" ca="1" si="24"/>
        <v>5173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35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3747</v>
      </c>
      <c r="G80" s="420">
        <f ca="1">OFFSET(Values!$G$248,$K80*102,($B80-1)*14)</f>
        <v>123</v>
      </c>
      <c r="H80" s="420">
        <f ca="1">OFFSET(Values!$H$248,$K80*102,($B80-1)*14)</f>
        <v>8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14</v>
      </c>
      <c r="J80" s="420">
        <f ca="1">OFFSET(Values!$C$248,$K80*102,($B80-1)*14)</f>
        <v>3927</v>
      </c>
      <c r="K80" s="422">
        <v>5</v>
      </c>
      <c r="M80" s="60" t="s">
        <v>6</v>
      </c>
      <c r="N80" s="420">
        <f t="shared" ca="1" si="24"/>
        <v>35</v>
      </c>
      <c r="O80" s="420">
        <f t="shared" ca="1" si="24"/>
        <v>3747</v>
      </c>
      <c r="P80" s="420">
        <f t="shared" ca="1" si="24"/>
        <v>123</v>
      </c>
      <c r="Q80" s="420">
        <f t="shared" ca="1" si="24"/>
        <v>8</v>
      </c>
      <c r="R80" s="420">
        <f t="shared" ca="1" si="24"/>
        <v>14</v>
      </c>
      <c r="S80" s="420">
        <f t="shared" ca="1" si="24"/>
        <v>3927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52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3707</v>
      </c>
      <c r="G81" s="420">
        <f ca="1">OFFSET(Values!$G$248,$K81*102,($B81-1)*14)</f>
        <v>85</v>
      </c>
      <c r="H81" s="420">
        <f ca="1">OFFSET(Values!$H$248,$K81*102,($B81-1)*14)</f>
        <v>15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11</v>
      </c>
      <c r="J81" s="420">
        <f ca="1">OFFSET(Values!$C$248,$K81*102,($B81-1)*14)</f>
        <v>3870</v>
      </c>
      <c r="K81" s="422">
        <v>6</v>
      </c>
      <c r="M81" s="60" t="s">
        <v>7</v>
      </c>
      <c r="N81" s="420">
        <f t="shared" ca="1" si="24"/>
        <v>52</v>
      </c>
      <c r="O81" s="420">
        <f t="shared" ca="1" si="24"/>
        <v>3707</v>
      </c>
      <c r="P81" s="420">
        <f t="shared" ca="1" si="24"/>
        <v>85</v>
      </c>
      <c r="Q81" s="420">
        <f t="shared" ca="1" si="24"/>
        <v>15</v>
      </c>
      <c r="R81" s="420">
        <f t="shared" ca="1" si="24"/>
        <v>11</v>
      </c>
      <c r="S81" s="420">
        <f t="shared" ca="1" si="24"/>
        <v>3870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55.8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4350.0000000000018</v>
      </c>
      <c r="G82" s="420">
        <f ca="1">OFFSET(Values!$G$248,$K82*102,($B82-1)*14)</f>
        <v>171.4</v>
      </c>
      <c r="H82" s="420">
        <f ca="1">OFFSET(Values!$H$248,$K82*102,($B82-1)*14)</f>
        <v>38.000000000000007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39.400000000000006</v>
      </c>
      <c r="J82" s="420">
        <f ca="1">OFFSET(Values!$C$248,$K82*102,($B82-1)*14)</f>
        <v>4654.5999999999995</v>
      </c>
      <c r="K82" s="422">
        <v>7</v>
      </c>
      <c r="M82" s="60" t="s">
        <v>70</v>
      </c>
      <c r="N82" s="420">
        <f t="shared" ca="1" si="24"/>
        <v>55.8</v>
      </c>
      <c r="O82" s="420">
        <f t="shared" ca="1" si="24"/>
        <v>4350</v>
      </c>
      <c r="P82" s="420">
        <f t="shared" ca="1" si="24"/>
        <v>171.4</v>
      </c>
      <c r="Q82" s="420">
        <f t="shared" ca="1" si="24"/>
        <v>38</v>
      </c>
      <c r="R82" s="420">
        <f t="shared" ca="1" si="24"/>
        <v>39.4</v>
      </c>
      <c r="S82" s="420">
        <f t="shared" ca="1" si="24"/>
        <v>4654.6000000000004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52.285714285714285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4172.0000000000009</v>
      </c>
      <c r="G83" s="420">
        <f ca="1">OFFSET(Values!$G$248,$K83*102,($B83-1)*14)</f>
        <v>152.14285714285708</v>
      </c>
      <c r="H83" s="420">
        <f ca="1">OFFSET(Values!$H$248,$K83*102,($B83-1)*14)</f>
        <v>30.42857142857142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31.714285714285694</v>
      </c>
      <c r="J83" s="420">
        <f ca="1">OFFSET(Values!$C$248,$K83*102,($B83-1)*14)</f>
        <v>4438.5714285714294</v>
      </c>
      <c r="K83" s="422">
        <v>8</v>
      </c>
      <c r="M83" s="60" t="s">
        <v>71</v>
      </c>
      <c r="N83" s="420">
        <f t="shared" ca="1" si="24"/>
        <v>52.285714285714299</v>
      </c>
      <c r="O83" s="420">
        <f t="shared" ca="1" si="24"/>
        <v>4172</v>
      </c>
      <c r="P83" s="420">
        <f t="shared" ca="1" si="24"/>
        <v>152.142857142857</v>
      </c>
      <c r="Q83" s="420">
        <f t="shared" ca="1" si="24"/>
        <v>30.428571428571399</v>
      </c>
      <c r="R83" s="420">
        <f t="shared" ca="1" si="24"/>
        <v>31.714285714285701</v>
      </c>
      <c r="S83" s="420">
        <f t="shared" ca="1" si="24"/>
        <v>4438.5714285714303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7" t="str">
        <f>Dashboard!$U$4</f>
        <v>14 - Toll Bridge Rd</v>
      </c>
      <c r="N4" s="507"/>
      <c r="O4" s="507"/>
      <c r="P4" s="507"/>
      <c r="Q4" s="507"/>
      <c r="R4" s="507"/>
      <c r="S4" s="507"/>
      <c r="T4" s="50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5">
        <f>Dashboard!$U$6</f>
        <v>20</v>
      </c>
      <c r="Z10" s="556"/>
      <c r="AA10" s="556">
        <f>(Y10*1.1)+2</f>
        <v>24</v>
      </c>
      <c r="AB10" s="556"/>
      <c r="AC10" s="556">
        <f>Y10+15</f>
        <v>35</v>
      </c>
      <c r="AD10" s="557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35" t="s">
        <v>4</v>
      </c>
      <c r="D11" s="536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8" t="s">
        <v>89</v>
      </c>
      <c r="AJ11" s="559"/>
      <c r="AK11" s="559"/>
      <c r="AL11" s="560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18</v>
      </c>
      <c r="D13" s="311">
        <f ca="1">IFERROR(VALUE(0&amp;SUBSTITUTE($C13,"*","")),0)</f>
        <v>18</v>
      </c>
      <c r="E13" s="255">
        <f ca="1">OFFSET(Values!D1069,($W$4-1)*30,($X$4-1)*31)</f>
        <v>0</v>
      </c>
      <c r="F13" s="256">
        <f ca="1">OFFSET(Values!E1069,($W$4-1)*30,($X$4-1)*31)</f>
        <v>2</v>
      </c>
      <c r="G13" s="256">
        <f ca="1">OFFSET(Values!F1069,($W$4-1)*30,($X$4-1)*31)</f>
        <v>13</v>
      </c>
      <c r="H13" s="256">
        <f ca="1">OFFSET(Values!G1069,($W$4-1)*30,($X$4-1)*31)</f>
        <v>3</v>
      </c>
      <c r="I13" s="256">
        <f ca="1">OFFSET(Values!H1069,($W$4-1)*30,($X$4-1)*31)</f>
        <v>0</v>
      </c>
      <c r="J13" s="256">
        <f ca="1">OFFSET(Values!I1069,($W$4-1)*30,($X$4-1)*31)</f>
        <v>0</v>
      </c>
      <c r="K13" s="256">
        <f ca="1">OFFSET(Values!J1069,($W$4-1)*30,($X$4-1)*31)</f>
        <v>0</v>
      </c>
      <c r="L13" s="256">
        <f ca="1">OFFSET(Values!K1069,($W$4-1)*30,($X$4-1)*31)</f>
        <v>0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3</v>
      </c>
      <c r="Z13" s="304">
        <f ca="1">OFFSET(Values!Y1069,($W$4-1)*30,($X$4-1)*31)</f>
        <v>0.16666666666666666</v>
      </c>
      <c r="AA13" s="99">
        <f ca="1">OFFSET(Values!Z1069,($W$4-1)*30,($X$4-1)*31)</f>
        <v>0</v>
      </c>
      <c r="AB13" s="306">
        <f ca="1">OFFSET(Values!AA1069,($W$4-1)*30,($X$4-1)*31)</f>
        <v>0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17.400555555555556</v>
      </c>
      <c r="AF13" s="26">
        <f ca="1">OFFSET(Values!AE1069,($W$4-1)*30,($X$4-1)*31)</f>
        <v>20.275000000000002</v>
      </c>
      <c r="AG13" s="26" t="str">
        <f ca="1">OFFSET(Values!AF1069,($W$4-1)*30,($X$4-1)*31)</f>
        <v>-</v>
      </c>
      <c r="AI13" s="552" t="s">
        <v>43</v>
      </c>
      <c r="AJ13" s="546" t="s">
        <v>90</v>
      </c>
      <c r="AK13" s="547"/>
      <c r="AL13" s="547"/>
    </row>
    <row r="14" spans="2:73" ht="12" customHeight="1" x14ac:dyDescent="0.25">
      <c r="B14" s="43">
        <v>4.1666666666666664E-2</v>
      </c>
      <c r="C14" s="309">
        <f ca="1">OFFSET(Values!C1070,($W$4-1)*30,($X$4-1)*31)</f>
        <v>11</v>
      </c>
      <c r="D14" s="312">
        <f t="shared" ref="D14:D36" ca="1" si="0">IFERROR(VALUE(0&amp;SUBSTITUTE($C14,"*","")),0)</f>
        <v>11</v>
      </c>
      <c r="E14" s="258">
        <f ca="1">OFFSET(Values!D1070,($W$4-1)*30,($X$4-1)*31)</f>
        <v>0</v>
      </c>
      <c r="F14" s="258">
        <f ca="1">OFFSET(Values!E1070,($W$4-1)*30,($X$4-1)*31)</f>
        <v>1</v>
      </c>
      <c r="G14" s="258">
        <f ca="1">OFFSET(Values!F1070,($W$4-1)*30,($X$4-1)*31)</f>
        <v>10</v>
      </c>
      <c r="H14" s="258">
        <f ca="1">OFFSET(Values!G1070,($W$4-1)*30,($X$4-1)*31)</f>
        <v>0</v>
      </c>
      <c r="I14" s="258">
        <f ca="1">OFFSET(Values!H1070,($W$4-1)*30,($X$4-1)*31)</f>
        <v>0</v>
      </c>
      <c r="J14" s="258">
        <f ca="1">OFFSET(Values!I1070,($W$4-1)*30,($X$4-1)*31)</f>
        <v>0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0</v>
      </c>
      <c r="Z14" s="305">
        <f ca="1">OFFSET(Values!Y1070,($W$4-1)*30,($X$4-1)*31)</f>
        <v>0</v>
      </c>
      <c r="AA14" s="100">
        <f ca="1">OFFSET(Values!Z1070,($W$4-1)*30,($X$4-1)*31)</f>
        <v>0</v>
      </c>
      <c r="AB14" s="307">
        <f ca="1">OFFSET(Values!AA1070,($W$4-1)*30,($X$4-1)*31)</f>
        <v>0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16.191818181818181</v>
      </c>
      <c r="AF14" s="28">
        <f ca="1">OFFSET(Values!AE1070,($W$4-1)*30,($X$4-1)*31)</f>
        <v>17.170000000000002</v>
      </c>
      <c r="AG14" s="28" t="str">
        <f ca="1">OFFSET(Values!AF1070,($W$4-1)*30,($X$4-1)*31)</f>
        <v>-</v>
      </c>
      <c r="AH14" s="54"/>
      <c r="AI14" s="553"/>
      <c r="AJ14" s="548"/>
      <c r="AK14" s="549"/>
      <c r="AL14" s="549"/>
    </row>
    <row r="15" spans="2:73" ht="12" customHeight="1" x14ac:dyDescent="0.25">
      <c r="B15" s="43">
        <v>8.3333333333333329E-2</v>
      </c>
      <c r="C15" s="309">
        <f ca="1">OFFSET(Values!C1071,($W$4-1)*30,($X$4-1)*31)</f>
        <v>7</v>
      </c>
      <c r="D15" s="312">
        <f t="shared" ca="1" si="0"/>
        <v>7</v>
      </c>
      <c r="E15" s="258">
        <f ca="1">OFFSET(Values!D1071,($W$4-1)*30,($X$4-1)*31)</f>
        <v>0</v>
      </c>
      <c r="F15" s="258">
        <f ca="1">OFFSET(Values!E1071,($W$4-1)*30,($X$4-1)*31)</f>
        <v>1</v>
      </c>
      <c r="G15" s="258">
        <f ca="1">OFFSET(Values!F1071,($W$4-1)*30,($X$4-1)*31)</f>
        <v>4</v>
      </c>
      <c r="H15" s="258">
        <f ca="1">OFFSET(Values!G1071,($W$4-1)*30,($X$4-1)*31)</f>
        <v>1</v>
      </c>
      <c r="I15" s="258">
        <f ca="1">OFFSET(Values!H1071,($W$4-1)*30,($X$4-1)*31)</f>
        <v>1</v>
      </c>
      <c r="J15" s="258">
        <f ca="1">OFFSET(Values!I1071,($W$4-1)*30,($X$4-1)*31)</f>
        <v>0</v>
      </c>
      <c r="K15" s="258">
        <f ca="1">OFFSET(Values!J1071,($W$4-1)*30,($X$4-1)*31)</f>
        <v>0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</v>
      </c>
      <c r="Z15" s="305">
        <f ca="1">OFFSET(Values!Y1071,($W$4-1)*30,($X$4-1)*31)</f>
        <v>0.2857142857142857</v>
      </c>
      <c r="AA15" s="100">
        <f ca="1">OFFSET(Values!Z1071,($W$4-1)*30,($X$4-1)*31)</f>
        <v>1</v>
      </c>
      <c r="AB15" s="307">
        <f ca="1">OFFSET(Values!AA1071,($W$4-1)*30,($X$4-1)*31)</f>
        <v>0.14285714285714285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18.408571428571431</v>
      </c>
      <c r="AF15" s="28">
        <f ca="1">OFFSET(Values!AE1071,($W$4-1)*30,($X$4-1)*31)</f>
        <v>24.471999999999998</v>
      </c>
      <c r="AG15" s="28" t="str">
        <f ca="1">OFFSET(Values!AF1071,($W$4-1)*30,($X$4-1)*31)</f>
        <v>-</v>
      </c>
      <c r="AH15" s="54"/>
      <c r="AI15" s="553"/>
      <c r="AJ15" s="548"/>
      <c r="AK15" s="549"/>
      <c r="AL15" s="549"/>
    </row>
    <row r="16" spans="2:73" ht="12" customHeight="1" x14ac:dyDescent="0.25">
      <c r="B16" s="43">
        <v>0.125</v>
      </c>
      <c r="C16" s="309">
        <f ca="1">OFFSET(Values!C1072,($W$4-1)*30,($X$4-1)*31)</f>
        <v>7</v>
      </c>
      <c r="D16" s="312">
        <f t="shared" ca="1" si="0"/>
        <v>7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3</v>
      </c>
      <c r="H16" s="258">
        <f ca="1">OFFSET(Values!G1072,($W$4-1)*30,($X$4-1)*31)</f>
        <v>3</v>
      </c>
      <c r="I16" s="258">
        <f ca="1">OFFSET(Values!H1072,($W$4-1)*30,($X$4-1)*31)</f>
        <v>1</v>
      </c>
      <c r="J16" s="258">
        <f ca="1">OFFSET(Values!I1072,($W$4-1)*30,($X$4-1)*31)</f>
        <v>0</v>
      </c>
      <c r="K16" s="258">
        <f ca="1">OFFSET(Values!J1072,($W$4-1)*30,($X$4-1)*31)</f>
        <v>0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4</v>
      </c>
      <c r="Z16" s="305">
        <f ca="1">OFFSET(Values!Y1072,($W$4-1)*30,($X$4-1)*31)</f>
        <v>0.5714285714285714</v>
      </c>
      <c r="AA16" s="100">
        <f ca="1">OFFSET(Values!Z1072,($W$4-1)*30,($X$4-1)*31)</f>
        <v>1</v>
      </c>
      <c r="AB16" s="307">
        <f ca="1">OFFSET(Values!AA1072,($W$4-1)*30,($X$4-1)*31)</f>
        <v>0.14285714285714285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21.02</v>
      </c>
      <c r="AF16" s="28">
        <f ca="1">OFFSET(Values!AE1072,($W$4-1)*30,($X$4-1)*31)</f>
        <v>25.36</v>
      </c>
      <c r="AG16" s="28" t="str">
        <f ca="1">OFFSET(Values!AF1072,($W$4-1)*30,($X$4-1)*31)</f>
        <v>-</v>
      </c>
      <c r="AH16" s="54"/>
      <c r="AI16" s="553"/>
      <c r="AJ16" s="548"/>
      <c r="AK16" s="549"/>
      <c r="AL16" s="549"/>
    </row>
    <row r="17" spans="2:38" ht="12" customHeight="1" x14ac:dyDescent="0.25">
      <c r="B17" s="43">
        <v>0.16666666666666699</v>
      </c>
      <c r="C17" s="309">
        <f ca="1">OFFSET(Values!C1073,($W$4-1)*30,($X$4-1)*31)</f>
        <v>22</v>
      </c>
      <c r="D17" s="312">
        <f t="shared" ca="1" si="0"/>
        <v>22</v>
      </c>
      <c r="E17" s="258">
        <f ca="1">OFFSET(Values!D1073,($W$4-1)*30,($X$4-1)*31)</f>
        <v>0</v>
      </c>
      <c r="F17" s="258">
        <f ca="1">OFFSET(Values!E1073,($W$4-1)*30,($X$4-1)*31)</f>
        <v>1</v>
      </c>
      <c r="G17" s="258">
        <f ca="1">OFFSET(Values!F1073,($W$4-1)*30,($X$4-1)*31)</f>
        <v>5</v>
      </c>
      <c r="H17" s="258">
        <f ca="1">OFFSET(Values!G1073,($W$4-1)*30,($X$4-1)*31)</f>
        <v>12</v>
      </c>
      <c r="I17" s="258">
        <f ca="1">OFFSET(Values!H1073,($W$4-1)*30,($X$4-1)*31)</f>
        <v>4</v>
      </c>
      <c r="J17" s="258">
        <f ca="1">OFFSET(Values!I1073,($W$4-1)*30,($X$4-1)*31)</f>
        <v>0</v>
      </c>
      <c r="K17" s="258">
        <f ca="1">OFFSET(Values!J1073,($W$4-1)*30,($X$4-1)*31)</f>
        <v>0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16</v>
      </c>
      <c r="Z17" s="305">
        <f ca="1">OFFSET(Values!Y1073,($W$4-1)*30,($X$4-1)*31)</f>
        <v>0.72727272727272729</v>
      </c>
      <c r="AA17" s="100">
        <f ca="1">OFFSET(Values!Z1073,($W$4-1)*30,($X$4-1)*31)</f>
        <v>4</v>
      </c>
      <c r="AB17" s="307">
        <f ca="1">OFFSET(Values!AA1073,($W$4-1)*30,($X$4-1)*31)</f>
        <v>0.18181818181818182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21.641363636363636</v>
      </c>
      <c r="AF17" s="28">
        <f ca="1">OFFSET(Values!AE1073,($W$4-1)*30,($X$4-1)*31)</f>
        <v>26.423999999999999</v>
      </c>
      <c r="AG17" s="28">
        <f ca="1">OFFSET(Values!AF1073,($W$4-1)*30,($X$4-1)*31)</f>
        <v>28.568999999999999</v>
      </c>
      <c r="AH17" s="54"/>
      <c r="AI17" s="553"/>
      <c r="AJ17" s="548"/>
      <c r="AK17" s="549"/>
      <c r="AL17" s="549"/>
    </row>
    <row r="18" spans="2:38" ht="12" customHeight="1" x14ac:dyDescent="0.25">
      <c r="B18" s="43">
        <v>0.20833333333333301</v>
      </c>
      <c r="C18" s="309">
        <f ca="1">OFFSET(Values!C1074,($W$4-1)*30,($X$4-1)*31)</f>
        <v>81</v>
      </c>
      <c r="D18" s="312">
        <f t="shared" ca="1" si="0"/>
        <v>81</v>
      </c>
      <c r="E18" s="258">
        <f ca="1">OFFSET(Values!D1074,($W$4-1)*30,($X$4-1)*31)</f>
        <v>0</v>
      </c>
      <c r="F18" s="258">
        <f ca="1">OFFSET(Values!E1074,($W$4-1)*30,($X$4-1)*31)</f>
        <v>4</v>
      </c>
      <c r="G18" s="258">
        <f ca="1">OFFSET(Values!F1074,($W$4-1)*30,($X$4-1)*31)</f>
        <v>49</v>
      </c>
      <c r="H18" s="258">
        <f ca="1">OFFSET(Values!G1074,($W$4-1)*30,($X$4-1)*31)</f>
        <v>26</v>
      </c>
      <c r="I18" s="258">
        <f ca="1">OFFSET(Values!H1074,($W$4-1)*30,($X$4-1)*31)</f>
        <v>2</v>
      </c>
      <c r="J18" s="258">
        <f ca="1">OFFSET(Values!I1074,($W$4-1)*30,($X$4-1)*31)</f>
        <v>0</v>
      </c>
      <c r="K18" s="258">
        <f ca="1">OFFSET(Values!J1074,($W$4-1)*30,($X$4-1)*31)</f>
        <v>0</v>
      </c>
      <c r="L18" s="258">
        <f ca="1">OFFSET(Values!K1074,($W$4-1)*30,($X$4-1)*31)</f>
        <v>0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28</v>
      </c>
      <c r="Z18" s="305">
        <f ca="1">OFFSET(Values!Y1074,($W$4-1)*30,($X$4-1)*31)</f>
        <v>0.34567901234567899</v>
      </c>
      <c r="AA18" s="100">
        <f ca="1">OFFSET(Values!Z1074,($W$4-1)*30,($X$4-1)*31)</f>
        <v>2</v>
      </c>
      <c r="AB18" s="307">
        <f ca="1">OFFSET(Values!AA1074,($W$4-1)*30,($X$4-1)*31)</f>
        <v>2.4691358024691357E-2</v>
      </c>
      <c r="AC18" s="100">
        <f ca="1">OFFSET(Values!AB1074,($W$4-1)*30,($X$4-1)*31)</f>
        <v>0</v>
      </c>
      <c r="AD18" s="307">
        <f ca="1">OFFSET(Values!AC1074,($W$4-1)*30,($X$4-1)*31)</f>
        <v>0</v>
      </c>
      <c r="AE18" s="27">
        <f ca="1">OFFSET(Values!AD1074,($W$4-1)*30,($X$4-1)*31)</f>
        <v>19.152222222222228</v>
      </c>
      <c r="AF18" s="28">
        <f ca="1">OFFSET(Values!AE1074,($W$4-1)*30,($X$4-1)*31)</f>
        <v>22.35</v>
      </c>
      <c r="AG18" s="28">
        <f ca="1">OFFSET(Values!AF1074,($W$4-1)*30,($X$4-1)*31)</f>
        <v>23.597999999999995</v>
      </c>
      <c r="AH18" s="54"/>
      <c r="AI18" s="553"/>
      <c r="AJ18" s="548"/>
      <c r="AK18" s="549"/>
      <c r="AL18" s="549"/>
    </row>
    <row r="19" spans="2:38" ht="12" customHeight="1" x14ac:dyDescent="0.25">
      <c r="B19" s="43">
        <v>0.25</v>
      </c>
      <c r="C19" s="309">
        <f ca="1">OFFSET(Values!C1075,($W$4-1)*30,($X$4-1)*31)</f>
        <v>206</v>
      </c>
      <c r="D19" s="312">
        <f t="shared" ca="1" si="0"/>
        <v>206</v>
      </c>
      <c r="E19" s="258">
        <f ca="1">OFFSET(Values!D1075,($W$4-1)*30,($X$4-1)*31)</f>
        <v>2</v>
      </c>
      <c r="F19" s="258">
        <f ca="1">OFFSET(Values!E1075,($W$4-1)*30,($X$4-1)*31)</f>
        <v>35</v>
      </c>
      <c r="G19" s="258">
        <f ca="1">OFFSET(Values!F1075,($W$4-1)*30,($X$4-1)*31)</f>
        <v>129</v>
      </c>
      <c r="H19" s="258">
        <f ca="1">OFFSET(Values!G1075,($W$4-1)*30,($X$4-1)*31)</f>
        <v>40</v>
      </c>
      <c r="I19" s="258">
        <f ca="1">OFFSET(Values!H1075,($W$4-1)*30,($X$4-1)*31)</f>
        <v>0</v>
      </c>
      <c r="J19" s="258">
        <f ca="1">OFFSET(Values!I1075,($W$4-1)*30,($X$4-1)*31)</f>
        <v>0</v>
      </c>
      <c r="K19" s="258">
        <f ca="1">OFFSET(Values!J1075,($W$4-1)*30,($X$4-1)*31)</f>
        <v>0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39</v>
      </c>
      <c r="Z19" s="305">
        <f ca="1">OFFSET(Values!Y1075,($W$4-1)*30,($X$4-1)*31)</f>
        <v>0.18932038834951456</v>
      </c>
      <c r="AA19" s="100">
        <f ca="1">OFFSET(Values!Z1075,($W$4-1)*30,($X$4-1)*31)</f>
        <v>1</v>
      </c>
      <c r="AB19" s="307">
        <f ca="1">OFFSET(Values!AA1075,($W$4-1)*30,($X$4-1)*31)</f>
        <v>4.8543689320388345E-3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17.535922330097112</v>
      </c>
      <c r="AF19" s="28">
        <f ca="1">OFFSET(Values!AE1075,($W$4-1)*30,($X$4-1)*31)</f>
        <v>20.956499999999998</v>
      </c>
      <c r="AG19" s="28">
        <f ca="1">OFFSET(Values!AF1075,($W$4-1)*30,($X$4-1)*31)</f>
        <v>22.200999999999997</v>
      </c>
      <c r="AH19" s="54"/>
      <c r="AI19" s="554"/>
      <c r="AJ19" s="550"/>
      <c r="AK19" s="551"/>
      <c r="AL19" s="551"/>
    </row>
    <row r="20" spans="2:38" ht="12" customHeight="1" x14ac:dyDescent="0.25">
      <c r="B20" s="43">
        <v>0.29166666666666702</v>
      </c>
      <c r="C20" s="309">
        <f ca="1">OFFSET(Values!C1076,($W$4-1)*30,($X$4-1)*31)</f>
        <v>329</v>
      </c>
      <c r="D20" s="312">
        <f t="shared" ca="1" si="0"/>
        <v>329</v>
      </c>
      <c r="E20" s="258">
        <f ca="1">OFFSET(Values!D1076,($W$4-1)*30,($X$4-1)*31)</f>
        <v>85</v>
      </c>
      <c r="F20" s="258">
        <f ca="1">OFFSET(Values!E1076,($W$4-1)*30,($X$4-1)*31)</f>
        <v>132</v>
      </c>
      <c r="G20" s="258">
        <f ca="1">OFFSET(Values!F1076,($W$4-1)*30,($X$4-1)*31)</f>
        <v>98</v>
      </c>
      <c r="H20" s="258">
        <f ca="1">OFFSET(Values!G1076,($W$4-1)*30,($X$4-1)*31)</f>
        <v>13</v>
      </c>
      <c r="I20" s="258">
        <f ca="1">OFFSET(Values!H1076,($W$4-1)*30,($X$4-1)*31)</f>
        <v>1</v>
      </c>
      <c r="J20" s="258">
        <f ca="1">OFFSET(Values!I1076,($W$4-1)*30,($X$4-1)*31)</f>
        <v>0</v>
      </c>
      <c r="K20" s="258">
        <f ca="1">OFFSET(Values!J1076,($W$4-1)*30,($X$4-1)*31)</f>
        <v>0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14</v>
      </c>
      <c r="Z20" s="305">
        <f ca="1">OFFSET(Values!Y1076,($W$4-1)*30,($X$4-1)*31)</f>
        <v>4.2553191489361701E-2</v>
      </c>
      <c r="AA20" s="100">
        <f ca="1">OFFSET(Values!Z1076,($W$4-1)*30,($X$4-1)*31)</f>
        <v>1</v>
      </c>
      <c r="AB20" s="307">
        <f ca="1">OFFSET(Values!AA1076,($W$4-1)*30,($X$4-1)*31)</f>
        <v>3.0395136778115501E-3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13.058389057750768</v>
      </c>
      <c r="AF20" s="28">
        <f ca="1">OFFSET(Values!AE1076,($W$4-1)*30,($X$4-1)*31)</f>
        <v>17.805</v>
      </c>
      <c r="AG20" s="28">
        <f ca="1">OFFSET(Values!AF1076,($W$4-1)*30,($X$4-1)*31)</f>
        <v>19.615000000000002</v>
      </c>
      <c r="AH20" s="54"/>
      <c r="AI20" s="537" t="s">
        <v>44</v>
      </c>
      <c r="AJ20" s="540" t="s">
        <v>91</v>
      </c>
      <c r="AK20" s="540"/>
      <c r="AL20" s="541"/>
    </row>
    <row r="21" spans="2:38" ht="12" customHeight="1" x14ac:dyDescent="0.25">
      <c r="B21" s="43">
        <v>0.33333333333333298</v>
      </c>
      <c r="C21" s="309">
        <f ca="1">OFFSET(Values!C1077,($W$4-1)*30,($X$4-1)*31)</f>
        <v>430</v>
      </c>
      <c r="D21" s="312">
        <f t="shared" ca="1" si="0"/>
        <v>430</v>
      </c>
      <c r="E21" s="258">
        <f ca="1">OFFSET(Values!D1077,($W$4-1)*30,($X$4-1)*31)</f>
        <v>209</v>
      </c>
      <c r="F21" s="258">
        <f ca="1">OFFSET(Values!E1077,($W$4-1)*30,($X$4-1)*31)</f>
        <v>173</v>
      </c>
      <c r="G21" s="258">
        <f ca="1">OFFSET(Values!F1077,($W$4-1)*30,($X$4-1)*31)</f>
        <v>47</v>
      </c>
      <c r="H21" s="258">
        <f ca="1">OFFSET(Values!G1077,($W$4-1)*30,($X$4-1)*31)</f>
        <v>1</v>
      </c>
      <c r="I21" s="258">
        <f ca="1">OFFSET(Values!H1077,($W$4-1)*30,($X$4-1)*31)</f>
        <v>0</v>
      </c>
      <c r="J21" s="258">
        <f ca="1">OFFSET(Values!I1077,($W$4-1)*30,($X$4-1)*31)</f>
        <v>0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</v>
      </c>
      <c r="Z21" s="305">
        <f ca="1">OFFSET(Values!Y1077,($W$4-1)*30,($X$4-1)*31)</f>
        <v>2.3255813953488372E-3</v>
      </c>
      <c r="AA21" s="100">
        <f ca="1">OFFSET(Values!Z1077,($W$4-1)*30,($X$4-1)*31)</f>
        <v>0</v>
      </c>
      <c r="AB21" s="307">
        <f ca="1">OFFSET(Values!AA1077,($W$4-1)*30,($X$4-1)*31)</f>
        <v>0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10.328674418604658</v>
      </c>
      <c r="AF21" s="28">
        <f ca="1">OFFSET(Values!AE1077,($W$4-1)*30,($X$4-1)*31)</f>
        <v>14.535499999999995</v>
      </c>
      <c r="AG21" s="28">
        <f ca="1">OFFSET(Values!AF1077,($W$4-1)*30,($X$4-1)*31)</f>
        <v>16.41</v>
      </c>
      <c r="AH21" s="54"/>
      <c r="AI21" s="538"/>
      <c r="AJ21" s="542"/>
      <c r="AK21" s="542"/>
      <c r="AL21" s="543"/>
    </row>
    <row r="22" spans="2:38" ht="12" customHeight="1" x14ac:dyDescent="0.25">
      <c r="B22" s="43">
        <v>0.375</v>
      </c>
      <c r="C22" s="309">
        <f ca="1">OFFSET(Values!C1078,($W$4-1)*30,($X$4-1)*31)</f>
        <v>315</v>
      </c>
      <c r="D22" s="312">
        <f t="shared" ca="1" si="0"/>
        <v>315</v>
      </c>
      <c r="E22" s="258">
        <f ca="1">OFFSET(Values!D1078,($W$4-1)*30,($X$4-1)*31)</f>
        <v>70</v>
      </c>
      <c r="F22" s="258">
        <f ca="1">OFFSET(Values!E1078,($W$4-1)*30,($X$4-1)*31)</f>
        <v>163</v>
      </c>
      <c r="G22" s="258">
        <f ca="1">OFFSET(Values!F1078,($W$4-1)*30,($X$4-1)*31)</f>
        <v>77</v>
      </c>
      <c r="H22" s="258">
        <f ca="1">OFFSET(Values!G1078,($W$4-1)*30,($X$4-1)*31)</f>
        <v>5</v>
      </c>
      <c r="I22" s="258">
        <f ca="1">OFFSET(Values!H1078,($W$4-1)*30,($X$4-1)*31)</f>
        <v>0</v>
      </c>
      <c r="J22" s="258">
        <f ca="1">OFFSET(Values!I1078,($W$4-1)*30,($X$4-1)*31)</f>
        <v>0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5</v>
      </c>
      <c r="Z22" s="305">
        <f ca="1">OFFSET(Values!Y1078,($W$4-1)*30,($X$4-1)*31)</f>
        <v>1.5873015873015872E-2</v>
      </c>
      <c r="AA22" s="100">
        <f ca="1">OFFSET(Values!Z1078,($W$4-1)*30,($X$4-1)*31)</f>
        <v>0</v>
      </c>
      <c r="AB22" s="307">
        <f ca="1">OFFSET(Values!AA1078,($W$4-1)*30,($X$4-1)*31)</f>
        <v>0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12.609238095238108</v>
      </c>
      <c r="AF22" s="28">
        <f ca="1">OFFSET(Values!AE1078,($W$4-1)*30,($X$4-1)*31)</f>
        <v>16.202000000000002</v>
      </c>
      <c r="AG22" s="28">
        <f ca="1">OFFSET(Values!AF1078,($W$4-1)*30,($X$4-1)*31)</f>
        <v>18.5</v>
      </c>
      <c r="AH22" s="54"/>
      <c r="AI22" s="538"/>
      <c r="AJ22" s="542"/>
      <c r="AK22" s="542"/>
      <c r="AL22" s="543"/>
    </row>
    <row r="23" spans="2:38" ht="12" customHeight="1" x14ac:dyDescent="0.25">
      <c r="B23" s="43">
        <v>0.41666666666666669</v>
      </c>
      <c r="C23" s="309">
        <f ca="1">OFFSET(Values!C1079,($W$4-1)*30,($X$4-1)*31)</f>
        <v>282</v>
      </c>
      <c r="D23" s="312">
        <f t="shared" ca="1" si="0"/>
        <v>282</v>
      </c>
      <c r="E23" s="258">
        <f ca="1">OFFSET(Values!D1079,($W$4-1)*30,($X$4-1)*31)</f>
        <v>51</v>
      </c>
      <c r="F23" s="258">
        <f ca="1">OFFSET(Values!E1079,($W$4-1)*30,($X$4-1)*31)</f>
        <v>168</v>
      </c>
      <c r="G23" s="258">
        <f ca="1">OFFSET(Values!F1079,($W$4-1)*30,($X$4-1)*31)</f>
        <v>63</v>
      </c>
      <c r="H23" s="258">
        <f ca="1">OFFSET(Values!G1079,($W$4-1)*30,($X$4-1)*31)</f>
        <v>0</v>
      </c>
      <c r="I23" s="258">
        <f ca="1">OFFSET(Values!H1079,($W$4-1)*30,($X$4-1)*31)</f>
        <v>0</v>
      </c>
      <c r="J23" s="258">
        <f ca="1">OFFSET(Values!I1079,($W$4-1)*30,($X$4-1)*31)</f>
        <v>0</v>
      </c>
      <c r="K23" s="258">
        <f ca="1">OFFSET(Values!J1079,($W$4-1)*30,($X$4-1)*31)</f>
        <v>0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0</v>
      </c>
      <c r="Z23" s="305">
        <f ca="1">OFFSET(Values!Y1079,($W$4-1)*30,($X$4-1)*31)</f>
        <v>0</v>
      </c>
      <c r="AA23" s="100">
        <f ca="1">OFFSET(Values!Z1079,($W$4-1)*30,($X$4-1)*31)</f>
        <v>0</v>
      </c>
      <c r="AB23" s="307">
        <f ca="1">OFFSET(Values!AA1079,($W$4-1)*30,($X$4-1)*31)</f>
        <v>0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12.768546099290775</v>
      </c>
      <c r="AF23" s="28">
        <f ca="1">OFFSET(Values!AE1079,($W$4-1)*30,($X$4-1)*31)</f>
        <v>15.945499999999999</v>
      </c>
      <c r="AG23" s="28">
        <f ca="1">OFFSET(Values!AF1079,($W$4-1)*30,($X$4-1)*31)</f>
        <v>17.126499999999997</v>
      </c>
      <c r="AH23" s="54"/>
      <c r="AI23" s="538"/>
      <c r="AJ23" s="542"/>
      <c r="AK23" s="542"/>
      <c r="AL23" s="543"/>
    </row>
    <row r="24" spans="2:38" ht="12" customHeight="1" x14ac:dyDescent="0.25">
      <c r="B24" s="43">
        <v>0.45833333333333298</v>
      </c>
      <c r="C24" s="309">
        <f ca="1">OFFSET(Values!C1080,($W$4-1)*30,($X$4-1)*31)</f>
        <v>302</v>
      </c>
      <c r="D24" s="312">
        <f t="shared" ca="1" si="0"/>
        <v>302</v>
      </c>
      <c r="E24" s="258">
        <f ca="1">OFFSET(Values!D1080,($W$4-1)*30,($X$4-1)*31)</f>
        <v>98</v>
      </c>
      <c r="F24" s="258">
        <f ca="1">OFFSET(Values!E1080,($W$4-1)*30,($X$4-1)*31)</f>
        <v>151</v>
      </c>
      <c r="G24" s="258">
        <f ca="1">OFFSET(Values!F1080,($W$4-1)*30,($X$4-1)*31)</f>
        <v>51</v>
      </c>
      <c r="H24" s="258">
        <f ca="1">OFFSET(Values!G1080,($W$4-1)*30,($X$4-1)*31)</f>
        <v>1</v>
      </c>
      <c r="I24" s="258">
        <f ca="1">OFFSET(Values!H1080,($W$4-1)*30,($X$4-1)*31)</f>
        <v>1</v>
      </c>
      <c r="J24" s="258">
        <f ca="1">OFFSET(Values!I1080,($W$4-1)*30,($X$4-1)*31)</f>
        <v>0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</v>
      </c>
      <c r="Z24" s="305">
        <f ca="1">OFFSET(Values!Y1080,($W$4-1)*30,($X$4-1)*31)</f>
        <v>6.6225165562913907E-3</v>
      </c>
      <c r="AA24" s="100">
        <f ca="1">OFFSET(Values!Z1080,($W$4-1)*30,($X$4-1)*31)</f>
        <v>1</v>
      </c>
      <c r="AB24" s="307">
        <f ca="1">OFFSET(Values!AA1080,($W$4-1)*30,($X$4-1)*31)</f>
        <v>3.3112582781456954E-3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11.71728476821192</v>
      </c>
      <c r="AF24" s="28">
        <f ca="1">OFFSET(Values!AE1080,($W$4-1)*30,($X$4-1)*31)</f>
        <v>15.426500000000001</v>
      </c>
      <c r="AG24" s="28">
        <f ca="1">OFFSET(Values!AF1080,($W$4-1)*30,($X$4-1)*31)</f>
        <v>17.022500000000001</v>
      </c>
      <c r="AH24" s="54"/>
      <c r="AI24" s="538"/>
      <c r="AJ24" s="542"/>
      <c r="AK24" s="542"/>
      <c r="AL24" s="543"/>
    </row>
    <row r="25" spans="2:38" ht="12" customHeight="1" x14ac:dyDescent="0.25">
      <c r="B25" s="43">
        <v>0.5</v>
      </c>
      <c r="C25" s="309">
        <f ca="1">OFFSET(Values!C1081,($W$4-1)*30,($X$4-1)*31)</f>
        <v>265</v>
      </c>
      <c r="D25" s="312">
        <f t="shared" ca="1" si="0"/>
        <v>265</v>
      </c>
      <c r="E25" s="258">
        <f ca="1">OFFSET(Values!D1081,($W$4-1)*30,($X$4-1)*31)</f>
        <v>40</v>
      </c>
      <c r="F25" s="258">
        <f ca="1">OFFSET(Values!E1081,($W$4-1)*30,($X$4-1)*31)</f>
        <v>144</v>
      </c>
      <c r="G25" s="258">
        <f ca="1">OFFSET(Values!F1081,($W$4-1)*30,($X$4-1)*31)</f>
        <v>79</v>
      </c>
      <c r="H25" s="258">
        <f ca="1">OFFSET(Values!G1081,($W$4-1)*30,($X$4-1)*31)</f>
        <v>1</v>
      </c>
      <c r="I25" s="258">
        <f ca="1">OFFSET(Values!H1081,($W$4-1)*30,($X$4-1)*31)</f>
        <v>1</v>
      </c>
      <c r="J25" s="258">
        <f ca="1">OFFSET(Values!I1081,($W$4-1)*30,($X$4-1)*31)</f>
        <v>0</v>
      </c>
      <c r="K25" s="258">
        <f ca="1">OFFSET(Values!J1081,($W$4-1)*30,($X$4-1)*31)</f>
        <v>0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2</v>
      </c>
      <c r="Z25" s="305">
        <f ca="1">OFFSET(Values!Y1081,($W$4-1)*30,($X$4-1)*31)</f>
        <v>7.5471698113207548E-3</v>
      </c>
      <c r="AA25" s="100">
        <f ca="1">OFFSET(Values!Z1081,($W$4-1)*30,($X$4-1)*31)</f>
        <v>1</v>
      </c>
      <c r="AB25" s="307">
        <f ca="1">OFFSET(Values!AA1081,($W$4-1)*30,($X$4-1)*31)</f>
        <v>3.7735849056603774E-3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13.331396226415094</v>
      </c>
      <c r="AF25" s="28">
        <f ca="1">OFFSET(Values!AE1081,($W$4-1)*30,($X$4-1)*31)</f>
        <v>16.637999999999998</v>
      </c>
      <c r="AG25" s="28">
        <f ca="1">OFFSET(Values!AF1081,($W$4-1)*30,($X$4-1)*31)</f>
        <v>18.434999999999999</v>
      </c>
      <c r="AH25" s="54"/>
      <c r="AI25" s="538"/>
      <c r="AJ25" s="542"/>
      <c r="AK25" s="542"/>
      <c r="AL25" s="543"/>
    </row>
    <row r="26" spans="2:38" ht="12" customHeight="1" x14ac:dyDescent="0.25">
      <c r="B26" s="43">
        <v>0.54166666666666663</v>
      </c>
      <c r="C26" s="309">
        <f ca="1">OFFSET(Values!C1082,($W$4-1)*30,($X$4-1)*31)</f>
        <v>258</v>
      </c>
      <c r="D26" s="312">
        <f t="shared" ca="1" si="0"/>
        <v>258</v>
      </c>
      <c r="E26" s="258">
        <f ca="1">OFFSET(Values!D1082,($W$4-1)*30,($X$4-1)*31)</f>
        <v>41</v>
      </c>
      <c r="F26" s="258">
        <f ca="1">OFFSET(Values!E1082,($W$4-1)*30,($X$4-1)*31)</f>
        <v>145</v>
      </c>
      <c r="G26" s="258">
        <f ca="1">OFFSET(Values!F1082,($W$4-1)*30,($X$4-1)*31)</f>
        <v>70</v>
      </c>
      <c r="H26" s="258">
        <f ca="1">OFFSET(Values!G1082,($W$4-1)*30,($X$4-1)*31)</f>
        <v>2</v>
      </c>
      <c r="I26" s="258">
        <f ca="1">OFFSET(Values!H1082,($W$4-1)*30,($X$4-1)*31)</f>
        <v>0</v>
      </c>
      <c r="J26" s="258">
        <f ca="1">OFFSET(Values!I1082,($W$4-1)*30,($X$4-1)*31)</f>
        <v>0</v>
      </c>
      <c r="K26" s="258">
        <f ca="1">OFFSET(Values!J1082,($W$4-1)*30,($X$4-1)*31)</f>
        <v>0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2</v>
      </c>
      <c r="Z26" s="305">
        <f ca="1">OFFSET(Values!Y1082,($W$4-1)*30,($X$4-1)*31)</f>
        <v>7.7519379844961239E-3</v>
      </c>
      <c r="AA26" s="100">
        <f ca="1">OFFSET(Values!Z1082,($W$4-1)*30,($X$4-1)*31)</f>
        <v>0</v>
      </c>
      <c r="AB26" s="307">
        <f ca="1">OFFSET(Values!AA1082,($W$4-1)*30,($X$4-1)*31)</f>
        <v>0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13.126434108527127</v>
      </c>
      <c r="AF26" s="28">
        <f ca="1">OFFSET(Values!AE1082,($W$4-1)*30,($X$4-1)*31)</f>
        <v>15.7745</v>
      </c>
      <c r="AG26" s="28">
        <f ca="1">OFFSET(Values!AF1082,($W$4-1)*30,($X$4-1)*31)</f>
        <v>17.887499999999996</v>
      </c>
      <c r="AH26" s="54"/>
      <c r="AI26" s="538"/>
      <c r="AJ26" s="542"/>
      <c r="AK26" s="542"/>
      <c r="AL26" s="543"/>
    </row>
    <row r="27" spans="2:38" ht="12" customHeight="1" x14ac:dyDescent="0.25">
      <c r="B27" s="43">
        <v>0.58333333333333304</v>
      </c>
      <c r="C27" s="309">
        <f ca="1">OFFSET(Values!C1083,($W$4-1)*30,($X$4-1)*31)</f>
        <v>290</v>
      </c>
      <c r="D27" s="312">
        <f t="shared" ca="1" si="0"/>
        <v>290</v>
      </c>
      <c r="E27" s="258">
        <f ca="1">OFFSET(Values!D1083,($W$4-1)*30,($X$4-1)*31)</f>
        <v>26</v>
      </c>
      <c r="F27" s="258">
        <f ca="1">OFFSET(Values!E1083,($W$4-1)*30,($X$4-1)*31)</f>
        <v>155</v>
      </c>
      <c r="G27" s="258">
        <f ca="1">OFFSET(Values!F1083,($W$4-1)*30,($X$4-1)*31)</f>
        <v>101</v>
      </c>
      <c r="H27" s="258">
        <f ca="1">OFFSET(Values!G1083,($W$4-1)*30,($X$4-1)*31)</f>
        <v>7</v>
      </c>
      <c r="I27" s="258">
        <f ca="1">OFFSET(Values!H1083,($W$4-1)*30,($X$4-1)*31)</f>
        <v>1</v>
      </c>
      <c r="J27" s="258">
        <f ca="1">OFFSET(Values!I1083,($W$4-1)*30,($X$4-1)*31)</f>
        <v>0</v>
      </c>
      <c r="K27" s="258">
        <f ca="1">OFFSET(Values!J1083,($W$4-1)*30,($X$4-1)*31)</f>
        <v>0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8</v>
      </c>
      <c r="Z27" s="305">
        <f ca="1">OFFSET(Values!Y1083,($W$4-1)*30,($X$4-1)*31)</f>
        <v>2.7586206896551724E-2</v>
      </c>
      <c r="AA27" s="100">
        <f ca="1">OFFSET(Values!Z1083,($W$4-1)*30,($X$4-1)*31)</f>
        <v>3</v>
      </c>
      <c r="AB27" s="307">
        <f ca="1">OFFSET(Values!AA1083,($W$4-1)*30,($X$4-1)*31)</f>
        <v>1.0344827586206896E-2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14.086137931034475</v>
      </c>
      <c r="AF27" s="28">
        <f ca="1">OFFSET(Values!AE1083,($W$4-1)*30,($X$4-1)*31)</f>
        <v>17.327499999999997</v>
      </c>
      <c r="AG27" s="28">
        <f ca="1">OFFSET(Values!AF1083,($W$4-1)*30,($X$4-1)*31)</f>
        <v>19.293499999999998</v>
      </c>
      <c r="AH27" s="54"/>
      <c r="AI27" s="539"/>
      <c r="AJ27" s="544"/>
      <c r="AK27" s="544"/>
      <c r="AL27" s="545"/>
    </row>
    <row r="28" spans="2:38" ht="12" customHeight="1" x14ac:dyDescent="0.25">
      <c r="B28" s="43">
        <v>0.625</v>
      </c>
      <c r="C28" s="309">
        <f ca="1">OFFSET(Values!C1084,($W$4-1)*30,($X$4-1)*31)</f>
        <v>345</v>
      </c>
      <c r="D28" s="312">
        <f t="shared" ca="1" si="0"/>
        <v>345</v>
      </c>
      <c r="E28" s="258">
        <f ca="1">OFFSET(Values!D1084,($W$4-1)*30,($X$4-1)*31)</f>
        <v>35</v>
      </c>
      <c r="F28" s="258">
        <f ca="1">OFFSET(Values!E1084,($W$4-1)*30,($X$4-1)*31)</f>
        <v>194</v>
      </c>
      <c r="G28" s="258">
        <f ca="1">OFFSET(Values!F1084,($W$4-1)*30,($X$4-1)*31)</f>
        <v>111</v>
      </c>
      <c r="H28" s="258">
        <f ca="1">OFFSET(Values!G1084,($W$4-1)*30,($X$4-1)*31)</f>
        <v>5</v>
      </c>
      <c r="I28" s="258">
        <f ca="1">OFFSET(Values!H1084,($W$4-1)*30,($X$4-1)*31)</f>
        <v>0</v>
      </c>
      <c r="J28" s="258">
        <f ca="1">OFFSET(Values!I1084,($W$4-1)*30,($X$4-1)*31)</f>
        <v>0</v>
      </c>
      <c r="K28" s="258">
        <f ca="1">OFFSET(Values!J1084,($W$4-1)*30,($X$4-1)*31)</f>
        <v>0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5</v>
      </c>
      <c r="Z28" s="305">
        <f ca="1">OFFSET(Values!Y1084,($W$4-1)*30,($X$4-1)*31)</f>
        <v>1.4492753623188406E-2</v>
      </c>
      <c r="AA28" s="100">
        <f ca="1">OFFSET(Values!Z1084,($W$4-1)*30,($X$4-1)*31)</f>
        <v>0</v>
      </c>
      <c r="AB28" s="307">
        <f ca="1">OFFSET(Values!AA1084,($W$4-1)*30,($X$4-1)*31)</f>
        <v>0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13.70715942028985</v>
      </c>
      <c r="AF28" s="28">
        <f ca="1">OFFSET(Values!AE1084,($W$4-1)*30,($X$4-1)*31)</f>
        <v>16.692</v>
      </c>
      <c r="AG28" s="28">
        <f ca="1">OFFSET(Values!AF1084,($W$4-1)*30,($X$4-1)*31)</f>
        <v>18.420000000000002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390</v>
      </c>
      <c r="D29" s="312">
        <f t="shared" ca="1" si="0"/>
        <v>390</v>
      </c>
      <c r="E29" s="258">
        <f ca="1">OFFSET(Values!D1085,($W$4-1)*30,($X$4-1)*31)</f>
        <v>40</v>
      </c>
      <c r="F29" s="258">
        <f ca="1">OFFSET(Values!E1085,($W$4-1)*30,($X$4-1)*31)</f>
        <v>210</v>
      </c>
      <c r="G29" s="258">
        <f ca="1">OFFSET(Values!F1085,($W$4-1)*30,($X$4-1)*31)</f>
        <v>131</v>
      </c>
      <c r="H29" s="258">
        <f ca="1">OFFSET(Values!G1085,($W$4-1)*30,($X$4-1)*31)</f>
        <v>9</v>
      </c>
      <c r="I29" s="258">
        <f ca="1">OFFSET(Values!H1085,($W$4-1)*30,($X$4-1)*31)</f>
        <v>0</v>
      </c>
      <c r="J29" s="258">
        <f ca="1">OFFSET(Values!I1085,($W$4-1)*30,($X$4-1)*31)</f>
        <v>0</v>
      </c>
      <c r="K29" s="258">
        <f ca="1">OFFSET(Values!J1085,($W$4-1)*30,($X$4-1)*31)</f>
        <v>0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9</v>
      </c>
      <c r="Z29" s="305">
        <f ca="1">OFFSET(Values!Y1085,($W$4-1)*30,($X$4-1)*31)</f>
        <v>2.3076923076923078E-2</v>
      </c>
      <c r="AA29" s="100">
        <f ca="1">OFFSET(Values!Z1085,($W$4-1)*30,($X$4-1)*31)</f>
        <v>0</v>
      </c>
      <c r="AB29" s="307">
        <f ca="1">OFFSET(Values!AA1085,($W$4-1)*30,($X$4-1)*31)</f>
        <v>0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13.766205128205135</v>
      </c>
      <c r="AF29" s="28">
        <f ca="1">OFFSET(Values!AE1085,($W$4-1)*30,($X$4-1)*31)</f>
        <v>16.944499999999998</v>
      </c>
      <c r="AG29" s="28">
        <f ca="1">OFFSET(Values!AF1085,($W$4-1)*30,($X$4-1)*31)</f>
        <v>18.606999999999999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376</v>
      </c>
      <c r="D30" s="312">
        <f t="shared" ca="1" si="0"/>
        <v>376</v>
      </c>
      <c r="E30" s="258">
        <f ca="1">OFFSET(Values!D1086,($W$4-1)*30,($X$4-1)*31)</f>
        <v>31</v>
      </c>
      <c r="F30" s="258">
        <f ca="1">OFFSET(Values!E1086,($W$4-1)*30,($X$4-1)*31)</f>
        <v>203</v>
      </c>
      <c r="G30" s="258">
        <f ca="1">OFFSET(Values!F1086,($W$4-1)*30,($X$4-1)*31)</f>
        <v>129</v>
      </c>
      <c r="H30" s="258">
        <f ca="1">OFFSET(Values!G1086,($W$4-1)*30,($X$4-1)*31)</f>
        <v>12</v>
      </c>
      <c r="I30" s="258">
        <f ca="1">OFFSET(Values!H1086,($W$4-1)*30,($X$4-1)*31)</f>
        <v>1</v>
      </c>
      <c r="J30" s="258">
        <f ca="1">OFFSET(Values!I1086,($W$4-1)*30,($X$4-1)*31)</f>
        <v>0</v>
      </c>
      <c r="K30" s="258">
        <f ca="1">OFFSET(Values!J1086,($W$4-1)*30,($X$4-1)*31)</f>
        <v>0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13</v>
      </c>
      <c r="Z30" s="305">
        <f ca="1">OFFSET(Values!Y1086,($W$4-1)*30,($X$4-1)*31)</f>
        <v>3.4574468085106384E-2</v>
      </c>
      <c r="AA30" s="100">
        <f ca="1">OFFSET(Values!Z1086,($W$4-1)*30,($X$4-1)*31)</f>
        <v>1</v>
      </c>
      <c r="AB30" s="307">
        <f ca="1">OFFSET(Values!AA1086,($W$4-1)*30,($X$4-1)*31)</f>
        <v>2.6595744680851063E-3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14.148138297872343</v>
      </c>
      <c r="AF30" s="28">
        <f ca="1">OFFSET(Values!AE1086,($W$4-1)*30,($X$4-1)*31)</f>
        <v>17.211499999999997</v>
      </c>
      <c r="AG30" s="28">
        <f ca="1">OFFSET(Values!AF1086,($W$4-1)*30,($X$4-1)*31)</f>
        <v>19.420000000000002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255</v>
      </c>
      <c r="D31" s="312">
        <f t="shared" ca="1" si="0"/>
        <v>255</v>
      </c>
      <c r="E31" s="258">
        <f ca="1">OFFSET(Values!D1087,($W$4-1)*30,($X$4-1)*31)</f>
        <v>13</v>
      </c>
      <c r="F31" s="258">
        <f ca="1">OFFSET(Values!E1087,($W$4-1)*30,($X$4-1)*31)</f>
        <v>130</v>
      </c>
      <c r="G31" s="258">
        <f ca="1">OFFSET(Values!F1087,($W$4-1)*30,($X$4-1)*31)</f>
        <v>102</v>
      </c>
      <c r="H31" s="258">
        <f ca="1">OFFSET(Values!G1087,($W$4-1)*30,($X$4-1)*31)</f>
        <v>10</v>
      </c>
      <c r="I31" s="258">
        <f ca="1">OFFSET(Values!H1087,($W$4-1)*30,($X$4-1)*31)</f>
        <v>0</v>
      </c>
      <c r="J31" s="258">
        <f ca="1">OFFSET(Values!I1087,($W$4-1)*30,($X$4-1)*31)</f>
        <v>0</v>
      </c>
      <c r="K31" s="258">
        <f ca="1">OFFSET(Values!J1087,($W$4-1)*30,($X$4-1)*31)</f>
        <v>0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10</v>
      </c>
      <c r="Z31" s="305">
        <f ca="1">OFFSET(Values!Y1087,($W$4-1)*30,($X$4-1)*31)</f>
        <v>3.9215686274509803E-2</v>
      </c>
      <c r="AA31" s="100">
        <f ca="1">OFFSET(Values!Z1087,($W$4-1)*30,($X$4-1)*31)</f>
        <v>0</v>
      </c>
      <c r="AB31" s="307">
        <f ca="1">OFFSET(Values!AA1087,($W$4-1)*30,($X$4-1)*31)</f>
        <v>0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14.671568627450988</v>
      </c>
      <c r="AF31" s="28">
        <f ca="1">OFFSET(Values!AE1087,($W$4-1)*30,($X$4-1)*31)</f>
        <v>17.785999999999998</v>
      </c>
      <c r="AG31" s="28">
        <f ca="1">OFFSET(Values!AF1087,($W$4-1)*30,($X$4-1)*31)</f>
        <v>19.744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120</v>
      </c>
      <c r="D32" s="312">
        <f t="shared" ca="1" si="0"/>
        <v>120</v>
      </c>
      <c r="E32" s="258">
        <f ca="1">OFFSET(Values!D1088,($W$4-1)*30,($X$4-1)*31)</f>
        <v>6</v>
      </c>
      <c r="F32" s="258">
        <f ca="1">OFFSET(Values!E1088,($W$4-1)*30,($X$4-1)*31)</f>
        <v>42</v>
      </c>
      <c r="G32" s="258">
        <f ca="1">OFFSET(Values!F1088,($W$4-1)*30,($X$4-1)*31)</f>
        <v>65</v>
      </c>
      <c r="H32" s="258">
        <f ca="1">OFFSET(Values!G1088,($W$4-1)*30,($X$4-1)*31)</f>
        <v>7</v>
      </c>
      <c r="I32" s="258">
        <f ca="1">OFFSET(Values!H1088,($W$4-1)*30,($X$4-1)*31)</f>
        <v>0</v>
      </c>
      <c r="J32" s="258">
        <f ca="1">OFFSET(Values!I1088,($W$4-1)*30,($X$4-1)*31)</f>
        <v>0</v>
      </c>
      <c r="K32" s="258">
        <f ca="1">OFFSET(Values!J1088,($W$4-1)*30,($X$4-1)*31)</f>
        <v>0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7</v>
      </c>
      <c r="Z32" s="305">
        <f ca="1">OFFSET(Values!Y1088,($W$4-1)*30,($X$4-1)*31)</f>
        <v>5.8333333333333334E-2</v>
      </c>
      <c r="AA32" s="100">
        <f ca="1">OFFSET(Values!Z1088,($W$4-1)*30,($X$4-1)*31)</f>
        <v>1</v>
      </c>
      <c r="AB32" s="307">
        <f ca="1">OFFSET(Values!AA1088,($W$4-1)*30,($X$4-1)*31)</f>
        <v>8.3333333333333332E-3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15.475583333333335</v>
      </c>
      <c r="AF32" s="28">
        <f ca="1">OFFSET(Values!AE1088,($W$4-1)*30,($X$4-1)*31)</f>
        <v>18.320999999999998</v>
      </c>
      <c r="AG32" s="28">
        <f ca="1">OFFSET(Values!AF1088,($W$4-1)*30,($X$4-1)*31)</f>
        <v>20.604499999999994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74</v>
      </c>
      <c r="D33" s="312">
        <f t="shared" ca="1" si="0"/>
        <v>74</v>
      </c>
      <c r="E33" s="258">
        <f ca="1">OFFSET(Values!D1089,($W$4-1)*30,($X$4-1)*31)</f>
        <v>1</v>
      </c>
      <c r="F33" s="258">
        <f ca="1">OFFSET(Values!E1089,($W$4-1)*30,($X$4-1)*31)</f>
        <v>25</v>
      </c>
      <c r="G33" s="258">
        <f ca="1">OFFSET(Values!F1089,($W$4-1)*30,($X$4-1)*31)</f>
        <v>39</v>
      </c>
      <c r="H33" s="258">
        <f ca="1">OFFSET(Values!G1089,($W$4-1)*30,($X$4-1)*31)</f>
        <v>8</v>
      </c>
      <c r="I33" s="258">
        <f ca="1">OFFSET(Values!H1089,($W$4-1)*30,($X$4-1)*31)</f>
        <v>1</v>
      </c>
      <c r="J33" s="258">
        <f ca="1">OFFSET(Values!I1089,($W$4-1)*30,($X$4-1)*31)</f>
        <v>0</v>
      </c>
      <c r="K33" s="258">
        <f ca="1">OFFSET(Values!J1089,($W$4-1)*30,($X$4-1)*31)</f>
        <v>0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9</v>
      </c>
      <c r="Z33" s="305">
        <f ca="1">OFFSET(Values!Y1089,($W$4-1)*30,($X$4-1)*31)</f>
        <v>0.12162162162162163</v>
      </c>
      <c r="AA33" s="100">
        <f ca="1">OFFSET(Values!Z1089,($W$4-1)*30,($X$4-1)*31)</f>
        <v>2</v>
      </c>
      <c r="AB33" s="307">
        <f ca="1">OFFSET(Values!AA1089,($W$4-1)*30,($X$4-1)*31)</f>
        <v>2.7027027027027029E-2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16.408783783783786</v>
      </c>
      <c r="AF33" s="28">
        <f ca="1">OFFSET(Values!AE1089,($W$4-1)*30,($X$4-1)*31)</f>
        <v>19.837499999999999</v>
      </c>
      <c r="AG33" s="28">
        <f ca="1">OFFSET(Values!AF1089,($W$4-1)*30,($X$4-1)*31)</f>
        <v>22.522500000000001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61</v>
      </c>
      <c r="D34" s="312">
        <f t="shared" ca="1" si="0"/>
        <v>61</v>
      </c>
      <c r="E34" s="258">
        <f ca="1">OFFSET(Values!D1090,($W$4-1)*30,($X$4-1)*31)</f>
        <v>0</v>
      </c>
      <c r="F34" s="258">
        <f ca="1">OFFSET(Values!E1090,($W$4-1)*30,($X$4-1)*31)</f>
        <v>13</v>
      </c>
      <c r="G34" s="258">
        <f ca="1">OFFSET(Values!F1090,($W$4-1)*30,($X$4-1)*31)</f>
        <v>40</v>
      </c>
      <c r="H34" s="258">
        <f ca="1">OFFSET(Values!G1090,($W$4-1)*30,($X$4-1)*31)</f>
        <v>8</v>
      </c>
      <c r="I34" s="258">
        <f ca="1">OFFSET(Values!H1090,($W$4-1)*30,($X$4-1)*31)</f>
        <v>0</v>
      </c>
      <c r="J34" s="258">
        <f ca="1">OFFSET(Values!I1090,($W$4-1)*30,($X$4-1)*31)</f>
        <v>0</v>
      </c>
      <c r="K34" s="258">
        <f ca="1">OFFSET(Values!J1090,($W$4-1)*30,($X$4-1)*31)</f>
        <v>0</v>
      </c>
      <c r="L34" s="258">
        <f ca="1">OFFSET(Values!K1090,($W$4-1)*30,($X$4-1)*31)</f>
        <v>0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8</v>
      </c>
      <c r="Z34" s="305">
        <f ca="1">OFFSET(Values!Y1090,($W$4-1)*30,($X$4-1)*31)</f>
        <v>0.13114754098360656</v>
      </c>
      <c r="AA34" s="100">
        <f ca="1">OFFSET(Values!Z1090,($W$4-1)*30,($X$4-1)*31)</f>
        <v>0</v>
      </c>
      <c r="AB34" s="307">
        <f ca="1">OFFSET(Values!AA1090,($W$4-1)*30,($X$4-1)*31)</f>
        <v>0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16.99245901639344</v>
      </c>
      <c r="AF34" s="28">
        <f ca="1">OFFSET(Values!AE1090,($W$4-1)*30,($X$4-1)*31)</f>
        <v>19.823999999999998</v>
      </c>
      <c r="AG34" s="28">
        <f ca="1">OFFSET(Values!AF1090,($W$4-1)*30,($X$4-1)*31)</f>
        <v>20.898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44</v>
      </c>
      <c r="D35" s="312">
        <f t="shared" ca="1" si="0"/>
        <v>44</v>
      </c>
      <c r="E35" s="258">
        <f ca="1">OFFSET(Values!D1091,($W$4-1)*30,($X$4-1)*31)</f>
        <v>1</v>
      </c>
      <c r="F35" s="258">
        <f ca="1">OFFSET(Values!E1091,($W$4-1)*30,($X$4-1)*31)</f>
        <v>8</v>
      </c>
      <c r="G35" s="258">
        <f ca="1">OFFSET(Values!F1091,($W$4-1)*30,($X$4-1)*31)</f>
        <v>27</v>
      </c>
      <c r="H35" s="258">
        <f ca="1">OFFSET(Values!G1091,($W$4-1)*30,($X$4-1)*31)</f>
        <v>7</v>
      </c>
      <c r="I35" s="258">
        <f ca="1">OFFSET(Values!H1091,($W$4-1)*30,($X$4-1)*31)</f>
        <v>1</v>
      </c>
      <c r="J35" s="258">
        <f ca="1">OFFSET(Values!I1091,($W$4-1)*30,($X$4-1)*31)</f>
        <v>0</v>
      </c>
      <c r="K35" s="258">
        <f ca="1">OFFSET(Values!J1091,($W$4-1)*30,($X$4-1)*31)</f>
        <v>0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7</v>
      </c>
      <c r="Z35" s="305">
        <f ca="1">OFFSET(Values!Y1091,($W$4-1)*30,($X$4-1)*31)</f>
        <v>0.15909090909090909</v>
      </c>
      <c r="AA35" s="100">
        <f ca="1">OFFSET(Values!Z1091,($W$4-1)*30,($X$4-1)*31)</f>
        <v>1</v>
      </c>
      <c r="AB35" s="307">
        <f ca="1">OFFSET(Values!AA1091,($W$4-1)*30,($X$4-1)*31)</f>
        <v>2.2727272727272728E-2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17.325000000000003</v>
      </c>
      <c r="AF35" s="28">
        <f ca="1">OFFSET(Values!AE1091,($W$4-1)*30,($X$4-1)*31)</f>
        <v>20.405000000000001</v>
      </c>
      <c r="AG35" s="28">
        <f ca="1">OFFSET(Values!AF1091,($W$4-1)*30,($X$4-1)*31)</f>
        <v>23.637499999999999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17</v>
      </c>
      <c r="D36" s="313">
        <f t="shared" ca="1" si="0"/>
        <v>17</v>
      </c>
      <c r="E36" s="260">
        <f ca="1">OFFSET(Values!D1092,($W$4-1)*30,($X$4-1)*31)</f>
        <v>0</v>
      </c>
      <c r="F36" s="260">
        <f ca="1">OFFSET(Values!E1092,($W$4-1)*30,($X$4-1)*31)</f>
        <v>2</v>
      </c>
      <c r="G36" s="260">
        <f ca="1">OFFSET(Values!F1092,($W$4-1)*30,($X$4-1)*31)</f>
        <v>5</v>
      </c>
      <c r="H36" s="260">
        <f ca="1">OFFSET(Values!G1092,($W$4-1)*30,($X$4-1)*31)</f>
        <v>9</v>
      </c>
      <c r="I36" s="260">
        <f ca="1">OFFSET(Values!H1092,($W$4-1)*30,($X$4-1)*31)</f>
        <v>1</v>
      </c>
      <c r="J36" s="260">
        <f ca="1">OFFSET(Values!I1092,($W$4-1)*30,($X$4-1)*31)</f>
        <v>0</v>
      </c>
      <c r="K36" s="260">
        <f ca="1">OFFSET(Values!J1092,($W$4-1)*30,($X$4-1)*31)</f>
        <v>0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10</v>
      </c>
      <c r="Z36" s="305">
        <f ca="1">OFFSET(Values!Y1092,($W$4-1)*30,($X$4-1)*31)</f>
        <v>0.58823529411764708</v>
      </c>
      <c r="AA36" s="100">
        <f ca="1">OFFSET(Values!Z1092,($W$4-1)*30,($X$4-1)*31)</f>
        <v>1</v>
      </c>
      <c r="AB36" s="307">
        <f ca="1">OFFSET(Values!AA1092,($W$4-1)*30,($X$4-1)*31)</f>
        <v>5.8823529411764705E-2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19.868823529411763</v>
      </c>
      <c r="AF36" s="28">
        <f ca="1">OFFSET(Values!AE1092,($W$4-1)*30,($X$4-1)*31)</f>
        <v>22.72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28" t="s">
        <v>35</v>
      </c>
      <c r="C37" s="525">
        <f ca="1">OFFSET(Values!C1093,($W$4-1)*30,($X$4-1)*31)</f>
        <v>3837</v>
      </c>
      <c r="D37" s="526"/>
      <c r="E37" s="350">
        <f ca="1">OFFSET(Values!D1093,($W$4-1)*30,($X$4-1)*31)</f>
        <v>739</v>
      </c>
      <c r="F37" s="350">
        <f ca="1">OFFSET(Values!E1093,($W$4-1)*30,($X$4-1)*31)</f>
        <v>1968</v>
      </c>
      <c r="G37" s="350">
        <f ca="1">OFFSET(Values!F1093,($W$4-1)*30,($X$4-1)*31)</f>
        <v>1059</v>
      </c>
      <c r="H37" s="350">
        <f ca="1">OFFSET(Values!G1093,($W$4-1)*30,($X$4-1)*31)</f>
        <v>66</v>
      </c>
      <c r="I37" s="350">
        <f ca="1">OFFSET(Values!H1093,($W$4-1)*30,($X$4-1)*31)</f>
        <v>5</v>
      </c>
      <c r="J37" s="350">
        <f ca="1">OFFSET(Values!I1093,($W$4-1)*30,($X$4-1)*31)</f>
        <v>0</v>
      </c>
      <c r="K37" s="350">
        <f ca="1">OFFSET(Values!J1093,($W$4-1)*30,($X$4-1)*31)</f>
        <v>0</v>
      </c>
      <c r="L37" s="350">
        <f ca="1">OFFSET(Values!K1093,($W$4-1)*30,($X$4-1)*31)</f>
        <v>0</v>
      </c>
      <c r="M37" s="350">
        <f ca="1">OFFSET(Values!L1093,($W$4-1)*30,($X$4-1)*31)</f>
        <v>0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71</v>
      </c>
      <c r="Z37" s="358">
        <f ca="1">OFFSET(Values!Y1093,($W$4-1)*30,($X$4-1)*31)</f>
        <v>1.850403961428199E-2</v>
      </c>
      <c r="AA37" s="332">
        <f ca="1">OFFSET(Values!Z1093,($W$4-1)*30,($X$4-1)*31)</f>
        <v>7</v>
      </c>
      <c r="AB37" s="358">
        <f ca="1">OFFSET(Values!AA1093,($W$4-1)*30,($X$4-1)*31)</f>
        <v>1.8243419338024498E-3</v>
      </c>
      <c r="AC37" s="332">
        <f ca="1">OFFSET(Values!AB1093,($W$4-1)*30,($X$4-1)*31)</f>
        <v>0</v>
      </c>
      <c r="AD37" s="358">
        <f ca="1">OFFSET(Values!AC1093,($W$4-1)*30,($X$4-1)*31)</f>
        <v>0</v>
      </c>
      <c r="AE37" s="359">
        <f ca="1">OFFSET(Values!AD1093,($W$4-1)*30,($X$4-1)*31)</f>
        <v>13.034130831378672</v>
      </c>
      <c r="AF37" s="359">
        <f ca="1">OFFSET(Values!AE1093,($W$4-1)*30,($X$4-1)*31)</f>
        <v>16.47</v>
      </c>
      <c r="AG37" s="359">
        <f ca="1">OFFSET(Values!AF1093,($W$4-1)*30,($X$4-1)*31)</f>
        <v>18.46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7">
        <f ca="1">OFFSET(Values!C1094,($W$4-1)*30,($X$4-1)*31)</f>
        <v>4298</v>
      </c>
      <c r="D38" s="528"/>
      <c r="E38" s="352">
        <f ca="1">OFFSET(Values!D1094,($W$4-1)*30,($X$4-1)*31)</f>
        <v>748</v>
      </c>
      <c r="F38" s="352">
        <f ca="1">OFFSET(Values!E1094,($W$4-1)*30,($X$4-1)*31)</f>
        <v>2083</v>
      </c>
      <c r="G38" s="352">
        <f ca="1">OFFSET(Values!F1094,($W$4-1)*30,($X$4-1)*31)</f>
        <v>1332</v>
      </c>
      <c r="H38" s="352">
        <f ca="1">OFFSET(Values!G1094,($W$4-1)*30,($X$4-1)*31)</f>
        <v>129</v>
      </c>
      <c r="I38" s="352">
        <f ca="1">OFFSET(Values!H1094,($W$4-1)*30,($X$4-1)*31)</f>
        <v>6</v>
      </c>
      <c r="J38" s="352">
        <f ca="1">OFFSET(Values!I1094,($W$4-1)*30,($X$4-1)*31)</f>
        <v>0</v>
      </c>
      <c r="K38" s="352">
        <f ca="1">OFFSET(Values!J1094,($W$4-1)*30,($X$4-1)*31)</f>
        <v>0</v>
      </c>
      <c r="L38" s="352">
        <f ca="1">OFFSET(Values!K1094,($W$4-1)*30,($X$4-1)*31)</f>
        <v>0</v>
      </c>
      <c r="M38" s="352">
        <f ca="1">OFFSET(Values!L1094,($W$4-1)*30,($X$4-1)*31)</f>
        <v>0</v>
      </c>
      <c r="N38" s="352">
        <f ca="1">OFFSET(Values!M1094,($W$4-1)*30,($X$4-1)*31)</f>
        <v>0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134</v>
      </c>
      <c r="Z38" s="360">
        <f ca="1">OFFSET(Values!Y1094,($W$4-1)*30,($X$4-1)*31)</f>
        <v>3.1177291763610983E-2</v>
      </c>
      <c r="AA38" s="339">
        <f ca="1">OFFSET(Values!Z1094,($W$4-1)*30,($X$4-1)*31)</f>
        <v>11</v>
      </c>
      <c r="AB38" s="360">
        <f ca="1">OFFSET(Values!AA1094,($W$4-1)*30,($X$4-1)*31)</f>
        <v>2.5593299208934387E-3</v>
      </c>
      <c r="AC38" s="339">
        <f ca="1">OFFSET(Values!AB1094,($W$4-1)*30,($X$4-1)*31)</f>
        <v>0</v>
      </c>
      <c r="AD38" s="360">
        <f ca="1">OFFSET(Values!AC1094,($W$4-1)*30,($X$4-1)*31)</f>
        <v>0</v>
      </c>
      <c r="AE38" s="361">
        <f ca="1">OFFSET(Values!AD1094,($W$4-1)*30,($X$4-1)*31)</f>
        <v>13.432345276872931</v>
      </c>
      <c r="AF38" s="361">
        <f ca="1">OFFSET(Values!AE1094,($W$4-1)*30,($X$4-1)*31)</f>
        <v>17.0915</v>
      </c>
      <c r="AG38" s="361">
        <f ca="1">OFFSET(Values!AF1094,($W$4-1)*30,($X$4-1)*31)</f>
        <v>19.28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9">
        <f ca="1">OFFSET(Values!C1095,($W$4-1)*30,($X$4-1)*31)</f>
        <v>4359</v>
      </c>
      <c r="D39" s="530"/>
      <c r="E39" s="354">
        <f ca="1">OFFSET(Values!D1095,($W$4-1)*30,($X$4-1)*31)</f>
        <v>749</v>
      </c>
      <c r="F39" s="354">
        <f ca="1">OFFSET(Values!E1095,($W$4-1)*30,($X$4-1)*31)</f>
        <v>2093</v>
      </c>
      <c r="G39" s="354">
        <f ca="1">OFFSET(Values!F1095,($W$4-1)*30,($X$4-1)*31)</f>
        <v>1364</v>
      </c>
      <c r="H39" s="354">
        <f ca="1">OFFSET(Values!G1095,($W$4-1)*30,($X$4-1)*31)</f>
        <v>145</v>
      </c>
      <c r="I39" s="354">
        <f ca="1">OFFSET(Values!H1095,($W$4-1)*30,($X$4-1)*31)</f>
        <v>8</v>
      </c>
      <c r="J39" s="354">
        <f ca="1">OFFSET(Values!I1095,($W$4-1)*30,($X$4-1)*31)</f>
        <v>0</v>
      </c>
      <c r="K39" s="354">
        <f ca="1">OFFSET(Values!J1095,($W$4-1)*30,($X$4-1)*31)</f>
        <v>0</v>
      </c>
      <c r="L39" s="354">
        <f ca="1">OFFSET(Values!K1095,($W$4-1)*30,($X$4-1)*31)</f>
        <v>0</v>
      </c>
      <c r="M39" s="354">
        <f ca="1">OFFSET(Values!L1095,($W$4-1)*30,($X$4-1)*31)</f>
        <v>0</v>
      </c>
      <c r="N39" s="354">
        <f ca="1">OFFSET(Values!M1095,($W$4-1)*30,($X$4-1)*31)</f>
        <v>0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151</v>
      </c>
      <c r="Z39" s="362">
        <f ca="1">OFFSET(Values!Y1095,($W$4-1)*30,($X$4-1)*31)</f>
        <v>3.4640972700160588E-2</v>
      </c>
      <c r="AA39" s="344">
        <f ca="1">OFFSET(Values!Z1095,($W$4-1)*30,($X$4-1)*31)</f>
        <v>13</v>
      </c>
      <c r="AB39" s="362">
        <f ca="1">OFFSET(Values!AA1095,($W$4-1)*30,($X$4-1)*31)</f>
        <v>2.9823353980270705E-3</v>
      </c>
      <c r="AC39" s="344">
        <f ca="1">OFFSET(Values!AB1095,($W$4-1)*30,($X$4-1)*31)</f>
        <v>0</v>
      </c>
      <c r="AD39" s="362">
        <f ca="1">OFFSET(Values!AC1095,($W$4-1)*30,($X$4-1)*31)</f>
        <v>0</v>
      </c>
      <c r="AE39" s="363">
        <f ca="1">OFFSET(Values!AD1095,($W$4-1)*30,($X$4-1)*31)</f>
        <v>13.47179180101333</v>
      </c>
      <c r="AF39" s="363">
        <f ca="1">OFFSET(Values!AE1095,($W$4-1)*30,($X$4-1)*31)</f>
        <v>17.16</v>
      </c>
      <c r="AG39" s="363">
        <f ca="1">OFFSET(Values!AF1095,($W$4-1)*30,($X$4-1)*31)</f>
        <v>19.309999999999999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5">
        <f ca="1">OFFSET(Values!C1096,($W$4-1)*30,($X$4-1)*31)</f>
        <v>4505</v>
      </c>
      <c r="D40" s="516"/>
      <c r="E40" s="356">
        <f ca="1">OFFSET(Values!D1096,($W$4-1)*30,($X$4-1)*31)</f>
        <v>749</v>
      </c>
      <c r="F40" s="356">
        <f ca="1">OFFSET(Values!E1096,($W$4-1)*30,($X$4-1)*31)</f>
        <v>2102</v>
      </c>
      <c r="G40" s="356">
        <f ca="1">OFFSET(Values!F1096,($W$4-1)*30,($X$4-1)*31)</f>
        <v>1448</v>
      </c>
      <c r="H40" s="356">
        <f ca="1">OFFSET(Values!G1096,($W$4-1)*30,($X$4-1)*31)</f>
        <v>190</v>
      </c>
      <c r="I40" s="356">
        <f ca="1">OFFSET(Values!H1096,($W$4-1)*30,($X$4-1)*31)</f>
        <v>16</v>
      </c>
      <c r="J40" s="356">
        <f ca="1">OFFSET(Values!I1096,($W$4-1)*30,($X$4-1)*31)</f>
        <v>0</v>
      </c>
      <c r="K40" s="356">
        <f ca="1">OFFSET(Values!J1096,($W$4-1)*30,($X$4-1)*31)</f>
        <v>0</v>
      </c>
      <c r="L40" s="356">
        <f ca="1">OFFSET(Values!K1096,($W$4-1)*30,($X$4-1)*31)</f>
        <v>0</v>
      </c>
      <c r="M40" s="356">
        <f ca="1">OFFSET(Values!L1096,($W$4-1)*30,($X$4-1)*31)</f>
        <v>0</v>
      </c>
      <c r="N40" s="356">
        <f ca="1">OFFSET(Values!M1096,($W$4-1)*30,($X$4-1)*31)</f>
        <v>0</v>
      </c>
      <c r="O40" s="356">
        <f ca="1">OFFSET(Values!N1096,($W$4-1)*30,($X$4-1)*31)</f>
        <v>0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204</v>
      </c>
      <c r="Z40" s="364">
        <f ca="1">OFFSET(Values!Y1096,($W$4-1)*30,($X$4-1)*31)</f>
        <v>4.5283018867924525E-2</v>
      </c>
      <c r="AA40" s="349">
        <f ca="1">OFFSET(Values!Z1096,($W$4-1)*30,($X$4-1)*31)</f>
        <v>21</v>
      </c>
      <c r="AB40" s="364">
        <f ca="1">OFFSET(Values!AA1096,($W$4-1)*30,($X$4-1)*31)</f>
        <v>4.661487236403996E-3</v>
      </c>
      <c r="AC40" s="349">
        <f ca="1">OFFSET(Values!AB1096,($W$4-1)*30,($X$4-1)*31)</f>
        <v>0</v>
      </c>
      <c r="AD40" s="364">
        <f ca="1">OFFSET(Values!AC1096,($W$4-1)*30,($X$4-1)*31)</f>
        <v>0</v>
      </c>
      <c r="AE40" s="365">
        <f ca="1">OFFSET(Values!AD1096,($W$4-1)*30,($X$4-1)*31)</f>
        <v>13.679700332963353</v>
      </c>
      <c r="AF40" s="365">
        <f ca="1">OFFSET(Values!AE1096,($W$4-1)*30,($X$4-1)*31)</f>
        <v>17.470999999999997</v>
      </c>
      <c r="AG40" s="365">
        <f ca="1">OFFSET(Values!AF1096,($W$4-1)*30,($X$4-1)*31)</f>
        <v>19.829999999999998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7" t="str">
        <f>Dashboard!$U$2</f>
        <v>Jacobs UK Ltd</v>
      </c>
      <c r="K2" s="577"/>
      <c r="L2" s="577"/>
      <c r="M2" s="577"/>
      <c r="N2" s="57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7" t="str">
        <f>Dashboard!$U$3</f>
        <v>4007-MID Bath</v>
      </c>
      <c r="K3" s="577"/>
      <c r="L3" s="577"/>
      <c r="M3" s="577"/>
      <c r="N3" s="57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7" t="str">
        <f>Dashboard!$U$4</f>
        <v>14 - Toll Bridge Rd</v>
      </c>
      <c r="K4" s="577"/>
      <c r="L4" s="577"/>
      <c r="M4" s="577"/>
      <c r="N4" s="577"/>
      <c r="O4" s="195">
        <v>1</v>
      </c>
      <c r="P4" s="195">
        <v>3</v>
      </c>
      <c r="Q4" s="62"/>
      <c r="R4" s="196">
        <f ca="1">VLOOKUP($P$4&amp;$O$4,$A$58:$J$84,5,FALSE)</f>
        <v>13.7</v>
      </c>
      <c r="S4" s="196">
        <f ca="1">VLOOKUP($P$4&amp;$O$4,$A$58:$J$84,6,FALSE)</f>
        <v>17.5</v>
      </c>
      <c r="T4" s="196">
        <f ca="1">VLOOKUP($P$4&amp;$O$4,$A$58:$J$84,7,FALSE)</f>
        <v>19.8</v>
      </c>
      <c r="U4" s="200">
        <f ca="1">VLOOKUP($P$4&amp;$O$4,$A$58:$J$84,8,FALSE)</f>
        <v>4.5283018867924525E-2</v>
      </c>
      <c r="V4" s="132">
        <f ca="1">VLOOKUP($P$4&amp;$O$4,$A$58:$J$84,9,FALSE)</f>
        <v>4.661487236403996E-3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8">
        <f>Dashboard!$T$5</f>
        <v>43743</v>
      </c>
      <c r="K5" s="578"/>
      <c r="L5" s="578"/>
      <c r="M5" s="578"/>
      <c r="N5" s="578"/>
      <c r="O5" s="578"/>
      <c r="P5" s="578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14.8</v>
      </c>
      <c r="D12" s="174">
        <f t="shared" ref="D12:H12" ca="1" si="0">F58</f>
        <v>18.3</v>
      </c>
      <c r="E12" s="268">
        <f t="shared" ca="1" si="0"/>
        <v>20.7</v>
      </c>
      <c r="F12" s="269">
        <f t="shared" ca="1" si="0"/>
        <v>7.1165644171779147E-2</v>
      </c>
      <c r="G12" s="270">
        <f t="shared" ca="1" si="0"/>
        <v>7.3619631901840491E-3</v>
      </c>
      <c r="H12" s="271">
        <f t="shared" ca="1" si="0"/>
        <v>0</v>
      </c>
      <c r="J12" s="65" t="s">
        <v>8</v>
      </c>
      <c r="K12" s="171">
        <f ca="1">E67</f>
        <v>12.3</v>
      </c>
      <c r="L12" s="174">
        <f t="shared" ref="L12:P12" ca="1" si="1">F67</f>
        <v>16.2</v>
      </c>
      <c r="M12" s="268">
        <f t="shared" ca="1" si="1"/>
        <v>18.3</v>
      </c>
      <c r="N12" s="269">
        <f t="shared" ca="1" si="1"/>
        <v>1.4563106796116505E-2</v>
      </c>
      <c r="O12" s="270">
        <f t="shared" ca="1" si="1"/>
        <v>1.4563106796116505E-3</v>
      </c>
      <c r="P12" s="271">
        <f t="shared" ca="1" si="1"/>
        <v>0</v>
      </c>
      <c r="R12" s="65" t="s">
        <v>8</v>
      </c>
      <c r="S12" s="171">
        <f ca="1">E76</f>
        <v>13.7</v>
      </c>
      <c r="T12" s="174">
        <f t="shared" ref="T12:X12" ca="1" si="2">F76</f>
        <v>17.5</v>
      </c>
      <c r="U12" s="268">
        <f t="shared" ca="1" si="2"/>
        <v>19.8</v>
      </c>
      <c r="V12" s="269">
        <f t="shared" ca="1" si="2"/>
        <v>4.5283018867924525E-2</v>
      </c>
      <c r="W12" s="270">
        <f t="shared" ca="1" si="2"/>
        <v>4.661487236403996E-3</v>
      </c>
      <c r="X12" s="271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15.1</v>
      </c>
      <c r="D13" s="174">
        <f t="shared" ca="1" si="3"/>
        <v>18.600000000000001</v>
      </c>
      <c r="E13" s="268">
        <f t="shared" ca="1" si="3"/>
        <v>21.2</v>
      </c>
      <c r="F13" s="269">
        <f t="shared" ca="1" si="3"/>
        <v>8.4127641939494402E-2</v>
      </c>
      <c r="G13" s="270">
        <f t="shared" ca="1" si="3"/>
        <v>1.1603812681309573E-2</v>
      </c>
      <c r="H13" s="271">
        <f t="shared" ca="1" si="3"/>
        <v>0</v>
      </c>
      <c r="J13" s="65" t="s">
        <v>9</v>
      </c>
      <c r="K13" s="171">
        <f t="shared" ref="K13:P13" ca="1" si="4">E68</f>
        <v>12.2</v>
      </c>
      <c r="L13" s="174">
        <f t="shared" ca="1" si="4"/>
        <v>15.9</v>
      </c>
      <c r="M13" s="268">
        <f t="shared" ca="1" si="4"/>
        <v>17.7</v>
      </c>
      <c r="N13" s="269">
        <f t="shared" ca="1" si="4"/>
        <v>1.6296296296296295E-2</v>
      </c>
      <c r="O13" s="270">
        <f t="shared" ca="1" si="4"/>
        <v>1.4814814814814814E-3</v>
      </c>
      <c r="P13" s="271">
        <f t="shared" ca="1" si="4"/>
        <v>0</v>
      </c>
      <c r="R13" s="65" t="s">
        <v>9</v>
      </c>
      <c r="S13" s="171">
        <f t="shared" ref="S13:X13" ca="1" si="5">E77</f>
        <v>13.8</v>
      </c>
      <c r="T13" s="174">
        <f t="shared" ca="1" si="5"/>
        <v>17.5</v>
      </c>
      <c r="U13" s="268">
        <f t="shared" ca="1" si="5"/>
        <v>20.100000000000001</v>
      </c>
      <c r="V13" s="269">
        <f t="shared" ca="1" si="5"/>
        <v>5.3177106804867057E-2</v>
      </c>
      <c r="W13" s="270">
        <f t="shared" ca="1" si="5"/>
        <v>6.9851284362325372E-3</v>
      </c>
      <c r="X13" s="271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14.9</v>
      </c>
      <c r="D14" s="174">
        <f t="shared" ca="1" si="6"/>
        <v>18.3</v>
      </c>
      <c r="E14" s="268">
        <f t="shared" ca="1" si="6"/>
        <v>20.8</v>
      </c>
      <c r="F14" s="269">
        <f t="shared" ca="1" si="6"/>
        <v>7.1540265832681776E-2</v>
      </c>
      <c r="G14" s="270">
        <f t="shared" ca="1" si="6"/>
        <v>6.2548866301798279E-3</v>
      </c>
      <c r="H14" s="271">
        <f t="shared" ca="1" si="6"/>
        <v>0</v>
      </c>
      <c r="J14" s="65" t="s">
        <v>10</v>
      </c>
      <c r="K14" s="171">
        <f t="shared" ref="K14:P14" ca="1" si="7">E69</f>
        <v>12.1</v>
      </c>
      <c r="L14" s="174">
        <f t="shared" ca="1" si="7"/>
        <v>15.8</v>
      </c>
      <c r="M14" s="268">
        <f t="shared" ca="1" si="7"/>
        <v>17.8</v>
      </c>
      <c r="N14" s="269">
        <f t="shared" ca="1" si="7"/>
        <v>8.4116773874319643E-3</v>
      </c>
      <c r="O14" s="270">
        <f t="shared" ca="1" si="7"/>
        <v>0</v>
      </c>
      <c r="P14" s="271">
        <f t="shared" ca="1" si="7"/>
        <v>0</v>
      </c>
      <c r="R14" s="65" t="s">
        <v>10</v>
      </c>
      <c r="S14" s="171">
        <f t="shared" ref="S14:X14" ca="1" si="8">E78</f>
        <v>13.7</v>
      </c>
      <c r="T14" s="174">
        <f t="shared" ca="1" si="8"/>
        <v>17.3</v>
      </c>
      <c r="U14" s="268">
        <f t="shared" ca="1" si="8"/>
        <v>19.7</v>
      </c>
      <c r="V14" s="269">
        <f t="shared" ca="1" si="8"/>
        <v>4.367765887748417E-2</v>
      </c>
      <c r="W14" s="270">
        <f t="shared" ca="1" si="8"/>
        <v>3.4942127101987332E-3</v>
      </c>
      <c r="X14" s="271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14.8</v>
      </c>
      <c r="D15" s="174">
        <f t="shared" ca="1" si="9"/>
        <v>18.399999999999999</v>
      </c>
      <c r="E15" s="268">
        <f t="shared" ca="1" si="9"/>
        <v>20.7</v>
      </c>
      <c r="F15" s="269">
        <f t="shared" ca="1" si="9"/>
        <v>7.02247191011236E-2</v>
      </c>
      <c r="G15" s="270">
        <f t="shared" ca="1" si="9"/>
        <v>1.0032102728731942E-2</v>
      </c>
      <c r="H15" s="271">
        <f t="shared" ca="1" si="9"/>
        <v>0</v>
      </c>
      <c r="J15" s="65" t="s">
        <v>11</v>
      </c>
      <c r="K15" s="171">
        <f t="shared" ref="K15:P15" ca="1" si="10">E70</f>
        <v>12.3</v>
      </c>
      <c r="L15" s="174">
        <f t="shared" ca="1" si="10"/>
        <v>16</v>
      </c>
      <c r="M15" s="268">
        <f t="shared" ca="1" si="10"/>
        <v>18.3</v>
      </c>
      <c r="N15" s="269">
        <f t="shared" ca="1" si="10"/>
        <v>1.5819750719079578E-2</v>
      </c>
      <c r="O15" s="270">
        <f t="shared" ca="1" si="10"/>
        <v>0</v>
      </c>
      <c r="P15" s="271">
        <f t="shared" ca="1" si="10"/>
        <v>0</v>
      </c>
      <c r="R15" s="65" t="s">
        <v>11</v>
      </c>
      <c r="S15" s="171">
        <f t="shared" ref="S15:X15" ca="1" si="11">E79</f>
        <v>13.6</v>
      </c>
      <c r="T15" s="174">
        <f t="shared" ca="1" si="11"/>
        <v>17.5</v>
      </c>
      <c r="U15" s="268">
        <f t="shared" ca="1" si="11"/>
        <v>19.8</v>
      </c>
      <c r="V15" s="269">
        <f t="shared" ca="1" si="11"/>
        <v>4.5434687636522496E-2</v>
      </c>
      <c r="W15" s="270">
        <f t="shared" ca="1" si="11"/>
        <v>5.4608999563128006E-3</v>
      </c>
      <c r="X15" s="271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13.7</v>
      </c>
      <c r="D16" s="174">
        <f t="shared" ca="1" si="12"/>
        <v>17.5</v>
      </c>
      <c r="E16" s="268">
        <f t="shared" ca="1" si="12"/>
        <v>20.2</v>
      </c>
      <c r="F16" s="269">
        <f t="shared" ca="1" si="12"/>
        <v>5.5964653902798235E-2</v>
      </c>
      <c r="G16" s="270">
        <f t="shared" ca="1" si="12"/>
        <v>4.7864506627393229E-3</v>
      </c>
      <c r="H16" s="271">
        <f t="shared" ca="1" si="12"/>
        <v>0</v>
      </c>
      <c r="J16" s="65" t="s">
        <v>5</v>
      </c>
      <c r="K16" s="171">
        <f t="shared" ref="K16:P16" ca="1" si="13">E71</f>
        <v>11.7</v>
      </c>
      <c r="L16" s="174">
        <f t="shared" ca="1" si="13"/>
        <v>15.5</v>
      </c>
      <c r="M16" s="268">
        <f t="shared" ca="1" si="13"/>
        <v>17.2</v>
      </c>
      <c r="N16" s="269">
        <f t="shared" ca="1" si="13"/>
        <v>9.3610093610093613E-3</v>
      </c>
      <c r="O16" s="270">
        <f t="shared" ca="1" si="13"/>
        <v>8.1400081400081396E-4</v>
      </c>
      <c r="P16" s="271">
        <f t="shared" ca="1" si="13"/>
        <v>0</v>
      </c>
      <c r="R16" s="65" t="s">
        <v>5</v>
      </c>
      <c r="S16" s="171">
        <f t="shared" ref="S16:X16" ca="1" si="14">E80</f>
        <v>12.7</v>
      </c>
      <c r="T16" s="174">
        <f t="shared" ca="1" si="14"/>
        <v>16.5</v>
      </c>
      <c r="U16" s="268">
        <f t="shared" ca="1" si="14"/>
        <v>19.100000000000001</v>
      </c>
      <c r="V16" s="269">
        <f t="shared" ca="1" si="14"/>
        <v>3.3829499323410013E-2</v>
      </c>
      <c r="W16" s="270">
        <f t="shared" ca="1" si="14"/>
        <v>2.8996713705780009E-3</v>
      </c>
      <c r="X16" s="271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15.6</v>
      </c>
      <c r="D17" s="174">
        <f t="shared" ca="1" si="15"/>
        <v>19</v>
      </c>
      <c r="E17" s="268">
        <f t="shared" ca="1" si="15"/>
        <v>21.2</v>
      </c>
      <c r="F17" s="269">
        <f t="shared" ca="1" si="15"/>
        <v>9.2363261093911242E-2</v>
      </c>
      <c r="G17" s="270">
        <f t="shared" ca="1" si="15"/>
        <v>9.8039215686274508E-3</v>
      </c>
      <c r="H17" s="271">
        <f t="shared" ca="1" si="15"/>
        <v>5.1599587203302369E-4</v>
      </c>
      <c r="J17" s="65" t="s">
        <v>6</v>
      </c>
      <c r="K17" s="171">
        <f t="shared" ref="K17:P17" ca="1" si="16">E72</f>
        <v>13.3</v>
      </c>
      <c r="L17" s="174">
        <f t="shared" ca="1" si="16"/>
        <v>16.899999999999999</v>
      </c>
      <c r="M17" s="268">
        <f t="shared" ca="1" si="16"/>
        <v>18.8</v>
      </c>
      <c r="N17" s="269">
        <f t="shared" ca="1" si="16"/>
        <v>2.3127199597787834E-2</v>
      </c>
      <c r="O17" s="270">
        <f t="shared" ca="1" si="16"/>
        <v>3.0165912518853697E-3</v>
      </c>
      <c r="P17" s="271">
        <f t="shared" ca="1" si="16"/>
        <v>1.0055304172951231E-3</v>
      </c>
      <c r="R17" s="65" t="s">
        <v>6</v>
      </c>
      <c r="S17" s="171">
        <f t="shared" ref="S17:X17" ca="1" si="17">E81</f>
        <v>14.4</v>
      </c>
      <c r="T17" s="174">
        <f t="shared" ca="1" si="17"/>
        <v>18.100000000000001</v>
      </c>
      <c r="U17" s="268">
        <f t="shared" ca="1" si="17"/>
        <v>20.3</v>
      </c>
      <c r="V17" s="269">
        <f t="shared" ca="1" si="17"/>
        <v>5.7295645530939646E-2</v>
      </c>
      <c r="W17" s="270">
        <f t="shared" ca="1" si="17"/>
        <v>6.3661828367710723E-3</v>
      </c>
      <c r="X17" s="271">
        <f t="shared" ca="1" si="17"/>
        <v>7.6394194041252863E-4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15.5</v>
      </c>
      <c r="D18" s="174">
        <f t="shared" ca="1" si="18"/>
        <v>18.899999999999999</v>
      </c>
      <c r="E18" s="268">
        <f t="shared" ca="1" si="18"/>
        <v>21.2</v>
      </c>
      <c r="F18" s="269">
        <f t="shared" ca="1" si="18"/>
        <v>9.1051805337519623E-2</v>
      </c>
      <c r="G18" s="270">
        <f t="shared" ca="1" si="18"/>
        <v>7.326007326007326E-3</v>
      </c>
      <c r="H18" s="271">
        <f t="shared" ca="1" si="18"/>
        <v>0</v>
      </c>
      <c r="J18" s="65" t="s">
        <v>7</v>
      </c>
      <c r="K18" s="171">
        <f t="shared" ref="K18:P18" ca="1" si="19">E73</f>
        <v>13.7</v>
      </c>
      <c r="L18" s="174">
        <f t="shared" ca="1" si="19"/>
        <v>17.100000000000001</v>
      </c>
      <c r="M18" s="268">
        <f t="shared" ca="1" si="19"/>
        <v>19</v>
      </c>
      <c r="N18" s="269">
        <f t="shared" ca="1" si="19"/>
        <v>2.6033690658499236E-2</v>
      </c>
      <c r="O18" s="270">
        <f t="shared" ca="1" si="19"/>
        <v>1.5313935681470138E-3</v>
      </c>
      <c r="P18" s="271">
        <f t="shared" ca="1" si="19"/>
        <v>0</v>
      </c>
      <c r="R18" s="65" t="s">
        <v>7</v>
      </c>
      <c r="S18" s="171">
        <f t="shared" ref="S18:X18" ca="1" si="20">E82</f>
        <v>14.6</v>
      </c>
      <c r="T18" s="174">
        <f t="shared" ca="1" si="20"/>
        <v>18.100000000000001</v>
      </c>
      <c r="U18" s="268">
        <f t="shared" ca="1" si="20"/>
        <v>20.3</v>
      </c>
      <c r="V18" s="269">
        <f t="shared" ca="1" si="20"/>
        <v>5.8139534883720929E-2</v>
      </c>
      <c r="W18" s="270">
        <f t="shared" ca="1" si="20"/>
        <v>4.3927648578811372E-3</v>
      </c>
      <c r="X18" s="271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14.6</v>
      </c>
      <c r="D19" s="272">
        <f t="shared" ca="1" si="21"/>
        <v>18.3</v>
      </c>
      <c r="E19" s="249">
        <f t="shared" ca="1" si="21"/>
        <v>20.7</v>
      </c>
      <c r="F19" s="273">
        <f t="shared" ca="1" si="21"/>
        <v>7.0262991128010155E-2</v>
      </c>
      <c r="G19" s="274">
        <f t="shared" ca="1" si="21"/>
        <v>7.9214195183776957E-3</v>
      </c>
      <c r="H19" s="275">
        <f t="shared" ca="1" si="21"/>
        <v>0</v>
      </c>
      <c r="J19" s="66" t="s">
        <v>70</v>
      </c>
      <c r="K19" s="248">
        <f t="shared" ref="K19:P19" ca="1" si="22">E74</f>
        <v>12.1</v>
      </c>
      <c r="L19" s="272">
        <f t="shared" ca="1" si="22"/>
        <v>15.9</v>
      </c>
      <c r="M19" s="249">
        <f t="shared" ca="1" si="22"/>
        <v>17.899999999999999</v>
      </c>
      <c r="N19" s="273">
        <f t="shared" ca="1" si="22"/>
        <v>1.2771152220865807E-2</v>
      </c>
      <c r="O19" s="274">
        <f t="shared" ca="1" si="22"/>
        <v>7.5124424828622392E-4</v>
      </c>
      <c r="P19" s="275">
        <f t="shared" ca="1" si="22"/>
        <v>0</v>
      </c>
      <c r="R19" s="66" t="s">
        <v>70</v>
      </c>
      <c r="S19" s="248">
        <f t="shared" ref="S19:X19" ca="1" si="23">E83</f>
        <v>13.5</v>
      </c>
      <c r="T19" s="272">
        <f t="shared" ca="1" si="23"/>
        <v>17.2</v>
      </c>
      <c r="U19" s="249">
        <f t="shared" ca="1" si="23"/>
        <v>19.8</v>
      </c>
      <c r="V19" s="273">
        <f t="shared" ca="1" si="23"/>
        <v>4.3956516134576545E-2</v>
      </c>
      <c r="W19" s="274">
        <f t="shared" ca="1" si="23"/>
        <v>4.6405706183130675E-3</v>
      </c>
      <c r="X19" s="275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14.9</v>
      </c>
      <c r="D20" s="272">
        <f t="shared" ca="1" si="24"/>
        <v>18.399999999999999</v>
      </c>
      <c r="E20" s="249">
        <f t="shared" ca="1" si="24"/>
        <v>20.9</v>
      </c>
      <c r="F20" s="273">
        <f t="shared" ca="1" si="24"/>
        <v>7.52746919201117E-2</v>
      </c>
      <c r="G20" s="274">
        <f t="shared" ca="1" si="24"/>
        <v>8.0738177623990767E-3</v>
      </c>
      <c r="H20" s="275">
        <f t="shared" ca="1" si="24"/>
        <v>6.0705396709767496E-5</v>
      </c>
      <c r="J20" s="67" t="s">
        <v>71</v>
      </c>
      <c r="K20" s="248">
        <f t="shared" ref="K20:P20" ca="1" si="25">E75</f>
        <v>12.5</v>
      </c>
      <c r="L20" s="272">
        <f t="shared" ca="1" si="25"/>
        <v>16.2</v>
      </c>
      <c r="M20" s="249">
        <f t="shared" ca="1" si="25"/>
        <v>18.2</v>
      </c>
      <c r="N20" s="273">
        <f t="shared" ca="1" si="25"/>
        <v>1.5962184010413098E-2</v>
      </c>
      <c r="O20" s="274">
        <f t="shared" ca="1" si="25"/>
        <v>1.1646228677125435E-3</v>
      </c>
      <c r="P20" s="275">
        <f t="shared" ca="1" si="25"/>
        <v>1.3701445502500514E-4</v>
      </c>
      <c r="R20" s="67" t="s">
        <v>71</v>
      </c>
      <c r="S20" s="248">
        <f t="shared" ref="S20:X20" ca="1" si="26">E84</f>
        <v>13.7</v>
      </c>
      <c r="T20" s="272">
        <f t="shared" ca="1" si="26"/>
        <v>17.5</v>
      </c>
      <c r="U20" s="249">
        <f t="shared" ca="1" si="26"/>
        <v>19.899999999999999</v>
      </c>
      <c r="V20" s="273">
        <f t="shared" ca="1" si="26"/>
        <v>4.7409076279369182E-2</v>
      </c>
      <c r="W20" s="274">
        <f t="shared" ca="1" si="26"/>
        <v>4.8278081750885108E-3</v>
      </c>
      <c r="X20" s="275">
        <f t="shared" ca="1" si="26"/>
        <v>9.6556163501770217E-5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3" t="s">
        <v>89</v>
      </c>
      <c r="X22" s="574"/>
      <c r="Y22" s="574"/>
      <c r="Z22" s="574"/>
      <c r="AA22" s="57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0" t="s">
        <v>88</v>
      </c>
      <c r="Y23" s="571"/>
      <c r="Z23" s="571"/>
      <c r="AA23" s="57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6" t="s">
        <v>43</v>
      </c>
      <c r="X24" s="564" t="s">
        <v>90</v>
      </c>
      <c r="Y24" s="565"/>
      <c r="Z24" s="565"/>
      <c r="AA24" s="56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6"/>
      <c r="X25" s="564"/>
      <c r="Y25" s="565"/>
      <c r="Z25" s="565"/>
      <c r="AA25" s="56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6"/>
      <c r="X26" s="564"/>
      <c r="Y26" s="565"/>
      <c r="Z26" s="565"/>
      <c r="AA26" s="56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6"/>
      <c r="X27" s="564"/>
      <c r="Y27" s="565"/>
      <c r="Z27" s="565"/>
      <c r="AA27" s="56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6"/>
      <c r="X28" s="564"/>
      <c r="Y28" s="565"/>
      <c r="Z28" s="565"/>
      <c r="AA28" s="56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2" t="s">
        <v>44</v>
      </c>
      <c r="X29" s="564" t="s">
        <v>91</v>
      </c>
      <c r="Y29" s="565"/>
      <c r="Z29" s="565"/>
      <c r="AA29" s="56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2"/>
      <c r="X30" s="564"/>
      <c r="Y30" s="565"/>
      <c r="Z30" s="565"/>
      <c r="AA30" s="56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2"/>
      <c r="X31" s="564"/>
      <c r="Y31" s="565"/>
      <c r="Z31" s="565"/>
      <c r="AA31" s="56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2"/>
      <c r="X32" s="564"/>
      <c r="Y32" s="565"/>
      <c r="Z32" s="565"/>
      <c r="AA32" s="56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3"/>
      <c r="X33" s="567"/>
      <c r="Y33" s="568"/>
      <c r="Z33" s="568"/>
      <c r="AA33" s="56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14.8</v>
      </c>
      <c r="F58" s="196">
        <f ca="1">IF(OFFSET(Values!AE$1096,$K58*30,0)="-","-",ROUND(OFFSET(Values!AE$1096,$K58*30,0),1))</f>
        <v>18.3</v>
      </c>
      <c r="G58" s="196">
        <f ca="1">IF(OFFSET(Values!AF$1096,$K58*30,0)="-","-",ROUND(OFFSET(Values!AF$1096,$K58*30,0),1))</f>
        <v>20.7</v>
      </c>
      <c r="H58" s="412">
        <f ca="1">OFFSET(Values!Y$1096,$K58*30,0)</f>
        <v>7.1165644171779147E-2</v>
      </c>
      <c r="I58" s="412">
        <f ca="1">OFFSET(Values!AA$1096,$K58*30,0)</f>
        <v>7.3619631901840491E-3</v>
      </c>
      <c r="J58" s="412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15.1</v>
      </c>
      <c r="F59" s="196">
        <f ca="1">IF(OFFSET(Values!AE$1096,$K59*30,0)="-","-",ROUND(OFFSET(Values!AE$1096,$K59*30,0),1))</f>
        <v>18.600000000000001</v>
      </c>
      <c r="G59" s="196">
        <f ca="1">IF(OFFSET(Values!AF$1096,$K59*30,0)="-","-",ROUND(OFFSET(Values!AF$1096,$K59*30,0),1))</f>
        <v>21.2</v>
      </c>
      <c r="H59" s="412">
        <f ca="1">OFFSET(Values!Y$1096,$K59*30,0)</f>
        <v>8.4127641939494402E-2</v>
      </c>
      <c r="I59" s="412">
        <f ca="1">OFFSET(Values!AA$1096,$K59*30,0)</f>
        <v>1.1603812681309573E-2</v>
      </c>
      <c r="J59" s="412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14.9</v>
      </c>
      <c r="F60" s="196">
        <f ca="1">IF(OFFSET(Values!AE$1096,$K60*30,0)="-","-",ROUND(OFFSET(Values!AE$1096,$K60*30,0),1))</f>
        <v>18.3</v>
      </c>
      <c r="G60" s="196">
        <f ca="1">IF(OFFSET(Values!AF$1096,$K60*30,0)="-","-",ROUND(OFFSET(Values!AF$1096,$K60*30,0),1))</f>
        <v>20.8</v>
      </c>
      <c r="H60" s="412">
        <f ca="1">OFFSET(Values!Y$1096,$K60*30,0)</f>
        <v>7.1540265832681776E-2</v>
      </c>
      <c r="I60" s="412">
        <f ca="1">OFFSET(Values!AA$1096,$K60*30,0)</f>
        <v>6.2548866301798279E-3</v>
      </c>
      <c r="J60" s="412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14.8</v>
      </c>
      <c r="F61" s="196">
        <f ca="1">IF(OFFSET(Values!AE$1096,$K61*30,0)="-","-",ROUND(OFFSET(Values!AE$1096,$K61*30,0),1))</f>
        <v>18.399999999999999</v>
      </c>
      <c r="G61" s="196">
        <f ca="1">IF(OFFSET(Values!AF$1096,$K61*30,0)="-","-",ROUND(OFFSET(Values!AF$1096,$K61*30,0),1))</f>
        <v>20.7</v>
      </c>
      <c r="H61" s="412">
        <f ca="1">OFFSET(Values!Y$1096,$K61*30,0)</f>
        <v>7.02247191011236E-2</v>
      </c>
      <c r="I61" s="412">
        <f ca="1">OFFSET(Values!AA$1096,$K61*30,0)</f>
        <v>1.0032102728731942E-2</v>
      </c>
      <c r="J61" s="412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13.7</v>
      </c>
      <c r="F62" s="196">
        <f ca="1">IF(OFFSET(Values!AE$1096,$K62*30,0)="-","-",ROUND(OFFSET(Values!AE$1096,$K62*30,0),1))</f>
        <v>17.5</v>
      </c>
      <c r="G62" s="196">
        <f ca="1">IF(OFFSET(Values!AF$1096,$K62*30,0)="-","-",ROUND(OFFSET(Values!AF$1096,$K62*30,0),1))</f>
        <v>20.2</v>
      </c>
      <c r="H62" s="412">
        <f ca="1">OFFSET(Values!Y$1096,$K62*30,0)</f>
        <v>5.5964653902798235E-2</v>
      </c>
      <c r="I62" s="412">
        <f ca="1">OFFSET(Values!AA$1096,$K62*30,0)</f>
        <v>4.7864506627393229E-3</v>
      </c>
      <c r="J62" s="412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15.6</v>
      </c>
      <c r="F63" s="196">
        <f ca="1">IF(OFFSET(Values!AE$1096,$K63*30,0)="-","-",ROUND(OFFSET(Values!AE$1096,$K63*30,0),1))</f>
        <v>19</v>
      </c>
      <c r="G63" s="196">
        <f ca="1">IF(OFFSET(Values!AF$1096,$K63*30,0)="-","-",ROUND(OFFSET(Values!AF$1096,$K63*30,0),1))</f>
        <v>21.2</v>
      </c>
      <c r="H63" s="412">
        <f ca="1">OFFSET(Values!Y$1096,$K63*30,0)</f>
        <v>9.2363261093911242E-2</v>
      </c>
      <c r="I63" s="412">
        <f ca="1">OFFSET(Values!AA$1096,$K63*30,0)</f>
        <v>9.8039215686274508E-3</v>
      </c>
      <c r="J63" s="412">
        <f ca="1">OFFSET(Values!AC$1096,$K63*30,0)</f>
        <v>5.1599587203302369E-4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15.5</v>
      </c>
      <c r="F64" s="196">
        <f ca="1">IF(OFFSET(Values!AE$1096,$K64*30,0)="-","-",ROUND(OFFSET(Values!AE$1096,$K64*30,0),1))</f>
        <v>18.899999999999999</v>
      </c>
      <c r="G64" s="196">
        <f ca="1">IF(OFFSET(Values!AF$1096,$K64*30,0)="-","-",ROUND(OFFSET(Values!AF$1096,$K64*30,0),1))</f>
        <v>21.2</v>
      </c>
      <c r="H64" s="412">
        <f ca="1">OFFSET(Values!Y$1096,$K64*30,0)</f>
        <v>9.1051805337519623E-2</v>
      </c>
      <c r="I64" s="412">
        <f ca="1">OFFSET(Values!AA$1096,$K64*30,0)</f>
        <v>7.326007326007326E-3</v>
      </c>
      <c r="J64" s="412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14.6</v>
      </c>
      <c r="F65" s="196">
        <f ca="1">IF(OFFSET(Values!AE$1096,$K65*30,0)="-","-",ROUND(OFFSET(Values!AE$1096,$K65*30,0),1))</f>
        <v>18.3</v>
      </c>
      <c r="G65" s="196">
        <f ca="1">IF(OFFSET(Values!AF$1096,$K65*30,0)="-","-",ROUND(OFFSET(Values!AF$1096,$K65*30,0),1))</f>
        <v>20.7</v>
      </c>
      <c r="H65" s="412">
        <f ca="1">OFFSET(Values!Y$1096,$K65*30,0)</f>
        <v>7.0262991128010155E-2</v>
      </c>
      <c r="I65" s="412">
        <f ca="1">OFFSET(Values!AA$1096,$K65*30,0)</f>
        <v>7.9214195183776957E-3</v>
      </c>
      <c r="J65" s="412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14.9</v>
      </c>
      <c r="F66" s="196">
        <f ca="1">IF(OFFSET(Values!AE$1096,$K66*30,0)="-","-",ROUND(OFFSET(Values!AE$1096,$K66*30,0),1))</f>
        <v>18.399999999999999</v>
      </c>
      <c r="G66" s="196">
        <f ca="1">IF(OFFSET(Values!AF$1096,$K66*30,0)="-","-",ROUND(OFFSET(Values!AF$1096,$K66*30,0),1))</f>
        <v>20.9</v>
      </c>
      <c r="H66" s="412">
        <f ca="1">OFFSET(Values!Y$1096,$K66*30,0)</f>
        <v>7.52746919201117E-2</v>
      </c>
      <c r="I66" s="412">
        <f ca="1">OFFSET(Values!AA$1096,$K66*30,0)</f>
        <v>8.0738177623990767E-3</v>
      </c>
      <c r="J66" s="412">
        <f ca="1">OFFSET(Values!AC$1096,$K66*30,0)</f>
        <v>6.0705396709767496E-5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12.3</v>
      </c>
      <c r="F67" s="196">
        <f ca="1">IF(OFFSET(Values!BJ$1096,$K67*30,0)="-","-",ROUND(OFFSET(Values!BJ$1096,$K67*30,0),1))</f>
        <v>16.2</v>
      </c>
      <c r="G67" s="196">
        <f ca="1">IF(OFFSET(Values!BK$1096,$K67*30,0)="-","-",ROUND(OFFSET(Values!BK$1096,$K67*30,0),1))</f>
        <v>18.3</v>
      </c>
      <c r="H67" s="412">
        <f ca="1">OFFSET(Values!BD$1096,$K67*30,0)</f>
        <v>1.4563106796116505E-2</v>
      </c>
      <c r="I67" s="412">
        <f ca="1">OFFSET(Values!BF$1096,$K67*30,0)</f>
        <v>1.4563106796116505E-3</v>
      </c>
      <c r="J67" s="412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12.2</v>
      </c>
      <c r="F68" s="196">
        <f ca="1">IF(OFFSET(Values!BJ$1096,$K68*30,0)="-","-",ROUND(OFFSET(Values!BJ$1096,$K68*30,0),1))</f>
        <v>15.9</v>
      </c>
      <c r="G68" s="196">
        <f ca="1">IF(OFFSET(Values!BK$1096,$K68*30,0)="-","-",ROUND(OFFSET(Values!BK$1096,$K68*30,0),1))</f>
        <v>17.7</v>
      </c>
      <c r="H68" s="412">
        <f ca="1">OFFSET(Values!BD$1096,$K68*30,0)</f>
        <v>1.6296296296296295E-2</v>
      </c>
      <c r="I68" s="412">
        <f ca="1">OFFSET(Values!BF$1096,$K68*30,0)</f>
        <v>1.4814814814814814E-3</v>
      </c>
      <c r="J68" s="412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12.1</v>
      </c>
      <c r="F69" s="196">
        <f ca="1">IF(OFFSET(Values!BJ$1096,$K69*30,0)="-","-",ROUND(OFFSET(Values!BJ$1096,$K69*30,0),1))</f>
        <v>15.8</v>
      </c>
      <c r="G69" s="196">
        <f ca="1">IF(OFFSET(Values!BK$1096,$K69*30,0)="-","-",ROUND(OFFSET(Values!BK$1096,$K69*30,0),1))</f>
        <v>17.8</v>
      </c>
      <c r="H69" s="412">
        <f ca="1">OFFSET(Values!BD$1096,$K69*30,0)</f>
        <v>8.4116773874319643E-3</v>
      </c>
      <c r="I69" s="412">
        <f ca="1">OFFSET(Values!BF$1096,$K69*30,0)</f>
        <v>0</v>
      </c>
      <c r="J69" s="412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12.3</v>
      </c>
      <c r="F70" s="196">
        <f ca="1">IF(OFFSET(Values!BJ$1096,$K70*30,0)="-","-",ROUND(OFFSET(Values!BJ$1096,$K70*30,0),1))</f>
        <v>16</v>
      </c>
      <c r="G70" s="196">
        <f ca="1">IF(OFFSET(Values!BK$1096,$K70*30,0)="-","-",ROUND(OFFSET(Values!BK$1096,$K70*30,0),1))</f>
        <v>18.3</v>
      </c>
      <c r="H70" s="412">
        <f ca="1">OFFSET(Values!BD$1096,$K70*30,0)</f>
        <v>1.5819750719079578E-2</v>
      </c>
      <c r="I70" s="412">
        <f ca="1">OFFSET(Values!BF$1096,$K70*30,0)</f>
        <v>0</v>
      </c>
      <c r="J70" s="412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11.7</v>
      </c>
      <c r="F71" s="196">
        <f ca="1">IF(OFFSET(Values!BJ$1096,$K71*30,0)="-","-",ROUND(OFFSET(Values!BJ$1096,$K71*30,0),1))</f>
        <v>15.5</v>
      </c>
      <c r="G71" s="196">
        <f ca="1">IF(OFFSET(Values!BK$1096,$K71*30,0)="-","-",ROUND(OFFSET(Values!BK$1096,$K71*30,0),1))</f>
        <v>17.2</v>
      </c>
      <c r="H71" s="412">
        <f ca="1">OFFSET(Values!BD$1096,$K71*30,0)</f>
        <v>9.3610093610093613E-3</v>
      </c>
      <c r="I71" s="412">
        <f ca="1">OFFSET(Values!BF$1096,$K71*30,0)</f>
        <v>8.1400081400081396E-4</v>
      </c>
      <c r="J71" s="412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13.3</v>
      </c>
      <c r="F72" s="196">
        <f ca="1">IF(OFFSET(Values!BJ$1096,$K72*30,0)="-","-",ROUND(OFFSET(Values!BJ$1096,$K72*30,0),1))</f>
        <v>16.899999999999999</v>
      </c>
      <c r="G72" s="196">
        <f ca="1">IF(OFFSET(Values!BK$1096,$K72*30,0)="-","-",ROUND(OFFSET(Values!BK$1096,$K72*30,0),1))</f>
        <v>18.8</v>
      </c>
      <c r="H72" s="412">
        <f ca="1">OFFSET(Values!BD$1096,$K72*30,0)</f>
        <v>2.3127199597787834E-2</v>
      </c>
      <c r="I72" s="412">
        <f ca="1">OFFSET(Values!BF$1096,$K72*30,0)</f>
        <v>3.0165912518853697E-3</v>
      </c>
      <c r="J72" s="412">
        <f ca="1">OFFSET(Values!BH$1096,$K72*30,0)</f>
        <v>1.0055304172951231E-3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13.7</v>
      </c>
      <c r="F73" s="196">
        <f ca="1">IF(OFFSET(Values!BJ$1096,$K73*30,0)="-","-",ROUND(OFFSET(Values!BJ$1096,$K73*30,0),1))</f>
        <v>17.100000000000001</v>
      </c>
      <c r="G73" s="196">
        <f ca="1">IF(OFFSET(Values!BK$1096,$K73*30,0)="-","-",ROUND(OFFSET(Values!BK$1096,$K73*30,0),1))</f>
        <v>19</v>
      </c>
      <c r="H73" s="412">
        <f ca="1">OFFSET(Values!BD$1096,$K73*30,0)</f>
        <v>2.6033690658499236E-2</v>
      </c>
      <c r="I73" s="412">
        <f ca="1">OFFSET(Values!BF$1096,$K73*30,0)</f>
        <v>1.5313935681470138E-3</v>
      </c>
      <c r="J73" s="412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12.1</v>
      </c>
      <c r="F74" s="196">
        <f ca="1">IF(OFFSET(Values!BJ$1096,$K74*30,0)="-","-",ROUND(OFFSET(Values!BJ$1096,$K74*30,0),1))</f>
        <v>15.9</v>
      </c>
      <c r="G74" s="196">
        <f ca="1">IF(OFFSET(Values!BK$1096,$K74*30,0)="-","-",ROUND(OFFSET(Values!BK$1096,$K74*30,0),1))</f>
        <v>17.899999999999999</v>
      </c>
      <c r="H74" s="412">
        <f ca="1">OFFSET(Values!BD$1096,$K74*30,0)</f>
        <v>1.2771152220865807E-2</v>
      </c>
      <c r="I74" s="412">
        <f ca="1">OFFSET(Values!BF$1096,$K74*30,0)</f>
        <v>7.5124424828622392E-4</v>
      </c>
      <c r="J74" s="412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12.5</v>
      </c>
      <c r="F75" s="196">
        <f ca="1">IF(OFFSET(Values!BJ$1096,$K75*30,0)="-","-",ROUND(OFFSET(Values!BJ$1096,$K75*30,0),1))</f>
        <v>16.2</v>
      </c>
      <c r="G75" s="196">
        <f ca="1">IF(OFFSET(Values!BK$1096,$K75*30,0)="-","-",ROUND(OFFSET(Values!BK$1096,$K75*30,0),1))</f>
        <v>18.2</v>
      </c>
      <c r="H75" s="412">
        <f ca="1">OFFSET(Values!BD$1096,$K75*30,0)</f>
        <v>1.5962184010413098E-2</v>
      </c>
      <c r="I75" s="412">
        <f ca="1">OFFSET(Values!BF$1096,$K75*30,0)</f>
        <v>1.1646228677125435E-3</v>
      </c>
      <c r="J75" s="412">
        <f ca="1">OFFSET(Values!BH$1096,$K75*30,0)</f>
        <v>1.3701445502500514E-4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13.7</v>
      </c>
      <c r="F76" s="413">
        <f ca="1">IF(OFFSET(Values!CO$1096,$K76*30,0)="-","-",ROUND(OFFSET(Values!CO$1096,$K76*30,0),1))</f>
        <v>17.5</v>
      </c>
      <c r="G76" s="413">
        <f ca="1">IF(OFFSET(Values!CP$1096,$K76*30,0)="-","-",ROUND(OFFSET(Values!CP$1096,$K76*30,0),1))</f>
        <v>19.8</v>
      </c>
      <c r="H76" s="412">
        <f ca="1">OFFSET(Values!CI$1096,$K76*30,0)</f>
        <v>4.5283018867924525E-2</v>
      </c>
      <c r="I76" s="412">
        <f ca="1">OFFSET(Values!CK$1096,$K76*30,0)</f>
        <v>4.661487236403996E-3</v>
      </c>
      <c r="J76" s="412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13.8</v>
      </c>
      <c r="F77" s="413">
        <f ca="1">IF(OFFSET(Values!CO$1096,$K77*30,0)="-","-",ROUND(OFFSET(Values!CO$1096,$K77*30,0),1))</f>
        <v>17.5</v>
      </c>
      <c r="G77" s="413">
        <f ca="1">IF(OFFSET(Values!CP$1096,$K77*30,0)="-","-",ROUND(OFFSET(Values!CP$1096,$K77*30,0),1))</f>
        <v>20.100000000000001</v>
      </c>
      <c r="H77" s="412">
        <f ca="1">OFFSET(Values!CI$1096,$K77*30,0)</f>
        <v>5.3177106804867057E-2</v>
      </c>
      <c r="I77" s="412">
        <f ca="1">OFFSET(Values!CK$1096,$K77*30,0)</f>
        <v>6.9851284362325372E-3</v>
      </c>
      <c r="J77" s="412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13.7</v>
      </c>
      <c r="F78" s="413">
        <f ca="1">IF(OFFSET(Values!CO$1096,$K78*30,0)="-","-",ROUND(OFFSET(Values!CO$1096,$K78*30,0),1))</f>
        <v>17.3</v>
      </c>
      <c r="G78" s="413">
        <f ca="1">IF(OFFSET(Values!CP$1096,$K78*30,0)="-","-",ROUND(OFFSET(Values!CP$1096,$K78*30,0),1))</f>
        <v>19.7</v>
      </c>
      <c r="H78" s="412">
        <f ca="1">OFFSET(Values!CI$1096,$K78*30,0)</f>
        <v>4.367765887748417E-2</v>
      </c>
      <c r="I78" s="412">
        <f ca="1">OFFSET(Values!CK$1096,$K78*30,0)</f>
        <v>3.4942127101987332E-3</v>
      </c>
      <c r="J78" s="412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13.6</v>
      </c>
      <c r="F79" s="413">
        <f ca="1">IF(OFFSET(Values!CO$1096,$K79*30,0)="-","-",ROUND(OFFSET(Values!CO$1096,$K79*30,0),1))</f>
        <v>17.5</v>
      </c>
      <c r="G79" s="413">
        <f ca="1">IF(OFFSET(Values!CP$1096,$K79*30,0)="-","-",ROUND(OFFSET(Values!CP$1096,$K79*30,0),1))</f>
        <v>19.8</v>
      </c>
      <c r="H79" s="412">
        <f ca="1">OFFSET(Values!CI$1096,$K79*30,0)</f>
        <v>4.5434687636522496E-2</v>
      </c>
      <c r="I79" s="412">
        <f ca="1">OFFSET(Values!CK$1096,$K79*30,0)</f>
        <v>5.4608999563128006E-3</v>
      </c>
      <c r="J79" s="412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12.7</v>
      </c>
      <c r="F80" s="413">
        <f ca="1">IF(OFFSET(Values!CO$1096,$K80*30,0)="-","-",ROUND(OFFSET(Values!CO$1096,$K80*30,0),1))</f>
        <v>16.5</v>
      </c>
      <c r="G80" s="413">
        <f ca="1">IF(OFFSET(Values!CP$1096,$K80*30,0)="-","-",ROUND(OFFSET(Values!CP$1096,$K80*30,0),1))</f>
        <v>19.100000000000001</v>
      </c>
      <c r="H80" s="412">
        <f ca="1">OFFSET(Values!CI$1096,$K80*30,0)</f>
        <v>3.3829499323410013E-2</v>
      </c>
      <c r="I80" s="412">
        <f ca="1">OFFSET(Values!CK$1096,$K80*30,0)</f>
        <v>2.8996713705780009E-3</v>
      </c>
      <c r="J80" s="412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14.4</v>
      </c>
      <c r="F81" s="413">
        <f ca="1">IF(OFFSET(Values!CO$1096,$K81*30,0)="-","-",ROUND(OFFSET(Values!CO$1096,$K81*30,0),1))</f>
        <v>18.100000000000001</v>
      </c>
      <c r="G81" s="413">
        <f ca="1">IF(OFFSET(Values!CP$1096,$K81*30,0)="-","-",ROUND(OFFSET(Values!CP$1096,$K81*30,0),1))</f>
        <v>20.3</v>
      </c>
      <c r="H81" s="412">
        <f ca="1">OFFSET(Values!CI$1096,$K81*30,0)</f>
        <v>5.7295645530939646E-2</v>
      </c>
      <c r="I81" s="412">
        <f ca="1">OFFSET(Values!CK$1096,$K81*30,0)</f>
        <v>6.3661828367710723E-3</v>
      </c>
      <c r="J81" s="412">
        <f ca="1">OFFSET(Values!CM$1096,$K81*30,0)</f>
        <v>7.6394194041252863E-4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14.6</v>
      </c>
      <c r="F82" s="413">
        <f ca="1">IF(OFFSET(Values!CO$1096,$K82*30,0)="-","-",ROUND(OFFSET(Values!CO$1096,$K82*30,0),1))</f>
        <v>18.100000000000001</v>
      </c>
      <c r="G82" s="413">
        <f ca="1">IF(OFFSET(Values!CP$1096,$K82*30,0)="-","-",ROUND(OFFSET(Values!CP$1096,$K82*30,0),1))</f>
        <v>20.3</v>
      </c>
      <c r="H82" s="412">
        <f ca="1">OFFSET(Values!CI$1096,$K82*30,0)</f>
        <v>5.8139534883720929E-2</v>
      </c>
      <c r="I82" s="412">
        <f ca="1">OFFSET(Values!CK$1096,$K82*30,0)</f>
        <v>4.3927648578811372E-3</v>
      </c>
      <c r="J82" s="412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13.5</v>
      </c>
      <c r="F83" s="413">
        <f ca="1">IF(OFFSET(Values!CO$1096,$K83*30,0)="-","-",ROUND(OFFSET(Values!CO$1096,$K83*30,0),1))</f>
        <v>17.2</v>
      </c>
      <c r="G83" s="413">
        <f ca="1">IF(OFFSET(Values!CP$1096,$K83*30,0)="-","-",ROUND(OFFSET(Values!CP$1096,$K83*30,0),1))</f>
        <v>19.8</v>
      </c>
      <c r="H83" s="412">
        <f ca="1">OFFSET(Values!CI$1096,$K83*30,0)</f>
        <v>4.3956516134576545E-2</v>
      </c>
      <c r="I83" s="412">
        <f ca="1">OFFSET(Values!CK$1096,$K83*30,0)</f>
        <v>4.6405706183130675E-3</v>
      </c>
      <c r="J83" s="412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13.7</v>
      </c>
      <c r="F84" s="413">
        <f ca="1">IF(OFFSET(Values!CO$1096,$K84*30,0)="-","-",ROUND(OFFSET(Values!CO$1096,$K84*30,0),1))</f>
        <v>17.5</v>
      </c>
      <c r="G84" s="413">
        <f ca="1">IF(OFFSET(Values!CP$1096,$K84*30,0)="-","-",ROUND(OFFSET(Values!CP$1096,$K84*30,0),1))</f>
        <v>19.899999999999999</v>
      </c>
      <c r="H84" s="412">
        <f ca="1">OFFSET(Values!CI$1096,$K84*30,0)</f>
        <v>4.7409076279369182E-2</v>
      </c>
      <c r="I84" s="412">
        <f ca="1">OFFSET(Values!CK$1096,$K84*30,0)</f>
        <v>4.8278081750885108E-3</v>
      </c>
      <c r="J84" s="412">
        <f ca="1">OFFSET(Values!CM$1096,$K84*30,0)</f>
        <v>9.6556163501770217E-5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08" t="s">
        <v>54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3</v>
      </c>
      <c r="D11" s="428">
        <v>7</v>
      </c>
      <c r="E11" s="428">
        <v>2</v>
      </c>
      <c r="F11" s="428">
        <v>5</v>
      </c>
      <c r="G11" s="428">
        <v>6</v>
      </c>
      <c r="H11" s="428">
        <v>2</v>
      </c>
      <c r="I11" s="429">
        <v>4</v>
      </c>
      <c r="J11" s="21">
        <v>4.5999999999999996</v>
      </c>
      <c r="K11" s="21">
        <v>4.1428571428571432</v>
      </c>
      <c r="M11" s="427">
        <v>3</v>
      </c>
      <c r="N11" s="428">
        <v>3</v>
      </c>
      <c r="O11" s="428">
        <v>0</v>
      </c>
      <c r="P11" s="428">
        <v>4</v>
      </c>
      <c r="Q11" s="428">
        <v>6</v>
      </c>
      <c r="R11" s="428">
        <v>3</v>
      </c>
      <c r="S11" s="429">
        <v>5</v>
      </c>
      <c r="T11" s="21">
        <v>3.2</v>
      </c>
      <c r="U11" s="21">
        <v>3.4285714285714284</v>
      </c>
      <c r="W11" s="427">
        <v>6</v>
      </c>
      <c r="X11" s="428">
        <v>10</v>
      </c>
      <c r="Y11" s="428">
        <v>2</v>
      </c>
      <c r="Z11" s="428">
        <v>9</v>
      </c>
      <c r="AA11" s="428">
        <v>12</v>
      </c>
      <c r="AB11" s="428">
        <v>5</v>
      </c>
      <c r="AC11" s="429">
        <v>9</v>
      </c>
      <c r="AD11" s="100">
        <v>7.8</v>
      </c>
      <c r="AE11" s="21">
        <v>7.5714285714285712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2</v>
      </c>
      <c r="D12" s="432">
        <v>0</v>
      </c>
      <c r="E12" s="432">
        <v>2</v>
      </c>
      <c r="F12" s="432">
        <v>1</v>
      </c>
      <c r="G12" s="432">
        <v>1</v>
      </c>
      <c r="H12" s="432">
        <v>5</v>
      </c>
      <c r="I12" s="433">
        <v>5</v>
      </c>
      <c r="J12" s="21">
        <v>1.2</v>
      </c>
      <c r="K12" s="21">
        <v>2.2857142857142856</v>
      </c>
      <c r="M12" s="431">
        <v>1</v>
      </c>
      <c r="N12" s="432">
        <v>2</v>
      </c>
      <c r="O12" s="432">
        <v>1</v>
      </c>
      <c r="P12" s="432">
        <v>2</v>
      </c>
      <c r="Q12" s="432">
        <v>1</v>
      </c>
      <c r="R12" s="432">
        <v>1</v>
      </c>
      <c r="S12" s="433">
        <v>7</v>
      </c>
      <c r="T12" s="21">
        <v>1.4</v>
      </c>
      <c r="U12" s="21">
        <v>2.1428571428571428</v>
      </c>
      <c r="W12" s="431">
        <v>3</v>
      </c>
      <c r="X12" s="432">
        <v>2</v>
      </c>
      <c r="Y12" s="432">
        <v>3</v>
      </c>
      <c r="Z12" s="432">
        <v>3</v>
      </c>
      <c r="AA12" s="432">
        <v>2</v>
      </c>
      <c r="AB12" s="432">
        <v>6</v>
      </c>
      <c r="AC12" s="433">
        <v>12</v>
      </c>
      <c r="AD12" s="21">
        <v>2.6</v>
      </c>
      <c r="AE12" s="21">
        <v>4.4285714285714288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1</v>
      </c>
      <c r="E13" s="432">
        <v>2</v>
      </c>
      <c r="F13" s="432">
        <v>2</v>
      </c>
      <c r="G13" s="432">
        <v>2</v>
      </c>
      <c r="H13" s="432">
        <v>4</v>
      </c>
      <c r="I13" s="433">
        <v>2</v>
      </c>
      <c r="J13" s="21">
        <v>2</v>
      </c>
      <c r="K13" s="21">
        <v>2.2857142857142856</v>
      </c>
      <c r="M13" s="431">
        <v>2</v>
      </c>
      <c r="N13" s="432">
        <v>1</v>
      </c>
      <c r="O13" s="432">
        <v>0</v>
      </c>
      <c r="P13" s="432">
        <v>0</v>
      </c>
      <c r="Q13" s="432">
        <v>2</v>
      </c>
      <c r="R13" s="432">
        <v>4</v>
      </c>
      <c r="S13" s="433">
        <v>5</v>
      </c>
      <c r="T13" s="21">
        <v>1</v>
      </c>
      <c r="U13" s="21">
        <v>2</v>
      </c>
      <c r="W13" s="431">
        <v>5</v>
      </c>
      <c r="X13" s="432">
        <v>2</v>
      </c>
      <c r="Y13" s="432">
        <v>2</v>
      </c>
      <c r="Z13" s="432">
        <v>2</v>
      </c>
      <c r="AA13" s="432">
        <v>4</v>
      </c>
      <c r="AB13" s="432">
        <v>8</v>
      </c>
      <c r="AC13" s="433">
        <v>7</v>
      </c>
      <c r="AD13" s="21">
        <v>3</v>
      </c>
      <c r="AE13" s="21">
        <v>4.2857142857142856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2</v>
      </c>
      <c r="D14" s="432">
        <v>0</v>
      </c>
      <c r="E14" s="432">
        <v>1</v>
      </c>
      <c r="F14" s="432">
        <v>0</v>
      </c>
      <c r="G14" s="432">
        <v>2</v>
      </c>
      <c r="H14" s="432">
        <v>3</v>
      </c>
      <c r="I14" s="433">
        <v>4</v>
      </c>
      <c r="J14" s="21">
        <v>1</v>
      </c>
      <c r="K14" s="21">
        <v>1.7142857142857142</v>
      </c>
      <c r="M14" s="431">
        <v>2</v>
      </c>
      <c r="N14" s="432">
        <v>0</v>
      </c>
      <c r="O14" s="432">
        <v>2</v>
      </c>
      <c r="P14" s="432">
        <v>1</v>
      </c>
      <c r="Q14" s="432">
        <v>0</v>
      </c>
      <c r="R14" s="432">
        <v>9</v>
      </c>
      <c r="S14" s="433">
        <v>6</v>
      </c>
      <c r="T14" s="21">
        <v>1</v>
      </c>
      <c r="U14" s="21">
        <v>2.8571428571428572</v>
      </c>
      <c r="W14" s="431">
        <v>4</v>
      </c>
      <c r="X14" s="432">
        <v>0</v>
      </c>
      <c r="Y14" s="432">
        <v>3</v>
      </c>
      <c r="Z14" s="432">
        <v>1</v>
      </c>
      <c r="AA14" s="432">
        <v>2</v>
      </c>
      <c r="AB14" s="432">
        <v>12</v>
      </c>
      <c r="AC14" s="433">
        <v>10</v>
      </c>
      <c r="AD14" s="21">
        <v>2</v>
      </c>
      <c r="AE14" s="288">
        <v>4.5714285714285712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2</v>
      </c>
      <c r="D15" s="432">
        <v>0</v>
      </c>
      <c r="E15" s="432">
        <v>1</v>
      </c>
      <c r="F15" s="432">
        <v>3</v>
      </c>
      <c r="G15" s="432">
        <v>1</v>
      </c>
      <c r="H15" s="432">
        <v>1</v>
      </c>
      <c r="I15" s="433">
        <v>7</v>
      </c>
      <c r="J15" s="21">
        <v>1.4</v>
      </c>
      <c r="K15" s="21">
        <v>2.1428571428571428</v>
      </c>
      <c r="M15" s="431">
        <v>3</v>
      </c>
      <c r="N15" s="432">
        <v>1</v>
      </c>
      <c r="O15" s="432">
        <v>0</v>
      </c>
      <c r="P15" s="432">
        <v>2</v>
      </c>
      <c r="Q15" s="432">
        <v>0</v>
      </c>
      <c r="R15" s="432">
        <v>4</v>
      </c>
      <c r="S15" s="433">
        <v>4</v>
      </c>
      <c r="T15" s="21">
        <v>1.2</v>
      </c>
      <c r="U15" s="21">
        <v>2</v>
      </c>
      <c r="W15" s="431">
        <v>5</v>
      </c>
      <c r="X15" s="432">
        <v>1</v>
      </c>
      <c r="Y15" s="432">
        <v>1</v>
      </c>
      <c r="Z15" s="432">
        <v>5</v>
      </c>
      <c r="AA15" s="432">
        <v>1</v>
      </c>
      <c r="AB15" s="432">
        <v>5</v>
      </c>
      <c r="AC15" s="433">
        <v>11</v>
      </c>
      <c r="AD15" s="21">
        <v>2.6</v>
      </c>
      <c r="AE15" s="21">
        <v>4.1428571428571432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0</v>
      </c>
      <c r="E16" s="432">
        <v>1</v>
      </c>
      <c r="F16" s="432">
        <v>1</v>
      </c>
      <c r="G16" s="432">
        <v>0</v>
      </c>
      <c r="H16" s="432">
        <v>0</v>
      </c>
      <c r="I16" s="433">
        <v>6</v>
      </c>
      <c r="J16" s="21">
        <v>0.4</v>
      </c>
      <c r="K16" s="21">
        <v>1.1428571428571428</v>
      </c>
      <c r="M16" s="431">
        <v>2</v>
      </c>
      <c r="N16" s="432">
        <v>0</v>
      </c>
      <c r="O16" s="432">
        <v>1</v>
      </c>
      <c r="P16" s="432">
        <v>1</v>
      </c>
      <c r="Q16" s="432">
        <v>0</v>
      </c>
      <c r="R16" s="432">
        <v>2</v>
      </c>
      <c r="S16" s="433">
        <v>3</v>
      </c>
      <c r="T16" s="21">
        <v>0.8</v>
      </c>
      <c r="U16" s="21">
        <v>1.2857142857142858</v>
      </c>
      <c r="W16" s="431">
        <v>2</v>
      </c>
      <c r="X16" s="432">
        <v>0</v>
      </c>
      <c r="Y16" s="432">
        <v>2</v>
      </c>
      <c r="Z16" s="432">
        <v>2</v>
      </c>
      <c r="AA16" s="432">
        <v>0</v>
      </c>
      <c r="AB16" s="432">
        <v>2</v>
      </c>
      <c r="AC16" s="433">
        <v>9</v>
      </c>
      <c r="AD16" s="21">
        <v>1.2</v>
      </c>
      <c r="AE16" s="21">
        <v>2.4285714285714284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0</v>
      </c>
      <c r="E17" s="432">
        <v>2</v>
      </c>
      <c r="F17" s="432">
        <v>0</v>
      </c>
      <c r="G17" s="432">
        <v>1</v>
      </c>
      <c r="H17" s="432">
        <v>1</v>
      </c>
      <c r="I17" s="433">
        <v>2</v>
      </c>
      <c r="J17" s="21">
        <v>0.6</v>
      </c>
      <c r="K17" s="21">
        <v>0.8571428571428571</v>
      </c>
      <c r="M17" s="431">
        <v>1</v>
      </c>
      <c r="N17" s="432">
        <v>0</v>
      </c>
      <c r="O17" s="432">
        <v>1</v>
      </c>
      <c r="P17" s="432">
        <v>0</v>
      </c>
      <c r="Q17" s="432">
        <v>1</v>
      </c>
      <c r="R17" s="432">
        <v>0</v>
      </c>
      <c r="S17" s="433">
        <v>4</v>
      </c>
      <c r="T17" s="21">
        <v>0.6</v>
      </c>
      <c r="U17" s="21">
        <v>1</v>
      </c>
      <c r="W17" s="431">
        <v>1</v>
      </c>
      <c r="X17" s="432">
        <v>0</v>
      </c>
      <c r="Y17" s="432">
        <v>3</v>
      </c>
      <c r="Z17" s="432">
        <v>0</v>
      </c>
      <c r="AA17" s="432">
        <v>2</v>
      </c>
      <c r="AB17" s="432">
        <v>1</v>
      </c>
      <c r="AC17" s="433">
        <v>6</v>
      </c>
      <c r="AD17" s="21">
        <v>1.2</v>
      </c>
      <c r="AE17" s="21">
        <v>1.8571428571428572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0</v>
      </c>
      <c r="E18" s="432">
        <v>1</v>
      </c>
      <c r="F18" s="432">
        <v>2</v>
      </c>
      <c r="G18" s="432">
        <v>2</v>
      </c>
      <c r="H18" s="432">
        <v>0</v>
      </c>
      <c r="I18" s="433">
        <v>4</v>
      </c>
      <c r="J18" s="21">
        <v>1.2</v>
      </c>
      <c r="K18" s="21">
        <v>1.4285714285714286</v>
      </c>
      <c r="M18" s="431">
        <v>2</v>
      </c>
      <c r="N18" s="432">
        <v>1</v>
      </c>
      <c r="O18" s="432">
        <v>1</v>
      </c>
      <c r="P18" s="432">
        <v>1</v>
      </c>
      <c r="Q18" s="432">
        <v>3</v>
      </c>
      <c r="R18" s="432">
        <v>1</v>
      </c>
      <c r="S18" s="433">
        <v>2</v>
      </c>
      <c r="T18" s="21">
        <v>1.6</v>
      </c>
      <c r="U18" s="21">
        <v>1.5714285714285714</v>
      </c>
      <c r="W18" s="431">
        <v>3</v>
      </c>
      <c r="X18" s="432">
        <v>1</v>
      </c>
      <c r="Y18" s="432">
        <v>2</v>
      </c>
      <c r="Z18" s="432">
        <v>3</v>
      </c>
      <c r="AA18" s="432">
        <v>5</v>
      </c>
      <c r="AB18" s="432">
        <v>1</v>
      </c>
      <c r="AC18" s="433">
        <v>6</v>
      </c>
      <c r="AD18" s="21">
        <v>2.8</v>
      </c>
      <c r="AE18" s="21">
        <v>3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0</v>
      </c>
      <c r="F19" s="432">
        <v>0</v>
      </c>
      <c r="G19" s="432">
        <v>0</v>
      </c>
      <c r="H19" s="432">
        <v>0</v>
      </c>
      <c r="I19" s="433">
        <v>2</v>
      </c>
      <c r="J19" s="21">
        <v>0</v>
      </c>
      <c r="K19" s="21">
        <v>0.2857142857142857</v>
      </c>
      <c r="M19" s="431">
        <v>0</v>
      </c>
      <c r="N19" s="432">
        <v>0</v>
      </c>
      <c r="O19" s="432">
        <v>0</v>
      </c>
      <c r="P19" s="432">
        <v>0</v>
      </c>
      <c r="Q19" s="432">
        <v>0</v>
      </c>
      <c r="R19" s="432">
        <v>0</v>
      </c>
      <c r="S19" s="433">
        <v>2</v>
      </c>
      <c r="T19" s="21">
        <v>0</v>
      </c>
      <c r="U19" s="21">
        <v>0.2857142857142857</v>
      </c>
      <c r="W19" s="431">
        <v>0</v>
      </c>
      <c r="X19" s="432">
        <v>0</v>
      </c>
      <c r="Y19" s="432">
        <v>0</v>
      </c>
      <c r="Z19" s="432">
        <v>0</v>
      </c>
      <c r="AA19" s="432">
        <v>0</v>
      </c>
      <c r="AB19" s="432">
        <v>0</v>
      </c>
      <c r="AC19" s="433">
        <v>4</v>
      </c>
      <c r="AD19" s="21">
        <v>0</v>
      </c>
      <c r="AE19" s="21">
        <v>0.5714285714285714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1</v>
      </c>
      <c r="E20" s="432">
        <v>1</v>
      </c>
      <c r="F20" s="432">
        <v>0</v>
      </c>
      <c r="G20" s="432">
        <v>1</v>
      </c>
      <c r="H20" s="432">
        <v>5</v>
      </c>
      <c r="I20" s="433">
        <v>0</v>
      </c>
      <c r="J20" s="21">
        <v>0.6</v>
      </c>
      <c r="K20" s="21">
        <v>1.1428571428571428</v>
      </c>
      <c r="M20" s="431">
        <v>1</v>
      </c>
      <c r="N20" s="432">
        <v>0</v>
      </c>
      <c r="O20" s="432">
        <v>1</v>
      </c>
      <c r="P20" s="432">
        <v>0</v>
      </c>
      <c r="Q20" s="432">
        <v>0</v>
      </c>
      <c r="R20" s="432">
        <v>0</v>
      </c>
      <c r="S20" s="433">
        <v>2</v>
      </c>
      <c r="T20" s="21">
        <v>0.4</v>
      </c>
      <c r="U20" s="21">
        <v>0.5714285714285714</v>
      </c>
      <c r="W20" s="431">
        <v>1</v>
      </c>
      <c r="X20" s="432">
        <v>1</v>
      </c>
      <c r="Y20" s="432">
        <v>2</v>
      </c>
      <c r="Z20" s="432">
        <v>0</v>
      </c>
      <c r="AA20" s="432">
        <v>1</v>
      </c>
      <c r="AB20" s="432">
        <v>5</v>
      </c>
      <c r="AC20" s="433">
        <v>2</v>
      </c>
      <c r="AD20" s="21">
        <v>1</v>
      </c>
      <c r="AE20" s="21">
        <v>1.7142857142857142</v>
      </c>
      <c r="AF20" s="289"/>
      <c r="AG20" s="290"/>
    </row>
    <row r="21" spans="1:40" x14ac:dyDescent="0.25">
      <c r="A21" s="213"/>
      <c r="B21" s="283">
        <v>0.104167</v>
      </c>
      <c r="C21" s="431">
        <v>0</v>
      </c>
      <c r="D21" s="432">
        <v>0</v>
      </c>
      <c r="E21" s="432">
        <v>1</v>
      </c>
      <c r="F21" s="432">
        <v>0</v>
      </c>
      <c r="G21" s="432">
        <v>0</v>
      </c>
      <c r="H21" s="432">
        <v>0</v>
      </c>
      <c r="I21" s="433">
        <v>0</v>
      </c>
      <c r="J21" s="21">
        <v>0.2</v>
      </c>
      <c r="K21" s="21">
        <v>0.14285714285714285</v>
      </c>
      <c r="M21" s="431">
        <v>1</v>
      </c>
      <c r="N21" s="432">
        <v>0</v>
      </c>
      <c r="O21" s="432">
        <v>2</v>
      </c>
      <c r="P21" s="432">
        <v>1</v>
      </c>
      <c r="Q21" s="432">
        <v>0</v>
      </c>
      <c r="R21" s="432">
        <v>1</v>
      </c>
      <c r="S21" s="433">
        <v>1</v>
      </c>
      <c r="T21" s="21">
        <v>0.8</v>
      </c>
      <c r="U21" s="21">
        <v>0.8571428571428571</v>
      </c>
      <c r="W21" s="431">
        <v>1</v>
      </c>
      <c r="X21" s="432">
        <v>0</v>
      </c>
      <c r="Y21" s="432">
        <v>3</v>
      </c>
      <c r="Z21" s="432">
        <v>1</v>
      </c>
      <c r="AA21" s="432">
        <v>0</v>
      </c>
      <c r="AB21" s="432">
        <v>1</v>
      </c>
      <c r="AC21" s="433">
        <v>1</v>
      </c>
      <c r="AD21" s="21">
        <v>1</v>
      </c>
      <c r="AE21" s="21">
        <v>1</v>
      </c>
      <c r="AF21" s="289"/>
      <c r="AG21" s="290"/>
    </row>
    <row r="22" spans="1:40" x14ac:dyDescent="0.25">
      <c r="A22" s="213"/>
      <c r="B22" s="283">
        <v>0.114583</v>
      </c>
      <c r="C22" s="431">
        <v>1</v>
      </c>
      <c r="D22" s="432">
        <v>0</v>
      </c>
      <c r="E22" s="432">
        <v>0</v>
      </c>
      <c r="F22" s="432">
        <v>0</v>
      </c>
      <c r="G22" s="432">
        <v>0</v>
      </c>
      <c r="H22" s="432">
        <v>2</v>
      </c>
      <c r="I22" s="433">
        <v>0</v>
      </c>
      <c r="J22" s="21">
        <v>0.2</v>
      </c>
      <c r="K22" s="21">
        <v>0.42857142857142855</v>
      </c>
      <c r="M22" s="431">
        <v>4</v>
      </c>
      <c r="N22" s="432">
        <v>0</v>
      </c>
      <c r="O22" s="432">
        <v>0</v>
      </c>
      <c r="P22" s="432">
        <v>1</v>
      </c>
      <c r="Q22" s="432">
        <v>0</v>
      </c>
      <c r="R22" s="432">
        <v>0</v>
      </c>
      <c r="S22" s="433">
        <v>0</v>
      </c>
      <c r="T22" s="21">
        <v>1</v>
      </c>
      <c r="U22" s="21">
        <v>0.7142857142857143</v>
      </c>
      <c r="W22" s="431">
        <v>5</v>
      </c>
      <c r="X22" s="432">
        <v>0</v>
      </c>
      <c r="Y22" s="432">
        <v>0</v>
      </c>
      <c r="Z22" s="432">
        <v>1</v>
      </c>
      <c r="AA22" s="432">
        <v>0</v>
      </c>
      <c r="AB22" s="432">
        <v>2</v>
      </c>
      <c r="AC22" s="433">
        <v>0</v>
      </c>
      <c r="AD22" s="21">
        <v>1.2</v>
      </c>
      <c r="AE22" s="21">
        <v>1.1428571428571428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1</v>
      </c>
      <c r="E23" s="432">
        <v>1</v>
      </c>
      <c r="F23" s="432">
        <v>0</v>
      </c>
      <c r="G23" s="432">
        <v>0</v>
      </c>
      <c r="H23" s="432">
        <v>0</v>
      </c>
      <c r="I23" s="433">
        <v>0</v>
      </c>
      <c r="J23" s="21">
        <v>0.4</v>
      </c>
      <c r="K23" s="21">
        <v>0.2857142857142857</v>
      </c>
      <c r="M23" s="431">
        <v>3</v>
      </c>
      <c r="N23" s="432">
        <v>0</v>
      </c>
      <c r="O23" s="432">
        <v>2</v>
      </c>
      <c r="P23" s="432">
        <v>0</v>
      </c>
      <c r="Q23" s="432">
        <v>0</v>
      </c>
      <c r="R23" s="432">
        <v>1</v>
      </c>
      <c r="S23" s="433">
        <v>1</v>
      </c>
      <c r="T23" s="21">
        <v>1</v>
      </c>
      <c r="U23" s="21">
        <v>1</v>
      </c>
      <c r="W23" s="431">
        <v>3</v>
      </c>
      <c r="X23" s="432">
        <v>1</v>
      </c>
      <c r="Y23" s="432">
        <v>3</v>
      </c>
      <c r="Z23" s="432">
        <v>0</v>
      </c>
      <c r="AA23" s="432">
        <v>0</v>
      </c>
      <c r="AB23" s="432">
        <v>1</v>
      </c>
      <c r="AC23" s="433">
        <v>1</v>
      </c>
      <c r="AD23" s="21">
        <v>1.4</v>
      </c>
      <c r="AE23" s="21">
        <v>1.2857142857142858</v>
      </c>
      <c r="AF23" s="289"/>
      <c r="AG23" s="290"/>
    </row>
    <row r="24" spans="1:40" x14ac:dyDescent="0.25">
      <c r="A24" s="213"/>
      <c r="B24" s="283">
        <v>0.13541700000000001</v>
      </c>
      <c r="C24" s="431">
        <v>1</v>
      </c>
      <c r="D24" s="432">
        <v>0</v>
      </c>
      <c r="E24" s="432">
        <v>0</v>
      </c>
      <c r="F24" s="432">
        <v>0</v>
      </c>
      <c r="G24" s="432">
        <v>2</v>
      </c>
      <c r="H24" s="432">
        <v>1</v>
      </c>
      <c r="I24" s="433">
        <v>1</v>
      </c>
      <c r="J24" s="21">
        <v>0.6</v>
      </c>
      <c r="K24" s="21">
        <v>0.7142857142857143</v>
      </c>
      <c r="M24" s="431">
        <v>0</v>
      </c>
      <c r="N24" s="432">
        <v>1</v>
      </c>
      <c r="O24" s="432">
        <v>0</v>
      </c>
      <c r="P24" s="432">
        <v>1</v>
      </c>
      <c r="Q24" s="432">
        <v>2</v>
      </c>
      <c r="R24" s="432">
        <v>3</v>
      </c>
      <c r="S24" s="433">
        <v>0</v>
      </c>
      <c r="T24" s="21">
        <v>0.8</v>
      </c>
      <c r="U24" s="21">
        <v>1</v>
      </c>
      <c r="W24" s="431">
        <v>1</v>
      </c>
      <c r="X24" s="432">
        <v>1</v>
      </c>
      <c r="Y24" s="432">
        <v>0</v>
      </c>
      <c r="Z24" s="432">
        <v>1</v>
      </c>
      <c r="AA24" s="432">
        <v>4</v>
      </c>
      <c r="AB24" s="432">
        <v>4</v>
      </c>
      <c r="AC24" s="433">
        <v>1</v>
      </c>
      <c r="AD24" s="21">
        <v>1.4</v>
      </c>
      <c r="AE24" s="21">
        <v>1.7142857142857142</v>
      </c>
      <c r="AF24" s="289"/>
      <c r="AG24" s="290"/>
    </row>
    <row r="25" spans="1:40" x14ac:dyDescent="0.25">
      <c r="A25" s="213"/>
      <c r="B25" s="283">
        <v>0.14583299999999999</v>
      </c>
      <c r="C25" s="431">
        <v>1</v>
      </c>
      <c r="D25" s="432">
        <v>0</v>
      </c>
      <c r="E25" s="432">
        <v>2</v>
      </c>
      <c r="F25" s="432">
        <v>1</v>
      </c>
      <c r="G25" s="432">
        <v>0</v>
      </c>
      <c r="H25" s="432">
        <v>0</v>
      </c>
      <c r="I25" s="433">
        <v>0</v>
      </c>
      <c r="J25" s="21">
        <v>0.8</v>
      </c>
      <c r="K25" s="21">
        <v>0.5714285714285714</v>
      </c>
      <c r="M25" s="431">
        <v>0</v>
      </c>
      <c r="N25" s="432">
        <v>0</v>
      </c>
      <c r="O25" s="432">
        <v>1</v>
      </c>
      <c r="P25" s="432">
        <v>1</v>
      </c>
      <c r="Q25" s="432">
        <v>0</v>
      </c>
      <c r="R25" s="432">
        <v>0</v>
      </c>
      <c r="S25" s="433">
        <v>1</v>
      </c>
      <c r="T25" s="21">
        <v>0.4</v>
      </c>
      <c r="U25" s="21">
        <v>0.42857142857142855</v>
      </c>
      <c r="W25" s="431">
        <v>1</v>
      </c>
      <c r="X25" s="432">
        <v>0</v>
      </c>
      <c r="Y25" s="432">
        <v>3</v>
      </c>
      <c r="Z25" s="432">
        <v>2</v>
      </c>
      <c r="AA25" s="432">
        <v>0</v>
      </c>
      <c r="AB25" s="432">
        <v>0</v>
      </c>
      <c r="AC25" s="433">
        <v>1</v>
      </c>
      <c r="AD25" s="21">
        <v>1.2</v>
      </c>
      <c r="AE25" s="21">
        <v>1</v>
      </c>
      <c r="AF25" s="289"/>
      <c r="AG25" s="290"/>
    </row>
    <row r="26" spans="1:40" x14ac:dyDescent="0.25">
      <c r="A26" s="213"/>
      <c r="B26" s="283">
        <v>0.15625</v>
      </c>
      <c r="C26" s="431">
        <v>1</v>
      </c>
      <c r="D26" s="432">
        <v>0</v>
      </c>
      <c r="E26" s="432">
        <v>0</v>
      </c>
      <c r="F26" s="432">
        <v>1</v>
      </c>
      <c r="G26" s="432">
        <v>0</v>
      </c>
      <c r="H26" s="432">
        <v>0</v>
      </c>
      <c r="I26" s="433">
        <v>1</v>
      </c>
      <c r="J26" s="21">
        <v>0.4</v>
      </c>
      <c r="K26" s="21">
        <v>0.42857142857142855</v>
      </c>
      <c r="M26" s="431">
        <v>1</v>
      </c>
      <c r="N26" s="432">
        <v>1</v>
      </c>
      <c r="O26" s="432">
        <v>1</v>
      </c>
      <c r="P26" s="432">
        <v>0</v>
      </c>
      <c r="Q26" s="432">
        <v>1</v>
      </c>
      <c r="R26" s="432">
        <v>1</v>
      </c>
      <c r="S26" s="433">
        <v>1</v>
      </c>
      <c r="T26" s="21">
        <v>0.8</v>
      </c>
      <c r="U26" s="21">
        <v>0.8571428571428571</v>
      </c>
      <c r="W26" s="431">
        <v>2</v>
      </c>
      <c r="X26" s="432">
        <v>1</v>
      </c>
      <c r="Y26" s="432">
        <v>1</v>
      </c>
      <c r="Z26" s="432">
        <v>1</v>
      </c>
      <c r="AA26" s="432">
        <v>1</v>
      </c>
      <c r="AB26" s="432">
        <v>1</v>
      </c>
      <c r="AC26" s="433">
        <v>2</v>
      </c>
      <c r="AD26" s="21">
        <v>1.2</v>
      </c>
      <c r="AE26" s="21">
        <v>1.2857142857142858</v>
      </c>
      <c r="AF26" s="289"/>
      <c r="AG26" s="290"/>
    </row>
    <row r="27" spans="1:40" x14ac:dyDescent="0.25">
      <c r="A27" s="213"/>
      <c r="B27" s="283">
        <v>0.16666700000000001</v>
      </c>
      <c r="C27" s="431">
        <v>3</v>
      </c>
      <c r="D27" s="432">
        <v>4</v>
      </c>
      <c r="E27" s="432">
        <v>2</v>
      </c>
      <c r="F27" s="432">
        <v>2</v>
      </c>
      <c r="G27" s="432">
        <v>3</v>
      </c>
      <c r="H27" s="432">
        <v>1</v>
      </c>
      <c r="I27" s="433">
        <v>0</v>
      </c>
      <c r="J27" s="21">
        <v>2.8</v>
      </c>
      <c r="K27" s="21">
        <v>2.1428571428571428</v>
      </c>
      <c r="M27" s="431">
        <v>1</v>
      </c>
      <c r="N27" s="432">
        <v>0</v>
      </c>
      <c r="O27" s="432">
        <v>0</v>
      </c>
      <c r="P27" s="432">
        <v>1</v>
      </c>
      <c r="Q27" s="432">
        <v>0</v>
      </c>
      <c r="R27" s="432">
        <v>1</v>
      </c>
      <c r="S27" s="433">
        <v>0</v>
      </c>
      <c r="T27" s="21">
        <v>0.4</v>
      </c>
      <c r="U27" s="21">
        <v>0.42857142857142855</v>
      </c>
      <c r="W27" s="431">
        <v>4</v>
      </c>
      <c r="X27" s="432">
        <v>4</v>
      </c>
      <c r="Y27" s="432">
        <v>2</v>
      </c>
      <c r="Z27" s="432">
        <v>3</v>
      </c>
      <c r="AA27" s="432">
        <v>3</v>
      </c>
      <c r="AB27" s="432">
        <v>2</v>
      </c>
      <c r="AC27" s="433">
        <v>0</v>
      </c>
      <c r="AD27" s="21">
        <v>3.2</v>
      </c>
      <c r="AE27" s="21">
        <v>2.5714285714285716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4</v>
      </c>
      <c r="D28" s="432">
        <v>6</v>
      </c>
      <c r="E28" s="432">
        <v>4</v>
      </c>
      <c r="F28" s="432">
        <v>2</v>
      </c>
      <c r="G28" s="432">
        <v>1</v>
      </c>
      <c r="H28" s="432">
        <v>0</v>
      </c>
      <c r="I28" s="433">
        <v>1</v>
      </c>
      <c r="J28" s="21">
        <v>3.4</v>
      </c>
      <c r="K28" s="21">
        <v>2.5714285714285716</v>
      </c>
      <c r="M28" s="431">
        <v>1</v>
      </c>
      <c r="N28" s="432">
        <v>2</v>
      </c>
      <c r="O28" s="432">
        <v>1</v>
      </c>
      <c r="P28" s="432">
        <v>1</v>
      </c>
      <c r="Q28" s="432">
        <v>2</v>
      </c>
      <c r="R28" s="432">
        <v>0</v>
      </c>
      <c r="S28" s="433">
        <v>3</v>
      </c>
      <c r="T28" s="21">
        <v>1.4</v>
      </c>
      <c r="U28" s="21">
        <v>1.4285714285714286</v>
      </c>
      <c r="W28" s="431">
        <v>5</v>
      </c>
      <c r="X28" s="432">
        <v>8</v>
      </c>
      <c r="Y28" s="432">
        <v>5</v>
      </c>
      <c r="Z28" s="432">
        <v>3</v>
      </c>
      <c r="AA28" s="432">
        <v>3</v>
      </c>
      <c r="AB28" s="432">
        <v>0</v>
      </c>
      <c r="AC28" s="433">
        <v>4</v>
      </c>
      <c r="AD28" s="21">
        <v>4.8</v>
      </c>
      <c r="AE28" s="21">
        <v>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4</v>
      </c>
      <c r="D29" s="432">
        <v>2</v>
      </c>
      <c r="E29" s="432">
        <v>2</v>
      </c>
      <c r="F29" s="432">
        <v>3</v>
      </c>
      <c r="G29" s="432">
        <v>2</v>
      </c>
      <c r="H29" s="432">
        <v>1</v>
      </c>
      <c r="I29" s="433">
        <v>0</v>
      </c>
      <c r="J29" s="21">
        <v>2.6</v>
      </c>
      <c r="K29" s="21">
        <v>2</v>
      </c>
      <c r="M29" s="431">
        <v>1</v>
      </c>
      <c r="N29" s="432">
        <v>2</v>
      </c>
      <c r="O29" s="432">
        <v>3</v>
      </c>
      <c r="P29" s="432">
        <v>2</v>
      </c>
      <c r="Q29" s="432">
        <v>1</v>
      </c>
      <c r="R29" s="432">
        <v>3</v>
      </c>
      <c r="S29" s="433">
        <v>0</v>
      </c>
      <c r="T29" s="21">
        <v>1.8</v>
      </c>
      <c r="U29" s="21">
        <v>1.7142857142857142</v>
      </c>
      <c r="W29" s="431">
        <v>5</v>
      </c>
      <c r="X29" s="432">
        <v>4</v>
      </c>
      <c r="Y29" s="432">
        <v>5</v>
      </c>
      <c r="Z29" s="432">
        <v>5</v>
      </c>
      <c r="AA29" s="432">
        <v>3</v>
      </c>
      <c r="AB29" s="432">
        <v>4</v>
      </c>
      <c r="AC29" s="433">
        <v>0</v>
      </c>
      <c r="AD29" s="21">
        <v>4.4000000000000004</v>
      </c>
      <c r="AE29" s="21">
        <v>3.7142857142857144</v>
      </c>
      <c r="AF29" s="289"/>
      <c r="AG29" s="290"/>
    </row>
    <row r="30" spans="1:40" x14ac:dyDescent="0.25">
      <c r="A30" s="213"/>
      <c r="B30" s="283">
        <v>0.19791700000000001</v>
      </c>
      <c r="C30" s="431">
        <v>6</v>
      </c>
      <c r="D30" s="432">
        <v>1</v>
      </c>
      <c r="E30" s="432">
        <v>2</v>
      </c>
      <c r="F30" s="432">
        <v>5</v>
      </c>
      <c r="G30" s="432">
        <v>3</v>
      </c>
      <c r="H30" s="432">
        <v>0</v>
      </c>
      <c r="I30" s="433">
        <v>1</v>
      </c>
      <c r="J30" s="21">
        <v>3.4</v>
      </c>
      <c r="K30" s="21">
        <v>2.5714285714285716</v>
      </c>
      <c r="M30" s="431">
        <v>2</v>
      </c>
      <c r="N30" s="432">
        <v>1</v>
      </c>
      <c r="O30" s="432">
        <v>2</v>
      </c>
      <c r="P30" s="432">
        <v>2</v>
      </c>
      <c r="Q30" s="432">
        <v>2</v>
      </c>
      <c r="R30" s="432">
        <v>3</v>
      </c>
      <c r="S30" s="433">
        <v>1</v>
      </c>
      <c r="T30" s="21">
        <v>1.8</v>
      </c>
      <c r="U30" s="21">
        <v>1.8571428571428572</v>
      </c>
      <c r="W30" s="431">
        <v>8</v>
      </c>
      <c r="X30" s="432">
        <v>2</v>
      </c>
      <c r="Y30" s="432">
        <v>4</v>
      </c>
      <c r="Z30" s="432">
        <v>7</v>
      </c>
      <c r="AA30" s="432">
        <v>5</v>
      </c>
      <c r="AB30" s="432">
        <v>3</v>
      </c>
      <c r="AC30" s="433">
        <v>2</v>
      </c>
      <c r="AD30" s="21">
        <v>5.2</v>
      </c>
      <c r="AE30" s="21">
        <v>4.4285714285714288</v>
      </c>
      <c r="AF30" s="289"/>
      <c r="AG30" s="290"/>
    </row>
    <row r="31" spans="1:40" x14ac:dyDescent="0.25">
      <c r="A31" s="213"/>
      <c r="B31" s="283">
        <v>0.20833299999999999</v>
      </c>
      <c r="C31" s="431">
        <v>4</v>
      </c>
      <c r="D31" s="432">
        <v>8</v>
      </c>
      <c r="E31" s="432">
        <v>1</v>
      </c>
      <c r="F31" s="432">
        <v>6</v>
      </c>
      <c r="G31" s="432">
        <v>4</v>
      </c>
      <c r="H31" s="432">
        <v>1</v>
      </c>
      <c r="I31" s="433">
        <v>4</v>
      </c>
      <c r="J31" s="21">
        <v>4.5999999999999996</v>
      </c>
      <c r="K31" s="21">
        <v>4</v>
      </c>
      <c r="M31" s="431">
        <v>6</v>
      </c>
      <c r="N31" s="432">
        <v>3</v>
      </c>
      <c r="O31" s="432">
        <v>3</v>
      </c>
      <c r="P31" s="432">
        <v>2</v>
      </c>
      <c r="Q31" s="432">
        <v>3</v>
      </c>
      <c r="R31" s="432">
        <v>1</v>
      </c>
      <c r="S31" s="433">
        <v>0</v>
      </c>
      <c r="T31" s="21">
        <v>3.4</v>
      </c>
      <c r="U31" s="21">
        <v>2.5714285714285716</v>
      </c>
      <c r="W31" s="431">
        <v>10</v>
      </c>
      <c r="X31" s="432">
        <v>11</v>
      </c>
      <c r="Y31" s="432">
        <v>4</v>
      </c>
      <c r="Z31" s="432">
        <v>8</v>
      </c>
      <c r="AA31" s="432">
        <v>7</v>
      </c>
      <c r="AB31" s="432">
        <v>2</v>
      </c>
      <c r="AC31" s="433">
        <v>4</v>
      </c>
      <c r="AD31" s="21">
        <v>8</v>
      </c>
      <c r="AE31" s="21">
        <v>6.5714285714285712</v>
      </c>
      <c r="AF31" s="289"/>
      <c r="AG31" s="290"/>
    </row>
    <row r="32" spans="1:40" x14ac:dyDescent="0.25">
      <c r="A32" s="213"/>
      <c r="B32" s="283">
        <v>0.21875</v>
      </c>
      <c r="C32" s="431">
        <v>5</v>
      </c>
      <c r="D32" s="432">
        <v>4</v>
      </c>
      <c r="E32" s="432">
        <v>4</v>
      </c>
      <c r="F32" s="432">
        <v>5</v>
      </c>
      <c r="G32" s="432">
        <v>6</v>
      </c>
      <c r="H32" s="432">
        <v>7</v>
      </c>
      <c r="I32" s="433">
        <v>2</v>
      </c>
      <c r="J32" s="21">
        <v>4.8</v>
      </c>
      <c r="K32" s="21">
        <v>4.7142857142857144</v>
      </c>
      <c r="M32" s="431">
        <v>8</v>
      </c>
      <c r="N32" s="432">
        <v>4</v>
      </c>
      <c r="O32" s="432">
        <v>2</v>
      </c>
      <c r="P32" s="432">
        <v>4</v>
      </c>
      <c r="Q32" s="432">
        <v>0</v>
      </c>
      <c r="R32" s="432">
        <v>0</v>
      </c>
      <c r="S32" s="433">
        <v>1</v>
      </c>
      <c r="T32" s="21">
        <v>3.6</v>
      </c>
      <c r="U32" s="21">
        <v>2.7142857142857144</v>
      </c>
      <c r="W32" s="431">
        <v>13</v>
      </c>
      <c r="X32" s="432">
        <v>8</v>
      </c>
      <c r="Y32" s="432">
        <v>6</v>
      </c>
      <c r="Z32" s="432">
        <v>9</v>
      </c>
      <c r="AA32" s="432">
        <v>6</v>
      </c>
      <c r="AB32" s="432">
        <v>7</v>
      </c>
      <c r="AC32" s="433">
        <v>3</v>
      </c>
      <c r="AD32" s="21">
        <v>8.4</v>
      </c>
      <c r="AE32" s="21">
        <v>7.4285714285714288</v>
      </c>
      <c r="AF32" s="289"/>
      <c r="AG32" s="290"/>
    </row>
    <row r="33" spans="1:33" x14ac:dyDescent="0.25">
      <c r="A33" s="213"/>
      <c r="B33" s="283">
        <v>0.22916700000000001</v>
      </c>
      <c r="C33" s="431">
        <v>16</v>
      </c>
      <c r="D33" s="432">
        <v>11</v>
      </c>
      <c r="E33" s="432">
        <v>8</v>
      </c>
      <c r="F33" s="432">
        <v>13</v>
      </c>
      <c r="G33" s="432">
        <v>1</v>
      </c>
      <c r="H33" s="432">
        <v>2</v>
      </c>
      <c r="I33" s="433">
        <v>4</v>
      </c>
      <c r="J33" s="21">
        <v>9.8000000000000007</v>
      </c>
      <c r="K33" s="21">
        <v>7.8571428571428568</v>
      </c>
      <c r="M33" s="431">
        <v>11</v>
      </c>
      <c r="N33" s="432">
        <v>5</v>
      </c>
      <c r="O33" s="432">
        <v>7</v>
      </c>
      <c r="P33" s="432">
        <v>11</v>
      </c>
      <c r="Q33" s="432">
        <v>3</v>
      </c>
      <c r="R33" s="432">
        <v>3</v>
      </c>
      <c r="S33" s="433">
        <v>2</v>
      </c>
      <c r="T33" s="21">
        <v>7.4</v>
      </c>
      <c r="U33" s="21">
        <v>6</v>
      </c>
      <c r="W33" s="431">
        <v>27</v>
      </c>
      <c r="X33" s="432">
        <v>16</v>
      </c>
      <c r="Y33" s="432">
        <v>15</v>
      </c>
      <c r="Z33" s="432">
        <v>24</v>
      </c>
      <c r="AA33" s="432">
        <v>4</v>
      </c>
      <c r="AB33" s="432">
        <v>5</v>
      </c>
      <c r="AC33" s="433">
        <v>6</v>
      </c>
      <c r="AD33" s="21">
        <v>17.2</v>
      </c>
      <c r="AE33" s="21">
        <v>13.857142857142858</v>
      </c>
      <c r="AF33" s="289"/>
      <c r="AG33" s="290"/>
    </row>
    <row r="34" spans="1:33" x14ac:dyDescent="0.25">
      <c r="A34" s="213"/>
      <c r="B34" s="283">
        <v>0.23958299999999999</v>
      </c>
      <c r="C34" s="431">
        <v>17</v>
      </c>
      <c r="D34" s="432">
        <v>7</v>
      </c>
      <c r="E34" s="432">
        <v>15</v>
      </c>
      <c r="F34" s="432">
        <v>6</v>
      </c>
      <c r="G34" s="432">
        <v>11</v>
      </c>
      <c r="H34" s="432">
        <v>4</v>
      </c>
      <c r="I34" s="433">
        <v>1</v>
      </c>
      <c r="J34" s="21">
        <v>11.2</v>
      </c>
      <c r="K34" s="21">
        <v>8.7142857142857135</v>
      </c>
      <c r="M34" s="431">
        <v>14</v>
      </c>
      <c r="N34" s="432">
        <v>11</v>
      </c>
      <c r="O34" s="432">
        <v>11</v>
      </c>
      <c r="P34" s="432">
        <v>8</v>
      </c>
      <c r="Q34" s="432">
        <v>8</v>
      </c>
      <c r="R34" s="432">
        <v>4</v>
      </c>
      <c r="S34" s="433">
        <v>2</v>
      </c>
      <c r="T34" s="21">
        <v>10.4</v>
      </c>
      <c r="U34" s="21">
        <v>8.2857142857142865</v>
      </c>
      <c r="W34" s="431">
        <v>31</v>
      </c>
      <c r="X34" s="432">
        <v>18</v>
      </c>
      <c r="Y34" s="432">
        <v>26</v>
      </c>
      <c r="Z34" s="432">
        <v>14</v>
      </c>
      <c r="AA34" s="432">
        <v>19</v>
      </c>
      <c r="AB34" s="432">
        <v>8</v>
      </c>
      <c r="AC34" s="433">
        <v>3</v>
      </c>
      <c r="AD34" s="21">
        <v>21.6</v>
      </c>
      <c r="AE34" s="21">
        <v>17</v>
      </c>
      <c r="AF34" s="289"/>
      <c r="AG34" s="290"/>
    </row>
    <row r="35" spans="1:33" x14ac:dyDescent="0.25">
      <c r="A35" s="213"/>
      <c r="B35" s="283">
        <v>0.25</v>
      </c>
      <c r="C35" s="431">
        <v>24</v>
      </c>
      <c r="D35" s="432">
        <v>23</v>
      </c>
      <c r="E35" s="432">
        <v>19</v>
      </c>
      <c r="F35" s="432">
        <v>20</v>
      </c>
      <c r="G35" s="432">
        <v>16</v>
      </c>
      <c r="H35" s="432">
        <v>1</v>
      </c>
      <c r="I35" s="433">
        <v>4</v>
      </c>
      <c r="J35" s="21">
        <v>20.399999999999999</v>
      </c>
      <c r="K35" s="21">
        <v>15.285714285714286</v>
      </c>
      <c r="M35" s="431">
        <v>11</v>
      </c>
      <c r="N35" s="432">
        <v>12</v>
      </c>
      <c r="O35" s="432">
        <v>4</v>
      </c>
      <c r="P35" s="432">
        <v>3</v>
      </c>
      <c r="Q35" s="432">
        <v>3</v>
      </c>
      <c r="R35" s="432">
        <v>1</v>
      </c>
      <c r="S35" s="433">
        <v>2</v>
      </c>
      <c r="T35" s="21">
        <v>6.6</v>
      </c>
      <c r="U35" s="21">
        <v>5.1428571428571432</v>
      </c>
      <c r="W35" s="431">
        <v>35</v>
      </c>
      <c r="X35" s="432">
        <v>35</v>
      </c>
      <c r="Y35" s="432">
        <v>23</v>
      </c>
      <c r="Z35" s="432">
        <v>23</v>
      </c>
      <c r="AA35" s="432">
        <v>19</v>
      </c>
      <c r="AB35" s="432">
        <v>2</v>
      </c>
      <c r="AC35" s="433">
        <v>6</v>
      </c>
      <c r="AD35" s="21">
        <v>27</v>
      </c>
      <c r="AE35" s="21">
        <v>20.428571428571427</v>
      </c>
      <c r="AF35" s="289"/>
      <c r="AG35" s="290"/>
    </row>
    <row r="36" spans="1:33" x14ac:dyDescent="0.25">
      <c r="A36" s="213"/>
      <c r="B36" s="283">
        <v>0.26041700000000001</v>
      </c>
      <c r="C36" s="431">
        <v>35</v>
      </c>
      <c r="D36" s="432">
        <v>41</v>
      </c>
      <c r="E36" s="432">
        <v>33</v>
      </c>
      <c r="F36" s="432">
        <v>25</v>
      </c>
      <c r="G36" s="432">
        <v>25</v>
      </c>
      <c r="H36" s="432">
        <v>5</v>
      </c>
      <c r="I36" s="433">
        <v>4</v>
      </c>
      <c r="J36" s="21">
        <v>31.8</v>
      </c>
      <c r="K36" s="21">
        <v>24</v>
      </c>
      <c r="M36" s="431">
        <v>18</v>
      </c>
      <c r="N36" s="432">
        <v>12</v>
      </c>
      <c r="O36" s="432">
        <v>3</v>
      </c>
      <c r="P36" s="432">
        <v>5</v>
      </c>
      <c r="Q36" s="432">
        <v>10</v>
      </c>
      <c r="R36" s="432">
        <v>10</v>
      </c>
      <c r="S36" s="433">
        <v>6</v>
      </c>
      <c r="T36" s="21">
        <v>9.6</v>
      </c>
      <c r="U36" s="21">
        <v>9.1428571428571423</v>
      </c>
      <c r="W36" s="431">
        <v>53</v>
      </c>
      <c r="X36" s="432">
        <v>53</v>
      </c>
      <c r="Y36" s="432">
        <v>36</v>
      </c>
      <c r="Z36" s="432">
        <v>30</v>
      </c>
      <c r="AA36" s="432">
        <v>35</v>
      </c>
      <c r="AB36" s="432">
        <v>15</v>
      </c>
      <c r="AC36" s="433">
        <v>10</v>
      </c>
      <c r="AD36" s="21">
        <v>41.4</v>
      </c>
      <c r="AE36" s="21">
        <v>33.142857142857146</v>
      </c>
      <c r="AF36" s="289"/>
      <c r="AG36" s="290"/>
    </row>
    <row r="37" spans="1:33" x14ac:dyDescent="0.25">
      <c r="A37" s="213"/>
      <c r="B37" s="283">
        <v>0.27083299999999999</v>
      </c>
      <c r="C37" s="431">
        <v>33</v>
      </c>
      <c r="D37" s="432">
        <v>28</v>
      </c>
      <c r="E37" s="432">
        <v>30</v>
      </c>
      <c r="F37" s="432">
        <v>22</v>
      </c>
      <c r="G37" s="432">
        <v>29</v>
      </c>
      <c r="H37" s="432">
        <v>10</v>
      </c>
      <c r="I37" s="433">
        <v>8</v>
      </c>
      <c r="J37" s="21">
        <v>28.4</v>
      </c>
      <c r="K37" s="21">
        <v>22.857142857142858</v>
      </c>
      <c r="M37" s="431">
        <v>20</v>
      </c>
      <c r="N37" s="432">
        <v>18</v>
      </c>
      <c r="O37" s="432">
        <v>19</v>
      </c>
      <c r="P37" s="432">
        <v>13</v>
      </c>
      <c r="Q37" s="432">
        <v>15</v>
      </c>
      <c r="R37" s="432">
        <v>7</v>
      </c>
      <c r="S37" s="433">
        <v>6</v>
      </c>
      <c r="T37" s="21">
        <v>17</v>
      </c>
      <c r="U37" s="21">
        <v>14</v>
      </c>
      <c r="W37" s="431">
        <v>53</v>
      </c>
      <c r="X37" s="432">
        <v>46</v>
      </c>
      <c r="Y37" s="432">
        <v>49</v>
      </c>
      <c r="Z37" s="432">
        <v>35</v>
      </c>
      <c r="AA37" s="432">
        <v>44</v>
      </c>
      <c r="AB37" s="432">
        <v>17</v>
      </c>
      <c r="AC37" s="433">
        <v>14</v>
      </c>
      <c r="AD37" s="21">
        <v>45.4</v>
      </c>
      <c r="AE37" s="21">
        <v>36.857142857142854</v>
      </c>
      <c r="AF37" s="289"/>
      <c r="AG37" s="290"/>
    </row>
    <row r="38" spans="1:33" x14ac:dyDescent="0.25">
      <c r="A38" s="213"/>
      <c r="B38" s="283">
        <v>0.28125</v>
      </c>
      <c r="C38" s="431">
        <v>38</v>
      </c>
      <c r="D38" s="432">
        <v>31</v>
      </c>
      <c r="E38" s="432">
        <v>36</v>
      </c>
      <c r="F38" s="432">
        <v>45</v>
      </c>
      <c r="G38" s="432">
        <v>30</v>
      </c>
      <c r="H38" s="432">
        <v>13</v>
      </c>
      <c r="I38" s="433">
        <v>3</v>
      </c>
      <c r="J38" s="21">
        <v>36</v>
      </c>
      <c r="K38" s="21">
        <v>28</v>
      </c>
      <c r="M38" s="431">
        <v>27</v>
      </c>
      <c r="N38" s="432">
        <v>24</v>
      </c>
      <c r="O38" s="432">
        <v>28</v>
      </c>
      <c r="P38" s="432">
        <v>36</v>
      </c>
      <c r="Q38" s="432">
        <v>23</v>
      </c>
      <c r="R38" s="432">
        <v>2</v>
      </c>
      <c r="S38" s="433">
        <v>6</v>
      </c>
      <c r="T38" s="21">
        <v>27.6</v>
      </c>
      <c r="U38" s="21">
        <v>20.857142857142858</v>
      </c>
      <c r="W38" s="431">
        <v>65</v>
      </c>
      <c r="X38" s="432">
        <v>55</v>
      </c>
      <c r="Y38" s="432">
        <v>64</v>
      </c>
      <c r="Z38" s="432">
        <v>81</v>
      </c>
      <c r="AA38" s="432">
        <v>53</v>
      </c>
      <c r="AB38" s="432">
        <v>15</v>
      </c>
      <c r="AC38" s="433">
        <v>9</v>
      </c>
      <c r="AD38" s="21">
        <v>63.6</v>
      </c>
      <c r="AE38" s="21">
        <v>48.857142857142854</v>
      </c>
      <c r="AF38" s="289"/>
      <c r="AG38" s="290"/>
    </row>
    <row r="39" spans="1:33" x14ac:dyDescent="0.25">
      <c r="A39" s="213"/>
      <c r="B39" s="283">
        <v>0.29166700000000001</v>
      </c>
      <c r="C39" s="431">
        <v>22</v>
      </c>
      <c r="D39" s="432">
        <v>23</v>
      </c>
      <c r="E39" s="432">
        <v>23</v>
      </c>
      <c r="F39" s="432">
        <v>35</v>
      </c>
      <c r="G39" s="432">
        <v>27</v>
      </c>
      <c r="H39" s="432">
        <v>3</v>
      </c>
      <c r="I39" s="433">
        <v>11</v>
      </c>
      <c r="J39" s="21">
        <v>26</v>
      </c>
      <c r="K39" s="21">
        <v>20.571428571428573</v>
      </c>
      <c r="M39" s="431">
        <v>26</v>
      </c>
      <c r="N39" s="432">
        <v>22</v>
      </c>
      <c r="O39" s="432">
        <v>22</v>
      </c>
      <c r="P39" s="432">
        <v>33</v>
      </c>
      <c r="Q39" s="432">
        <v>26</v>
      </c>
      <c r="R39" s="432">
        <v>10</v>
      </c>
      <c r="S39" s="433">
        <v>7</v>
      </c>
      <c r="T39" s="21">
        <v>25.8</v>
      </c>
      <c r="U39" s="21">
        <v>20.857142857142858</v>
      </c>
      <c r="W39" s="431">
        <v>48</v>
      </c>
      <c r="X39" s="432">
        <v>45</v>
      </c>
      <c r="Y39" s="432">
        <v>45</v>
      </c>
      <c r="Z39" s="432">
        <v>68</v>
      </c>
      <c r="AA39" s="432">
        <v>53</v>
      </c>
      <c r="AB39" s="432">
        <v>13</v>
      </c>
      <c r="AC39" s="433">
        <v>18</v>
      </c>
      <c r="AD39" s="21">
        <v>51.8</v>
      </c>
      <c r="AE39" s="21">
        <v>41.428571428571431</v>
      </c>
      <c r="AF39" s="289"/>
      <c r="AG39" s="290"/>
    </row>
    <row r="40" spans="1:33" x14ac:dyDescent="0.25">
      <c r="A40" s="213"/>
      <c r="B40" s="283">
        <v>0.30208299999999999</v>
      </c>
      <c r="C40" s="431">
        <v>27</v>
      </c>
      <c r="D40" s="432">
        <v>24</v>
      </c>
      <c r="E40" s="432">
        <v>19</v>
      </c>
      <c r="F40" s="432">
        <v>34</v>
      </c>
      <c r="G40" s="432">
        <v>23</v>
      </c>
      <c r="H40" s="432">
        <v>14</v>
      </c>
      <c r="I40" s="433">
        <v>9</v>
      </c>
      <c r="J40" s="21">
        <v>25.4</v>
      </c>
      <c r="K40" s="21">
        <v>21.428571428571427</v>
      </c>
      <c r="M40" s="431">
        <v>50</v>
      </c>
      <c r="N40" s="432">
        <v>42</v>
      </c>
      <c r="O40" s="432">
        <v>31</v>
      </c>
      <c r="P40" s="432">
        <v>44</v>
      </c>
      <c r="Q40" s="432">
        <v>34</v>
      </c>
      <c r="R40" s="432">
        <v>18</v>
      </c>
      <c r="S40" s="433">
        <v>5</v>
      </c>
      <c r="T40" s="21">
        <v>40.200000000000003</v>
      </c>
      <c r="U40" s="21">
        <v>32</v>
      </c>
      <c r="W40" s="431">
        <v>77</v>
      </c>
      <c r="X40" s="432">
        <v>66</v>
      </c>
      <c r="Y40" s="432">
        <v>50</v>
      </c>
      <c r="Z40" s="432">
        <v>78</v>
      </c>
      <c r="AA40" s="432">
        <v>57</v>
      </c>
      <c r="AB40" s="432">
        <v>32</v>
      </c>
      <c r="AC40" s="433">
        <v>14</v>
      </c>
      <c r="AD40" s="21">
        <v>65.599999999999994</v>
      </c>
      <c r="AE40" s="21">
        <v>53.428571428571431</v>
      </c>
      <c r="AF40" s="289"/>
      <c r="AG40" s="290"/>
    </row>
    <row r="41" spans="1:33" x14ac:dyDescent="0.25">
      <c r="A41" s="213"/>
      <c r="B41" s="283">
        <v>0.3125</v>
      </c>
      <c r="C41" s="431">
        <v>29</v>
      </c>
      <c r="D41" s="432">
        <v>27</v>
      </c>
      <c r="E41" s="432">
        <v>32</v>
      </c>
      <c r="F41" s="432">
        <v>33</v>
      </c>
      <c r="G41" s="432">
        <v>41</v>
      </c>
      <c r="H41" s="432">
        <v>3</v>
      </c>
      <c r="I41" s="433">
        <v>5</v>
      </c>
      <c r="J41" s="21">
        <v>32.4</v>
      </c>
      <c r="K41" s="21">
        <v>24.285714285714285</v>
      </c>
      <c r="M41" s="431">
        <v>68</v>
      </c>
      <c r="N41" s="432">
        <v>84</v>
      </c>
      <c r="O41" s="432">
        <v>72</v>
      </c>
      <c r="P41" s="432">
        <v>67</v>
      </c>
      <c r="Q41" s="432">
        <v>52</v>
      </c>
      <c r="R41" s="432">
        <v>14</v>
      </c>
      <c r="S41" s="433">
        <v>9</v>
      </c>
      <c r="T41" s="21">
        <v>68.599999999999994</v>
      </c>
      <c r="U41" s="21">
        <v>52.285714285714285</v>
      </c>
      <c r="W41" s="431">
        <v>97</v>
      </c>
      <c r="X41" s="432">
        <v>111</v>
      </c>
      <c r="Y41" s="432">
        <v>104</v>
      </c>
      <c r="Z41" s="432">
        <v>100</v>
      </c>
      <c r="AA41" s="432">
        <v>93</v>
      </c>
      <c r="AB41" s="432">
        <v>17</v>
      </c>
      <c r="AC41" s="433">
        <v>14</v>
      </c>
      <c r="AD41" s="21">
        <v>101</v>
      </c>
      <c r="AE41" s="21">
        <v>76.571428571428569</v>
      </c>
      <c r="AF41" s="289"/>
      <c r="AG41" s="290"/>
    </row>
    <row r="42" spans="1:33" x14ac:dyDescent="0.25">
      <c r="A42" s="213"/>
      <c r="B42" s="283">
        <v>0.32291700000000001</v>
      </c>
      <c r="C42" s="431">
        <v>22</v>
      </c>
      <c r="D42" s="432">
        <v>27</v>
      </c>
      <c r="E42" s="432">
        <v>28</v>
      </c>
      <c r="F42" s="432">
        <v>37</v>
      </c>
      <c r="G42" s="432">
        <v>27</v>
      </c>
      <c r="H42" s="432">
        <v>13</v>
      </c>
      <c r="I42" s="433">
        <v>10</v>
      </c>
      <c r="J42" s="21">
        <v>28.2</v>
      </c>
      <c r="K42" s="21">
        <v>23.428571428571427</v>
      </c>
      <c r="M42" s="431">
        <v>85</v>
      </c>
      <c r="N42" s="432">
        <v>103</v>
      </c>
      <c r="O42" s="432">
        <v>80</v>
      </c>
      <c r="P42" s="432">
        <v>84</v>
      </c>
      <c r="Q42" s="432">
        <v>91</v>
      </c>
      <c r="R42" s="432">
        <v>17</v>
      </c>
      <c r="S42" s="433">
        <v>8</v>
      </c>
      <c r="T42" s="21">
        <v>88.6</v>
      </c>
      <c r="U42" s="21">
        <v>66.857142857142861</v>
      </c>
      <c r="W42" s="431">
        <v>107</v>
      </c>
      <c r="X42" s="432">
        <v>130</v>
      </c>
      <c r="Y42" s="432">
        <v>108</v>
      </c>
      <c r="Z42" s="432">
        <v>121</v>
      </c>
      <c r="AA42" s="432">
        <v>118</v>
      </c>
      <c r="AB42" s="432">
        <v>30</v>
      </c>
      <c r="AC42" s="433">
        <v>18</v>
      </c>
      <c r="AD42" s="21">
        <v>116.8</v>
      </c>
      <c r="AE42" s="21">
        <v>90.285714285714292</v>
      </c>
      <c r="AF42" s="289"/>
      <c r="AG42" s="290"/>
    </row>
    <row r="43" spans="1:33" x14ac:dyDescent="0.25">
      <c r="A43" s="213"/>
      <c r="B43" s="283">
        <v>0.33333299999999999</v>
      </c>
      <c r="C43" s="431">
        <v>34</v>
      </c>
      <c r="D43" s="432">
        <v>33</v>
      </c>
      <c r="E43" s="432">
        <v>38</v>
      </c>
      <c r="F43" s="432">
        <v>26</v>
      </c>
      <c r="G43" s="432">
        <v>35</v>
      </c>
      <c r="H43" s="432">
        <v>17</v>
      </c>
      <c r="I43" s="433">
        <v>13</v>
      </c>
      <c r="J43" s="21">
        <v>33.200000000000003</v>
      </c>
      <c r="K43" s="21">
        <v>28</v>
      </c>
      <c r="M43" s="431">
        <v>81</v>
      </c>
      <c r="N43" s="432">
        <v>91</v>
      </c>
      <c r="O43" s="432">
        <v>62</v>
      </c>
      <c r="P43" s="432">
        <v>76</v>
      </c>
      <c r="Q43" s="432">
        <v>76</v>
      </c>
      <c r="R43" s="432">
        <v>17</v>
      </c>
      <c r="S43" s="433">
        <v>7</v>
      </c>
      <c r="T43" s="21">
        <v>77.2</v>
      </c>
      <c r="U43" s="21">
        <v>58.571428571428569</v>
      </c>
      <c r="W43" s="431">
        <v>115</v>
      </c>
      <c r="X43" s="432">
        <v>124</v>
      </c>
      <c r="Y43" s="432">
        <v>100</v>
      </c>
      <c r="Z43" s="432">
        <v>102</v>
      </c>
      <c r="AA43" s="432">
        <v>111</v>
      </c>
      <c r="AB43" s="432">
        <v>34</v>
      </c>
      <c r="AC43" s="433">
        <v>20</v>
      </c>
      <c r="AD43" s="21">
        <v>110.4</v>
      </c>
      <c r="AE43" s="21">
        <v>86.571428571428569</v>
      </c>
      <c r="AF43" s="289"/>
      <c r="AG43" s="290"/>
    </row>
    <row r="44" spans="1:33" x14ac:dyDescent="0.25">
      <c r="A44" s="213"/>
      <c r="B44" s="283">
        <v>0.34375</v>
      </c>
      <c r="C44" s="431">
        <v>36</v>
      </c>
      <c r="D44" s="432">
        <v>38</v>
      </c>
      <c r="E44" s="432">
        <v>28</v>
      </c>
      <c r="F44" s="432">
        <v>28</v>
      </c>
      <c r="G44" s="432">
        <v>55</v>
      </c>
      <c r="H44" s="432">
        <v>16</v>
      </c>
      <c r="I44" s="433">
        <v>17</v>
      </c>
      <c r="J44" s="21">
        <v>37</v>
      </c>
      <c r="K44" s="21">
        <v>31.142857142857142</v>
      </c>
      <c r="M44" s="431">
        <v>64</v>
      </c>
      <c r="N44" s="432">
        <v>71</v>
      </c>
      <c r="O44" s="432">
        <v>81</v>
      </c>
      <c r="P44" s="432">
        <v>74</v>
      </c>
      <c r="Q44" s="432">
        <v>62</v>
      </c>
      <c r="R44" s="432">
        <v>14</v>
      </c>
      <c r="S44" s="433">
        <v>14</v>
      </c>
      <c r="T44" s="21">
        <v>70.400000000000006</v>
      </c>
      <c r="U44" s="21">
        <v>54.285714285714285</v>
      </c>
      <c r="W44" s="431">
        <v>100</v>
      </c>
      <c r="X44" s="432">
        <v>109</v>
      </c>
      <c r="Y44" s="432">
        <v>109</v>
      </c>
      <c r="Z44" s="432">
        <v>102</v>
      </c>
      <c r="AA44" s="432">
        <v>117</v>
      </c>
      <c r="AB44" s="432">
        <v>30</v>
      </c>
      <c r="AC44" s="433">
        <v>31</v>
      </c>
      <c r="AD44" s="21">
        <v>107.4</v>
      </c>
      <c r="AE44" s="21">
        <v>85.428571428571431</v>
      </c>
      <c r="AF44" s="289"/>
      <c r="AG44" s="290"/>
    </row>
    <row r="45" spans="1:33" x14ac:dyDescent="0.25">
      <c r="A45" s="213"/>
      <c r="B45" s="283">
        <v>0.35416700000000001</v>
      </c>
      <c r="C45" s="431">
        <v>43</v>
      </c>
      <c r="D45" s="432">
        <v>48</v>
      </c>
      <c r="E45" s="432">
        <v>33</v>
      </c>
      <c r="F45" s="432">
        <v>39</v>
      </c>
      <c r="G45" s="432">
        <v>39</v>
      </c>
      <c r="H45" s="432">
        <v>26</v>
      </c>
      <c r="I45" s="433">
        <v>8</v>
      </c>
      <c r="J45" s="21">
        <v>40.4</v>
      </c>
      <c r="K45" s="21">
        <v>33.714285714285715</v>
      </c>
      <c r="M45" s="431">
        <v>76</v>
      </c>
      <c r="N45" s="432">
        <v>70</v>
      </c>
      <c r="O45" s="432">
        <v>74</v>
      </c>
      <c r="P45" s="432">
        <v>64</v>
      </c>
      <c r="Q45" s="432">
        <v>81</v>
      </c>
      <c r="R45" s="432">
        <v>26</v>
      </c>
      <c r="S45" s="433">
        <v>16</v>
      </c>
      <c r="T45" s="21">
        <v>73</v>
      </c>
      <c r="U45" s="21">
        <v>58.142857142857146</v>
      </c>
      <c r="W45" s="431">
        <v>119</v>
      </c>
      <c r="X45" s="432">
        <v>118</v>
      </c>
      <c r="Y45" s="432">
        <v>107</v>
      </c>
      <c r="Z45" s="432">
        <v>103</v>
      </c>
      <c r="AA45" s="432">
        <v>120</v>
      </c>
      <c r="AB45" s="432">
        <v>52</v>
      </c>
      <c r="AC45" s="433">
        <v>24</v>
      </c>
      <c r="AD45" s="21">
        <v>113.4</v>
      </c>
      <c r="AE45" s="21">
        <v>91.857142857142861</v>
      </c>
      <c r="AF45" s="289"/>
      <c r="AG45" s="290"/>
    </row>
    <row r="46" spans="1:33" x14ac:dyDescent="0.25">
      <c r="A46" s="213"/>
      <c r="B46" s="283">
        <v>0.36458299999999999</v>
      </c>
      <c r="C46" s="431">
        <v>51</v>
      </c>
      <c r="D46" s="432">
        <v>68</v>
      </c>
      <c r="E46" s="432">
        <v>47</v>
      </c>
      <c r="F46" s="432">
        <v>57</v>
      </c>
      <c r="G46" s="432">
        <v>67</v>
      </c>
      <c r="H46" s="432">
        <v>29</v>
      </c>
      <c r="I46" s="433">
        <v>21</v>
      </c>
      <c r="J46" s="21">
        <v>58</v>
      </c>
      <c r="K46" s="21">
        <v>48.571428571428569</v>
      </c>
      <c r="M46" s="431">
        <v>45</v>
      </c>
      <c r="N46" s="432">
        <v>54</v>
      </c>
      <c r="O46" s="432">
        <v>66</v>
      </c>
      <c r="P46" s="432">
        <v>57</v>
      </c>
      <c r="Q46" s="432">
        <v>50</v>
      </c>
      <c r="R46" s="432">
        <v>35</v>
      </c>
      <c r="S46" s="433">
        <v>16</v>
      </c>
      <c r="T46" s="21">
        <v>54.4</v>
      </c>
      <c r="U46" s="21">
        <v>46.142857142857146</v>
      </c>
      <c r="W46" s="431">
        <v>96</v>
      </c>
      <c r="X46" s="432">
        <v>122</v>
      </c>
      <c r="Y46" s="432">
        <v>113</v>
      </c>
      <c r="Z46" s="432">
        <v>114</v>
      </c>
      <c r="AA46" s="432">
        <v>117</v>
      </c>
      <c r="AB46" s="432">
        <v>64</v>
      </c>
      <c r="AC46" s="433">
        <v>37</v>
      </c>
      <c r="AD46" s="21">
        <v>112.4</v>
      </c>
      <c r="AE46" s="21">
        <v>94.714285714285708</v>
      </c>
      <c r="AF46" s="289"/>
      <c r="AG46" s="290"/>
    </row>
    <row r="47" spans="1:33" x14ac:dyDescent="0.25">
      <c r="A47" s="213"/>
      <c r="B47" s="283">
        <v>0.375</v>
      </c>
      <c r="C47" s="431">
        <v>35</v>
      </c>
      <c r="D47" s="432">
        <v>49</v>
      </c>
      <c r="E47" s="432">
        <v>33</v>
      </c>
      <c r="F47" s="432">
        <v>37</v>
      </c>
      <c r="G47" s="432">
        <v>40</v>
      </c>
      <c r="H47" s="432">
        <v>28</v>
      </c>
      <c r="I47" s="433">
        <v>18</v>
      </c>
      <c r="J47" s="21">
        <v>38.799999999999997</v>
      </c>
      <c r="K47" s="21">
        <v>34.285714285714285</v>
      </c>
      <c r="M47" s="431">
        <v>53</v>
      </c>
      <c r="N47" s="432">
        <v>52</v>
      </c>
      <c r="O47" s="432">
        <v>52</v>
      </c>
      <c r="P47" s="432">
        <v>39</v>
      </c>
      <c r="Q47" s="432">
        <v>38</v>
      </c>
      <c r="R47" s="432">
        <v>30</v>
      </c>
      <c r="S47" s="433">
        <v>19</v>
      </c>
      <c r="T47" s="21">
        <v>46.8</v>
      </c>
      <c r="U47" s="21">
        <v>40.428571428571431</v>
      </c>
      <c r="W47" s="431">
        <v>88</v>
      </c>
      <c r="X47" s="432">
        <v>101</v>
      </c>
      <c r="Y47" s="432">
        <v>85</v>
      </c>
      <c r="Z47" s="432">
        <v>76</v>
      </c>
      <c r="AA47" s="432">
        <v>78</v>
      </c>
      <c r="AB47" s="432">
        <v>58</v>
      </c>
      <c r="AC47" s="433">
        <v>37</v>
      </c>
      <c r="AD47" s="21">
        <v>85.6</v>
      </c>
      <c r="AE47" s="21">
        <v>74.714285714285708</v>
      </c>
      <c r="AF47" s="289"/>
      <c r="AG47" s="290"/>
    </row>
    <row r="48" spans="1:33" x14ac:dyDescent="0.25">
      <c r="A48" s="213"/>
      <c r="B48" s="283">
        <v>0.38541700000000001</v>
      </c>
      <c r="C48" s="431">
        <v>47</v>
      </c>
      <c r="D48" s="432">
        <v>51</v>
      </c>
      <c r="E48" s="432">
        <v>51</v>
      </c>
      <c r="F48" s="432">
        <v>48</v>
      </c>
      <c r="G48" s="432">
        <v>31</v>
      </c>
      <c r="H48" s="432">
        <v>34</v>
      </c>
      <c r="I48" s="433">
        <v>20</v>
      </c>
      <c r="J48" s="21">
        <v>45.6</v>
      </c>
      <c r="K48" s="21">
        <v>40.285714285714285</v>
      </c>
      <c r="M48" s="431">
        <v>33</v>
      </c>
      <c r="N48" s="432">
        <v>35</v>
      </c>
      <c r="O48" s="432">
        <v>43</v>
      </c>
      <c r="P48" s="432">
        <v>44</v>
      </c>
      <c r="Q48" s="432">
        <v>31</v>
      </c>
      <c r="R48" s="432">
        <v>40</v>
      </c>
      <c r="S48" s="433">
        <v>28</v>
      </c>
      <c r="T48" s="21">
        <v>37.200000000000003</v>
      </c>
      <c r="U48" s="21">
        <v>36.285714285714285</v>
      </c>
      <c r="W48" s="431">
        <v>80</v>
      </c>
      <c r="X48" s="432">
        <v>86</v>
      </c>
      <c r="Y48" s="432">
        <v>94</v>
      </c>
      <c r="Z48" s="432">
        <v>92</v>
      </c>
      <c r="AA48" s="432">
        <v>62</v>
      </c>
      <c r="AB48" s="432">
        <v>74</v>
      </c>
      <c r="AC48" s="433">
        <v>48</v>
      </c>
      <c r="AD48" s="21">
        <v>82.8</v>
      </c>
      <c r="AE48" s="21">
        <v>76.571428571428569</v>
      </c>
      <c r="AF48" s="289"/>
      <c r="AG48" s="290"/>
    </row>
    <row r="49" spans="1:33" x14ac:dyDescent="0.25">
      <c r="A49" s="213"/>
      <c r="B49" s="283">
        <v>0.39583299999999999</v>
      </c>
      <c r="C49" s="431">
        <v>38</v>
      </c>
      <c r="D49" s="432">
        <v>35</v>
      </c>
      <c r="E49" s="432">
        <v>32</v>
      </c>
      <c r="F49" s="432">
        <v>42</v>
      </c>
      <c r="G49" s="432">
        <v>40</v>
      </c>
      <c r="H49" s="432">
        <v>19</v>
      </c>
      <c r="I49" s="433">
        <v>20</v>
      </c>
      <c r="J49" s="21">
        <v>37.4</v>
      </c>
      <c r="K49" s="21">
        <v>32.285714285714285</v>
      </c>
      <c r="M49" s="431">
        <v>32</v>
      </c>
      <c r="N49" s="432">
        <v>45</v>
      </c>
      <c r="O49" s="432">
        <v>51</v>
      </c>
      <c r="P49" s="432">
        <v>37</v>
      </c>
      <c r="Q49" s="432">
        <v>44</v>
      </c>
      <c r="R49" s="432">
        <v>31</v>
      </c>
      <c r="S49" s="433">
        <v>38</v>
      </c>
      <c r="T49" s="21">
        <v>41.8</v>
      </c>
      <c r="U49" s="21">
        <v>39.714285714285715</v>
      </c>
      <c r="W49" s="431">
        <v>70</v>
      </c>
      <c r="X49" s="432">
        <v>80</v>
      </c>
      <c r="Y49" s="432">
        <v>83</v>
      </c>
      <c r="Z49" s="432">
        <v>79</v>
      </c>
      <c r="AA49" s="432">
        <v>84</v>
      </c>
      <c r="AB49" s="432">
        <v>50</v>
      </c>
      <c r="AC49" s="433">
        <v>58</v>
      </c>
      <c r="AD49" s="21">
        <v>79.2</v>
      </c>
      <c r="AE49" s="21">
        <v>72</v>
      </c>
      <c r="AF49" s="289"/>
      <c r="AG49" s="290"/>
    </row>
    <row r="50" spans="1:33" x14ac:dyDescent="0.25">
      <c r="A50" s="213"/>
      <c r="B50" s="283">
        <v>0.40625</v>
      </c>
      <c r="C50" s="431">
        <v>41</v>
      </c>
      <c r="D50" s="432">
        <v>32</v>
      </c>
      <c r="E50" s="432">
        <v>29</v>
      </c>
      <c r="F50" s="432">
        <v>41</v>
      </c>
      <c r="G50" s="432">
        <v>37</v>
      </c>
      <c r="H50" s="432">
        <v>30</v>
      </c>
      <c r="I50" s="433">
        <v>37</v>
      </c>
      <c r="J50" s="21">
        <v>36</v>
      </c>
      <c r="K50" s="21">
        <v>35.285714285714285</v>
      </c>
      <c r="M50" s="431">
        <v>36</v>
      </c>
      <c r="N50" s="432">
        <v>29</v>
      </c>
      <c r="O50" s="432">
        <v>33</v>
      </c>
      <c r="P50" s="432">
        <v>36</v>
      </c>
      <c r="Q50" s="432">
        <v>38</v>
      </c>
      <c r="R50" s="432">
        <v>38</v>
      </c>
      <c r="S50" s="433">
        <v>34</v>
      </c>
      <c r="T50" s="21">
        <v>34.4</v>
      </c>
      <c r="U50" s="21">
        <v>34.857142857142854</v>
      </c>
      <c r="W50" s="431">
        <v>77</v>
      </c>
      <c r="X50" s="432">
        <v>61</v>
      </c>
      <c r="Y50" s="432">
        <v>62</v>
      </c>
      <c r="Z50" s="432">
        <v>77</v>
      </c>
      <c r="AA50" s="432">
        <v>75</v>
      </c>
      <c r="AB50" s="432">
        <v>68</v>
      </c>
      <c r="AC50" s="433">
        <v>71</v>
      </c>
      <c r="AD50" s="21">
        <v>70.400000000000006</v>
      </c>
      <c r="AE50" s="21">
        <v>70.142857142857139</v>
      </c>
      <c r="AF50" s="289"/>
      <c r="AG50" s="290"/>
    </row>
    <row r="51" spans="1:33" x14ac:dyDescent="0.25">
      <c r="A51" s="213"/>
      <c r="B51" s="283">
        <v>0.41666700000000001</v>
      </c>
      <c r="C51" s="431">
        <v>33</v>
      </c>
      <c r="D51" s="432">
        <v>38</v>
      </c>
      <c r="E51" s="432">
        <v>48</v>
      </c>
      <c r="F51" s="432">
        <v>36</v>
      </c>
      <c r="G51" s="432">
        <v>45</v>
      </c>
      <c r="H51" s="432">
        <v>45</v>
      </c>
      <c r="I51" s="433">
        <v>29</v>
      </c>
      <c r="J51" s="21">
        <v>40</v>
      </c>
      <c r="K51" s="21">
        <v>39.142857142857146</v>
      </c>
      <c r="M51" s="431">
        <v>31</v>
      </c>
      <c r="N51" s="432">
        <v>37</v>
      </c>
      <c r="O51" s="432">
        <v>33</v>
      </c>
      <c r="P51" s="432">
        <v>26</v>
      </c>
      <c r="Q51" s="432">
        <v>45</v>
      </c>
      <c r="R51" s="432">
        <v>40</v>
      </c>
      <c r="S51" s="433">
        <v>40</v>
      </c>
      <c r="T51" s="21">
        <v>34.4</v>
      </c>
      <c r="U51" s="21">
        <v>36</v>
      </c>
      <c r="W51" s="431">
        <v>64</v>
      </c>
      <c r="X51" s="432">
        <v>75</v>
      </c>
      <c r="Y51" s="432">
        <v>81</v>
      </c>
      <c r="Z51" s="432">
        <v>62</v>
      </c>
      <c r="AA51" s="432">
        <v>90</v>
      </c>
      <c r="AB51" s="432">
        <v>85</v>
      </c>
      <c r="AC51" s="433">
        <v>69</v>
      </c>
      <c r="AD51" s="21">
        <v>74.400000000000006</v>
      </c>
      <c r="AE51" s="21">
        <v>75.142857142857139</v>
      </c>
      <c r="AF51" s="289"/>
      <c r="AG51" s="290"/>
    </row>
    <row r="52" spans="1:33" x14ac:dyDescent="0.25">
      <c r="A52" s="213"/>
      <c r="B52" s="283">
        <v>0.42708299999999999</v>
      </c>
      <c r="C52" s="431">
        <v>42</v>
      </c>
      <c r="D52" s="432">
        <v>37</v>
      </c>
      <c r="E52" s="432">
        <v>46</v>
      </c>
      <c r="F52" s="432">
        <v>35</v>
      </c>
      <c r="G52" s="432">
        <v>38</v>
      </c>
      <c r="H52" s="432">
        <v>33</v>
      </c>
      <c r="I52" s="433">
        <v>31</v>
      </c>
      <c r="J52" s="21">
        <v>39.6</v>
      </c>
      <c r="K52" s="21">
        <v>37.428571428571431</v>
      </c>
      <c r="M52" s="431">
        <v>24</v>
      </c>
      <c r="N52" s="432">
        <v>27</v>
      </c>
      <c r="O52" s="432">
        <v>41</v>
      </c>
      <c r="P52" s="432">
        <v>30</v>
      </c>
      <c r="Q52" s="432">
        <v>34</v>
      </c>
      <c r="R52" s="432">
        <v>44</v>
      </c>
      <c r="S52" s="433">
        <v>48</v>
      </c>
      <c r="T52" s="21">
        <v>31.2</v>
      </c>
      <c r="U52" s="21">
        <v>35.428571428571431</v>
      </c>
      <c r="W52" s="431">
        <v>66</v>
      </c>
      <c r="X52" s="432">
        <v>64</v>
      </c>
      <c r="Y52" s="432">
        <v>87</v>
      </c>
      <c r="Z52" s="432">
        <v>65</v>
      </c>
      <c r="AA52" s="432">
        <v>72</v>
      </c>
      <c r="AB52" s="432">
        <v>77</v>
      </c>
      <c r="AC52" s="433">
        <v>79</v>
      </c>
      <c r="AD52" s="21">
        <v>70.8</v>
      </c>
      <c r="AE52" s="21">
        <v>72.857142857142861</v>
      </c>
      <c r="AF52" s="289"/>
      <c r="AG52" s="290"/>
    </row>
    <row r="53" spans="1:33" x14ac:dyDescent="0.25">
      <c r="A53" s="213"/>
      <c r="B53" s="283">
        <v>0.4375</v>
      </c>
      <c r="C53" s="431">
        <v>41</v>
      </c>
      <c r="D53" s="432">
        <v>38</v>
      </c>
      <c r="E53" s="432">
        <v>35</v>
      </c>
      <c r="F53" s="432">
        <v>27</v>
      </c>
      <c r="G53" s="432">
        <v>41</v>
      </c>
      <c r="H53" s="432">
        <v>34</v>
      </c>
      <c r="I53" s="433">
        <v>36</v>
      </c>
      <c r="J53" s="21">
        <v>36.4</v>
      </c>
      <c r="K53" s="21">
        <v>36</v>
      </c>
      <c r="M53" s="431">
        <v>33</v>
      </c>
      <c r="N53" s="432">
        <v>25</v>
      </c>
      <c r="O53" s="432">
        <v>26</v>
      </c>
      <c r="P53" s="432">
        <v>33</v>
      </c>
      <c r="Q53" s="432">
        <v>36</v>
      </c>
      <c r="R53" s="432">
        <v>33</v>
      </c>
      <c r="S53" s="433">
        <v>41</v>
      </c>
      <c r="T53" s="21">
        <v>30.6</v>
      </c>
      <c r="U53" s="21">
        <v>32.428571428571431</v>
      </c>
      <c r="W53" s="431">
        <v>74</v>
      </c>
      <c r="X53" s="432">
        <v>63</v>
      </c>
      <c r="Y53" s="432">
        <v>61</v>
      </c>
      <c r="Z53" s="432">
        <v>60</v>
      </c>
      <c r="AA53" s="432">
        <v>77</v>
      </c>
      <c r="AB53" s="432">
        <v>67</v>
      </c>
      <c r="AC53" s="433">
        <v>77</v>
      </c>
      <c r="AD53" s="21">
        <v>67</v>
      </c>
      <c r="AE53" s="21">
        <v>68.428571428571431</v>
      </c>
      <c r="AF53" s="289"/>
      <c r="AG53" s="290"/>
    </row>
    <row r="54" spans="1:33" x14ac:dyDescent="0.25">
      <c r="A54" s="213"/>
      <c r="B54" s="283">
        <v>0.44791700000000001</v>
      </c>
      <c r="C54" s="431">
        <v>53</v>
      </c>
      <c r="D54" s="432">
        <v>19</v>
      </c>
      <c r="E54" s="432">
        <v>30</v>
      </c>
      <c r="F54" s="432">
        <v>36</v>
      </c>
      <c r="G54" s="432">
        <v>35</v>
      </c>
      <c r="H54" s="432">
        <v>28</v>
      </c>
      <c r="I54" s="433">
        <v>33</v>
      </c>
      <c r="J54" s="21">
        <v>34.6</v>
      </c>
      <c r="K54" s="21">
        <v>33.428571428571431</v>
      </c>
      <c r="M54" s="431">
        <v>25</v>
      </c>
      <c r="N54" s="432">
        <v>22</v>
      </c>
      <c r="O54" s="432">
        <v>27</v>
      </c>
      <c r="P54" s="432">
        <v>26</v>
      </c>
      <c r="Q54" s="432">
        <v>44</v>
      </c>
      <c r="R54" s="432">
        <v>39</v>
      </c>
      <c r="S54" s="433">
        <v>44</v>
      </c>
      <c r="T54" s="21">
        <v>28.8</v>
      </c>
      <c r="U54" s="21">
        <v>32.428571428571431</v>
      </c>
      <c r="W54" s="431">
        <v>78</v>
      </c>
      <c r="X54" s="432">
        <v>41</v>
      </c>
      <c r="Y54" s="432">
        <v>57</v>
      </c>
      <c r="Z54" s="432">
        <v>62</v>
      </c>
      <c r="AA54" s="432">
        <v>79</v>
      </c>
      <c r="AB54" s="432">
        <v>67</v>
      </c>
      <c r="AC54" s="433">
        <v>77</v>
      </c>
      <c r="AD54" s="21">
        <v>63.4</v>
      </c>
      <c r="AE54" s="21">
        <v>65.857142857142861</v>
      </c>
      <c r="AF54" s="289"/>
      <c r="AG54" s="290"/>
    </row>
    <row r="55" spans="1:33" x14ac:dyDescent="0.25">
      <c r="A55" s="213"/>
      <c r="B55" s="283">
        <v>0.45833299999999999</v>
      </c>
      <c r="C55" s="431">
        <v>31</v>
      </c>
      <c r="D55" s="432">
        <v>24</v>
      </c>
      <c r="E55" s="432">
        <v>21</v>
      </c>
      <c r="F55" s="432">
        <v>38</v>
      </c>
      <c r="G55" s="432">
        <v>50</v>
      </c>
      <c r="H55" s="432">
        <v>24</v>
      </c>
      <c r="I55" s="433">
        <v>43</v>
      </c>
      <c r="J55" s="21">
        <v>32.799999999999997</v>
      </c>
      <c r="K55" s="21">
        <v>33</v>
      </c>
      <c r="M55" s="431">
        <v>30</v>
      </c>
      <c r="N55" s="432">
        <v>20</v>
      </c>
      <c r="O55" s="432">
        <v>26</v>
      </c>
      <c r="P55" s="432">
        <v>31</v>
      </c>
      <c r="Q55" s="432">
        <v>27</v>
      </c>
      <c r="R55" s="432">
        <v>42</v>
      </c>
      <c r="S55" s="433">
        <v>31</v>
      </c>
      <c r="T55" s="21">
        <v>26.8</v>
      </c>
      <c r="U55" s="21">
        <v>29.571428571428573</v>
      </c>
      <c r="W55" s="431">
        <v>61</v>
      </c>
      <c r="X55" s="432">
        <v>44</v>
      </c>
      <c r="Y55" s="432">
        <v>47</v>
      </c>
      <c r="Z55" s="432">
        <v>69</v>
      </c>
      <c r="AA55" s="432">
        <v>77</v>
      </c>
      <c r="AB55" s="432">
        <v>66</v>
      </c>
      <c r="AC55" s="433">
        <v>74</v>
      </c>
      <c r="AD55" s="21">
        <v>59.6</v>
      </c>
      <c r="AE55" s="21">
        <v>62.571428571428569</v>
      </c>
      <c r="AF55" s="289"/>
      <c r="AG55" s="290"/>
    </row>
    <row r="56" spans="1:33" x14ac:dyDescent="0.25">
      <c r="A56" s="213"/>
      <c r="B56" s="283">
        <v>0.46875</v>
      </c>
      <c r="C56" s="431">
        <v>44</v>
      </c>
      <c r="D56" s="432">
        <v>18</v>
      </c>
      <c r="E56" s="432">
        <v>26</v>
      </c>
      <c r="F56" s="432">
        <v>31</v>
      </c>
      <c r="G56" s="432">
        <v>48</v>
      </c>
      <c r="H56" s="432">
        <v>33</v>
      </c>
      <c r="I56" s="433">
        <v>40</v>
      </c>
      <c r="J56" s="21">
        <v>33.4</v>
      </c>
      <c r="K56" s="21">
        <v>34.285714285714285</v>
      </c>
      <c r="M56" s="431">
        <v>24</v>
      </c>
      <c r="N56" s="432">
        <v>25</v>
      </c>
      <c r="O56" s="432">
        <v>21</v>
      </c>
      <c r="P56" s="432">
        <v>19</v>
      </c>
      <c r="Q56" s="432">
        <v>25</v>
      </c>
      <c r="R56" s="432">
        <v>48</v>
      </c>
      <c r="S56" s="433">
        <v>41</v>
      </c>
      <c r="T56" s="21">
        <v>22.8</v>
      </c>
      <c r="U56" s="21">
        <v>29</v>
      </c>
      <c r="W56" s="431">
        <v>68</v>
      </c>
      <c r="X56" s="432">
        <v>43</v>
      </c>
      <c r="Y56" s="432">
        <v>47</v>
      </c>
      <c r="Z56" s="432">
        <v>50</v>
      </c>
      <c r="AA56" s="432">
        <v>73</v>
      </c>
      <c r="AB56" s="432">
        <v>81</v>
      </c>
      <c r="AC56" s="433">
        <v>81</v>
      </c>
      <c r="AD56" s="21">
        <v>56.2</v>
      </c>
      <c r="AE56" s="21">
        <v>63.285714285714285</v>
      </c>
      <c r="AF56" s="289"/>
      <c r="AG56" s="290"/>
    </row>
    <row r="57" spans="1:33" x14ac:dyDescent="0.25">
      <c r="A57" s="213"/>
      <c r="B57" s="283">
        <v>0.47916700000000001</v>
      </c>
      <c r="C57" s="431">
        <v>45</v>
      </c>
      <c r="D57" s="432">
        <v>26</v>
      </c>
      <c r="E57" s="432">
        <v>36</v>
      </c>
      <c r="F57" s="432">
        <v>35</v>
      </c>
      <c r="G57" s="432">
        <v>54</v>
      </c>
      <c r="H57" s="432">
        <v>42</v>
      </c>
      <c r="I57" s="433">
        <v>42</v>
      </c>
      <c r="J57" s="21">
        <v>39.200000000000003</v>
      </c>
      <c r="K57" s="21">
        <v>40</v>
      </c>
      <c r="M57" s="431">
        <v>45</v>
      </c>
      <c r="N57" s="432">
        <v>26</v>
      </c>
      <c r="O57" s="432">
        <v>25</v>
      </c>
      <c r="P57" s="432">
        <v>25</v>
      </c>
      <c r="Q57" s="432">
        <v>45</v>
      </c>
      <c r="R57" s="432">
        <v>47</v>
      </c>
      <c r="S57" s="433">
        <v>36</v>
      </c>
      <c r="T57" s="21">
        <v>33.200000000000003</v>
      </c>
      <c r="U57" s="21">
        <v>35.571428571428569</v>
      </c>
      <c r="W57" s="431">
        <v>90</v>
      </c>
      <c r="X57" s="432">
        <v>52</v>
      </c>
      <c r="Y57" s="432">
        <v>61</v>
      </c>
      <c r="Z57" s="432">
        <v>60</v>
      </c>
      <c r="AA57" s="432">
        <v>99</v>
      </c>
      <c r="AB57" s="432">
        <v>89</v>
      </c>
      <c r="AC57" s="433">
        <v>78</v>
      </c>
      <c r="AD57" s="21">
        <v>72.400000000000006</v>
      </c>
      <c r="AE57" s="21">
        <v>75.571428571428569</v>
      </c>
      <c r="AF57" s="289"/>
      <c r="AG57" s="290"/>
    </row>
    <row r="58" spans="1:33" x14ac:dyDescent="0.25">
      <c r="A58" s="213"/>
      <c r="B58" s="283">
        <v>0.48958299999999999</v>
      </c>
      <c r="C58" s="431">
        <v>48</v>
      </c>
      <c r="D58" s="432">
        <v>32</v>
      </c>
      <c r="E58" s="432">
        <v>30</v>
      </c>
      <c r="F58" s="432">
        <v>37</v>
      </c>
      <c r="G58" s="432">
        <v>61</v>
      </c>
      <c r="H58" s="432">
        <v>52</v>
      </c>
      <c r="I58" s="433">
        <v>34</v>
      </c>
      <c r="J58" s="21">
        <v>41.6</v>
      </c>
      <c r="K58" s="21">
        <v>42</v>
      </c>
      <c r="M58" s="431">
        <v>35</v>
      </c>
      <c r="N58" s="432">
        <v>36</v>
      </c>
      <c r="O58" s="432">
        <v>24</v>
      </c>
      <c r="P58" s="432">
        <v>23</v>
      </c>
      <c r="Q58" s="432">
        <v>38</v>
      </c>
      <c r="R58" s="432">
        <v>42</v>
      </c>
      <c r="S58" s="433">
        <v>49</v>
      </c>
      <c r="T58" s="21">
        <v>31.2</v>
      </c>
      <c r="U58" s="21">
        <v>35.285714285714285</v>
      </c>
      <c r="W58" s="431">
        <v>83</v>
      </c>
      <c r="X58" s="432">
        <v>68</v>
      </c>
      <c r="Y58" s="432">
        <v>54</v>
      </c>
      <c r="Z58" s="432">
        <v>60</v>
      </c>
      <c r="AA58" s="432">
        <v>99</v>
      </c>
      <c r="AB58" s="432">
        <v>94</v>
      </c>
      <c r="AC58" s="433">
        <v>83</v>
      </c>
      <c r="AD58" s="21">
        <v>72.8</v>
      </c>
      <c r="AE58" s="21">
        <v>77.285714285714292</v>
      </c>
      <c r="AF58" s="289"/>
      <c r="AG58" s="290"/>
    </row>
    <row r="59" spans="1:33" x14ac:dyDescent="0.25">
      <c r="A59" s="213"/>
      <c r="B59" s="283">
        <v>0.5</v>
      </c>
      <c r="C59" s="431">
        <v>60</v>
      </c>
      <c r="D59" s="432">
        <v>27</v>
      </c>
      <c r="E59" s="432">
        <v>26</v>
      </c>
      <c r="F59" s="432">
        <v>39</v>
      </c>
      <c r="G59" s="432">
        <v>56</v>
      </c>
      <c r="H59" s="432">
        <v>38</v>
      </c>
      <c r="I59" s="433">
        <v>48</v>
      </c>
      <c r="J59" s="21">
        <v>41.6</v>
      </c>
      <c r="K59" s="21">
        <v>42</v>
      </c>
      <c r="M59" s="431">
        <v>23</v>
      </c>
      <c r="N59" s="432">
        <v>20</v>
      </c>
      <c r="O59" s="432">
        <v>27</v>
      </c>
      <c r="P59" s="432">
        <v>42</v>
      </c>
      <c r="Q59" s="432">
        <v>24</v>
      </c>
      <c r="R59" s="432">
        <v>63</v>
      </c>
      <c r="S59" s="433">
        <v>41</v>
      </c>
      <c r="T59" s="21">
        <v>27.2</v>
      </c>
      <c r="U59" s="21">
        <v>34.285714285714285</v>
      </c>
      <c r="W59" s="431">
        <v>83</v>
      </c>
      <c r="X59" s="432">
        <v>47</v>
      </c>
      <c r="Y59" s="432">
        <v>53</v>
      </c>
      <c r="Z59" s="432">
        <v>81</v>
      </c>
      <c r="AA59" s="432">
        <v>80</v>
      </c>
      <c r="AB59" s="432">
        <v>101</v>
      </c>
      <c r="AC59" s="433">
        <v>89</v>
      </c>
      <c r="AD59" s="21">
        <v>68.8</v>
      </c>
      <c r="AE59" s="21">
        <v>76.285714285714292</v>
      </c>
      <c r="AF59" s="289"/>
      <c r="AG59" s="290"/>
    </row>
    <row r="60" spans="1:33" x14ac:dyDescent="0.25">
      <c r="A60" s="213"/>
      <c r="B60" s="283">
        <v>0.51041700000000001</v>
      </c>
      <c r="C60" s="431">
        <v>28</v>
      </c>
      <c r="D60" s="432">
        <v>18</v>
      </c>
      <c r="E60" s="432">
        <v>23</v>
      </c>
      <c r="F60" s="432">
        <v>36</v>
      </c>
      <c r="G60" s="432">
        <v>52</v>
      </c>
      <c r="H60" s="432">
        <v>44</v>
      </c>
      <c r="I60" s="433">
        <v>39</v>
      </c>
      <c r="J60" s="21">
        <v>31.4</v>
      </c>
      <c r="K60" s="21">
        <v>34.285714285714285</v>
      </c>
      <c r="M60" s="431">
        <v>18</v>
      </c>
      <c r="N60" s="432">
        <v>18</v>
      </c>
      <c r="O60" s="432">
        <v>27</v>
      </c>
      <c r="P60" s="432">
        <v>35</v>
      </c>
      <c r="Q60" s="432">
        <v>38</v>
      </c>
      <c r="R60" s="432">
        <v>45</v>
      </c>
      <c r="S60" s="433">
        <v>56</v>
      </c>
      <c r="T60" s="21">
        <v>27.2</v>
      </c>
      <c r="U60" s="21">
        <v>33.857142857142854</v>
      </c>
      <c r="W60" s="431">
        <v>46</v>
      </c>
      <c r="X60" s="432">
        <v>36</v>
      </c>
      <c r="Y60" s="432">
        <v>50</v>
      </c>
      <c r="Z60" s="432">
        <v>71</v>
      </c>
      <c r="AA60" s="432">
        <v>90</v>
      </c>
      <c r="AB60" s="432">
        <v>89</v>
      </c>
      <c r="AC60" s="433">
        <v>95</v>
      </c>
      <c r="AD60" s="21">
        <v>58.6</v>
      </c>
      <c r="AE60" s="21">
        <v>68.142857142857139</v>
      </c>
      <c r="AF60" s="289"/>
      <c r="AG60" s="290"/>
    </row>
    <row r="61" spans="1:33" x14ac:dyDescent="0.25">
      <c r="A61" s="213"/>
      <c r="B61" s="283">
        <v>0.52083299999999999</v>
      </c>
      <c r="C61" s="431">
        <v>38</v>
      </c>
      <c r="D61" s="432">
        <v>32</v>
      </c>
      <c r="E61" s="432">
        <v>38</v>
      </c>
      <c r="F61" s="432">
        <v>27</v>
      </c>
      <c r="G61" s="432">
        <v>52</v>
      </c>
      <c r="H61" s="432">
        <v>41</v>
      </c>
      <c r="I61" s="433">
        <v>46</v>
      </c>
      <c r="J61" s="21">
        <v>37.4</v>
      </c>
      <c r="K61" s="21">
        <v>39.142857142857146</v>
      </c>
      <c r="M61" s="431">
        <v>28</v>
      </c>
      <c r="N61" s="432">
        <v>23</v>
      </c>
      <c r="O61" s="432">
        <v>22</v>
      </c>
      <c r="P61" s="432">
        <v>29</v>
      </c>
      <c r="Q61" s="432">
        <v>31</v>
      </c>
      <c r="R61" s="432">
        <v>64</v>
      </c>
      <c r="S61" s="433">
        <v>51</v>
      </c>
      <c r="T61" s="21">
        <v>26.6</v>
      </c>
      <c r="U61" s="21">
        <v>35.428571428571431</v>
      </c>
      <c r="W61" s="431">
        <v>66</v>
      </c>
      <c r="X61" s="432">
        <v>55</v>
      </c>
      <c r="Y61" s="432">
        <v>60</v>
      </c>
      <c r="Z61" s="432">
        <v>56</v>
      </c>
      <c r="AA61" s="432">
        <v>83</v>
      </c>
      <c r="AB61" s="432">
        <v>105</v>
      </c>
      <c r="AC61" s="433">
        <v>97</v>
      </c>
      <c r="AD61" s="21">
        <v>64</v>
      </c>
      <c r="AE61" s="21">
        <v>74.571428571428569</v>
      </c>
      <c r="AF61" s="289"/>
      <c r="AG61" s="290"/>
    </row>
    <row r="62" spans="1:33" x14ac:dyDescent="0.25">
      <c r="A62" s="213"/>
      <c r="B62" s="283">
        <v>0.53125</v>
      </c>
      <c r="C62" s="431">
        <v>31</v>
      </c>
      <c r="D62" s="432">
        <v>27</v>
      </c>
      <c r="E62" s="432">
        <v>24</v>
      </c>
      <c r="F62" s="432">
        <v>28</v>
      </c>
      <c r="G62" s="432">
        <v>50</v>
      </c>
      <c r="H62" s="432">
        <v>37</v>
      </c>
      <c r="I62" s="433">
        <v>39</v>
      </c>
      <c r="J62" s="21">
        <v>32</v>
      </c>
      <c r="K62" s="21">
        <v>33.714285714285715</v>
      </c>
      <c r="M62" s="431">
        <v>39</v>
      </c>
      <c r="N62" s="432">
        <v>26</v>
      </c>
      <c r="O62" s="432">
        <v>23</v>
      </c>
      <c r="P62" s="432">
        <v>22</v>
      </c>
      <c r="Q62" s="432">
        <v>45</v>
      </c>
      <c r="R62" s="432">
        <v>54</v>
      </c>
      <c r="S62" s="433">
        <v>45</v>
      </c>
      <c r="T62" s="21">
        <v>31</v>
      </c>
      <c r="U62" s="21">
        <v>36.285714285714285</v>
      </c>
      <c r="W62" s="431">
        <v>70</v>
      </c>
      <c r="X62" s="432">
        <v>53</v>
      </c>
      <c r="Y62" s="432">
        <v>47</v>
      </c>
      <c r="Z62" s="432">
        <v>50</v>
      </c>
      <c r="AA62" s="432">
        <v>95</v>
      </c>
      <c r="AB62" s="432">
        <v>91</v>
      </c>
      <c r="AC62" s="433">
        <v>84</v>
      </c>
      <c r="AD62" s="21">
        <v>63</v>
      </c>
      <c r="AE62" s="21">
        <v>70</v>
      </c>
      <c r="AF62" s="289"/>
      <c r="AG62" s="290"/>
    </row>
    <row r="63" spans="1:33" x14ac:dyDescent="0.25">
      <c r="A63" s="213"/>
      <c r="B63" s="283">
        <v>0.54166700000000001</v>
      </c>
      <c r="C63" s="431">
        <v>44</v>
      </c>
      <c r="D63" s="432">
        <v>21</v>
      </c>
      <c r="E63" s="432">
        <v>29</v>
      </c>
      <c r="F63" s="432">
        <v>38</v>
      </c>
      <c r="G63" s="432">
        <v>50</v>
      </c>
      <c r="H63" s="432">
        <v>24</v>
      </c>
      <c r="I63" s="433">
        <v>33</v>
      </c>
      <c r="J63" s="21">
        <v>36.4</v>
      </c>
      <c r="K63" s="21">
        <v>34.142857142857146</v>
      </c>
      <c r="M63" s="431">
        <v>25</v>
      </c>
      <c r="N63" s="432">
        <v>17</v>
      </c>
      <c r="O63" s="432">
        <v>23</v>
      </c>
      <c r="P63" s="432">
        <v>20</v>
      </c>
      <c r="Q63" s="432">
        <v>32</v>
      </c>
      <c r="R63" s="432">
        <v>40</v>
      </c>
      <c r="S63" s="433">
        <v>40</v>
      </c>
      <c r="T63" s="21">
        <v>23.4</v>
      </c>
      <c r="U63" s="21">
        <v>28.142857142857142</v>
      </c>
      <c r="W63" s="431">
        <v>69</v>
      </c>
      <c r="X63" s="432">
        <v>38</v>
      </c>
      <c r="Y63" s="432">
        <v>52</v>
      </c>
      <c r="Z63" s="432">
        <v>58</v>
      </c>
      <c r="AA63" s="432">
        <v>82</v>
      </c>
      <c r="AB63" s="432">
        <v>64</v>
      </c>
      <c r="AC63" s="433">
        <v>73</v>
      </c>
      <c r="AD63" s="21">
        <v>59.8</v>
      </c>
      <c r="AE63" s="21">
        <v>62.285714285714285</v>
      </c>
      <c r="AF63" s="289"/>
      <c r="AG63" s="290"/>
    </row>
    <row r="64" spans="1:33" x14ac:dyDescent="0.25">
      <c r="A64" s="213"/>
      <c r="B64" s="283">
        <v>0.55208299999999999</v>
      </c>
      <c r="C64" s="431">
        <v>31</v>
      </c>
      <c r="D64" s="432">
        <v>26</v>
      </c>
      <c r="E64" s="432">
        <v>35</v>
      </c>
      <c r="F64" s="432">
        <v>36</v>
      </c>
      <c r="G64" s="432">
        <v>39</v>
      </c>
      <c r="H64" s="432">
        <v>44</v>
      </c>
      <c r="I64" s="433">
        <v>26</v>
      </c>
      <c r="J64" s="21">
        <v>33.4</v>
      </c>
      <c r="K64" s="21">
        <v>33.857142857142854</v>
      </c>
      <c r="M64" s="431">
        <v>27</v>
      </c>
      <c r="N64" s="432">
        <v>17</v>
      </c>
      <c r="O64" s="432">
        <v>30</v>
      </c>
      <c r="P64" s="432">
        <v>24</v>
      </c>
      <c r="Q64" s="432">
        <v>42</v>
      </c>
      <c r="R64" s="432">
        <v>48</v>
      </c>
      <c r="S64" s="433">
        <v>31</v>
      </c>
      <c r="T64" s="21">
        <v>28</v>
      </c>
      <c r="U64" s="21">
        <v>31.285714285714285</v>
      </c>
      <c r="W64" s="431">
        <v>58</v>
      </c>
      <c r="X64" s="432">
        <v>43</v>
      </c>
      <c r="Y64" s="432">
        <v>65</v>
      </c>
      <c r="Z64" s="432">
        <v>60</v>
      </c>
      <c r="AA64" s="432">
        <v>81</v>
      </c>
      <c r="AB64" s="432">
        <v>92</v>
      </c>
      <c r="AC64" s="433">
        <v>57</v>
      </c>
      <c r="AD64" s="21">
        <v>61.4</v>
      </c>
      <c r="AE64" s="21">
        <v>65.142857142857139</v>
      </c>
      <c r="AF64" s="289"/>
      <c r="AG64" s="290"/>
    </row>
    <row r="65" spans="1:33" x14ac:dyDescent="0.25">
      <c r="A65" s="213"/>
      <c r="B65" s="283">
        <v>0.5625</v>
      </c>
      <c r="C65" s="431">
        <v>35</v>
      </c>
      <c r="D65" s="432">
        <v>39</v>
      </c>
      <c r="E65" s="432">
        <v>30</v>
      </c>
      <c r="F65" s="432">
        <v>33</v>
      </c>
      <c r="G65" s="432">
        <v>41</v>
      </c>
      <c r="H65" s="432">
        <v>34</v>
      </c>
      <c r="I65" s="433">
        <v>36</v>
      </c>
      <c r="J65" s="21">
        <v>35.6</v>
      </c>
      <c r="K65" s="21">
        <v>35.428571428571431</v>
      </c>
      <c r="M65" s="431">
        <v>31</v>
      </c>
      <c r="N65" s="432">
        <v>15</v>
      </c>
      <c r="O65" s="432">
        <v>19</v>
      </c>
      <c r="P65" s="432">
        <v>26</v>
      </c>
      <c r="Q65" s="432">
        <v>42</v>
      </c>
      <c r="R65" s="432">
        <v>52</v>
      </c>
      <c r="S65" s="433">
        <v>31</v>
      </c>
      <c r="T65" s="21">
        <v>26.6</v>
      </c>
      <c r="U65" s="21">
        <v>30.857142857142858</v>
      </c>
      <c r="W65" s="431">
        <v>66</v>
      </c>
      <c r="X65" s="432">
        <v>54</v>
      </c>
      <c r="Y65" s="432">
        <v>49</v>
      </c>
      <c r="Z65" s="432">
        <v>59</v>
      </c>
      <c r="AA65" s="432">
        <v>83</v>
      </c>
      <c r="AB65" s="432">
        <v>86</v>
      </c>
      <c r="AC65" s="433">
        <v>67</v>
      </c>
      <c r="AD65" s="21">
        <v>62.2</v>
      </c>
      <c r="AE65" s="21">
        <v>66.285714285714292</v>
      </c>
      <c r="AF65" s="289"/>
      <c r="AG65" s="290"/>
    </row>
    <row r="66" spans="1:33" x14ac:dyDescent="0.25">
      <c r="A66" s="213"/>
      <c r="B66" s="283">
        <v>0.57291700000000001</v>
      </c>
      <c r="C66" s="431">
        <v>34</v>
      </c>
      <c r="D66" s="432">
        <v>32</v>
      </c>
      <c r="E66" s="432">
        <v>31</v>
      </c>
      <c r="F66" s="432">
        <v>36</v>
      </c>
      <c r="G66" s="432">
        <v>50</v>
      </c>
      <c r="H66" s="432">
        <v>33</v>
      </c>
      <c r="I66" s="433">
        <v>33</v>
      </c>
      <c r="J66" s="21">
        <v>36.6</v>
      </c>
      <c r="K66" s="21">
        <v>35.571428571428569</v>
      </c>
      <c r="M66" s="431">
        <v>31</v>
      </c>
      <c r="N66" s="432">
        <v>27</v>
      </c>
      <c r="O66" s="432">
        <v>39</v>
      </c>
      <c r="P66" s="432">
        <v>29</v>
      </c>
      <c r="Q66" s="432">
        <v>40</v>
      </c>
      <c r="R66" s="432">
        <v>72</v>
      </c>
      <c r="S66" s="433">
        <v>29</v>
      </c>
      <c r="T66" s="21">
        <v>33.200000000000003</v>
      </c>
      <c r="U66" s="21">
        <v>38.142857142857146</v>
      </c>
      <c r="W66" s="431">
        <v>65</v>
      </c>
      <c r="X66" s="432">
        <v>59</v>
      </c>
      <c r="Y66" s="432">
        <v>70</v>
      </c>
      <c r="Z66" s="432">
        <v>65</v>
      </c>
      <c r="AA66" s="432">
        <v>90</v>
      </c>
      <c r="AB66" s="432">
        <v>105</v>
      </c>
      <c r="AC66" s="433">
        <v>62</v>
      </c>
      <c r="AD66" s="21">
        <v>69.8</v>
      </c>
      <c r="AE66" s="21">
        <v>73.714285714285708</v>
      </c>
      <c r="AF66" s="289"/>
      <c r="AG66" s="290"/>
    </row>
    <row r="67" spans="1:33" x14ac:dyDescent="0.25">
      <c r="A67" s="213"/>
      <c r="B67" s="283">
        <v>0.58333299999999999</v>
      </c>
      <c r="C67" s="431">
        <v>35</v>
      </c>
      <c r="D67" s="432">
        <v>39</v>
      </c>
      <c r="E67" s="432">
        <v>44</v>
      </c>
      <c r="F67" s="432">
        <v>36</v>
      </c>
      <c r="G67" s="432">
        <v>44</v>
      </c>
      <c r="H67" s="432">
        <v>36</v>
      </c>
      <c r="I67" s="433">
        <v>47</v>
      </c>
      <c r="J67" s="21">
        <v>39.6</v>
      </c>
      <c r="K67" s="21">
        <v>40.142857142857146</v>
      </c>
      <c r="M67" s="431">
        <v>25</v>
      </c>
      <c r="N67" s="432">
        <v>28</v>
      </c>
      <c r="O67" s="432">
        <v>34</v>
      </c>
      <c r="P67" s="432">
        <v>35</v>
      </c>
      <c r="Q67" s="432">
        <v>44</v>
      </c>
      <c r="R67" s="432">
        <v>55</v>
      </c>
      <c r="S67" s="433">
        <v>39</v>
      </c>
      <c r="T67" s="21">
        <v>33.200000000000003</v>
      </c>
      <c r="U67" s="21">
        <v>37.142857142857146</v>
      </c>
      <c r="W67" s="431">
        <v>60</v>
      </c>
      <c r="X67" s="432">
        <v>67</v>
      </c>
      <c r="Y67" s="432">
        <v>78</v>
      </c>
      <c r="Z67" s="432">
        <v>71</v>
      </c>
      <c r="AA67" s="432">
        <v>88</v>
      </c>
      <c r="AB67" s="432">
        <v>91</v>
      </c>
      <c r="AC67" s="433">
        <v>86</v>
      </c>
      <c r="AD67" s="21">
        <v>72.8</v>
      </c>
      <c r="AE67" s="21">
        <v>77.285714285714292</v>
      </c>
      <c r="AF67" s="289"/>
      <c r="AG67" s="290"/>
    </row>
    <row r="68" spans="1:33" x14ac:dyDescent="0.25">
      <c r="A68" s="213"/>
      <c r="B68" s="283">
        <v>0.59375</v>
      </c>
      <c r="C68" s="431">
        <v>39</v>
      </c>
      <c r="D68" s="432">
        <v>24</v>
      </c>
      <c r="E68" s="432">
        <v>42</v>
      </c>
      <c r="F68" s="432">
        <v>31</v>
      </c>
      <c r="G68" s="432">
        <v>43</v>
      </c>
      <c r="H68" s="432">
        <v>41</v>
      </c>
      <c r="I68" s="433">
        <v>35</v>
      </c>
      <c r="J68" s="21">
        <v>35.799999999999997</v>
      </c>
      <c r="K68" s="21">
        <v>36.428571428571431</v>
      </c>
      <c r="M68" s="431">
        <v>31</v>
      </c>
      <c r="N68" s="432">
        <v>29</v>
      </c>
      <c r="O68" s="432">
        <v>31</v>
      </c>
      <c r="P68" s="432">
        <v>22</v>
      </c>
      <c r="Q68" s="432">
        <v>43</v>
      </c>
      <c r="R68" s="432">
        <v>46</v>
      </c>
      <c r="S68" s="433">
        <v>40</v>
      </c>
      <c r="T68" s="21">
        <v>31.2</v>
      </c>
      <c r="U68" s="21">
        <v>34.571428571428569</v>
      </c>
      <c r="W68" s="431">
        <v>70</v>
      </c>
      <c r="X68" s="432">
        <v>53</v>
      </c>
      <c r="Y68" s="432">
        <v>73</v>
      </c>
      <c r="Z68" s="432">
        <v>53</v>
      </c>
      <c r="AA68" s="432">
        <v>86</v>
      </c>
      <c r="AB68" s="432">
        <v>87</v>
      </c>
      <c r="AC68" s="433">
        <v>75</v>
      </c>
      <c r="AD68" s="21">
        <v>67</v>
      </c>
      <c r="AE68" s="21">
        <v>71</v>
      </c>
      <c r="AF68" s="289"/>
      <c r="AG68" s="290"/>
    </row>
    <row r="69" spans="1:33" x14ac:dyDescent="0.25">
      <c r="A69" s="213"/>
      <c r="B69" s="283">
        <v>0.60416700000000001</v>
      </c>
      <c r="C69" s="431">
        <v>47</v>
      </c>
      <c r="D69" s="432">
        <v>33</v>
      </c>
      <c r="E69" s="432">
        <v>37</v>
      </c>
      <c r="F69" s="432">
        <v>47</v>
      </c>
      <c r="G69" s="432">
        <v>54</v>
      </c>
      <c r="H69" s="432">
        <v>32</v>
      </c>
      <c r="I69" s="433">
        <v>38</v>
      </c>
      <c r="J69" s="21">
        <v>43.6</v>
      </c>
      <c r="K69" s="21">
        <v>41.142857142857146</v>
      </c>
      <c r="M69" s="431">
        <v>32</v>
      </c>
      <c r="N69" s="432">
        <v>23</v>
      </c>
      <c r="O69" s="432">
        <v>30</v>
      </c>
      <c r="P69" s="432">
        <v>36</v>
      </c>
      <c r="Q69" s="432">
        <v>50</v>
      </c>
      <c r="R69" s="432">
        <v>33</v>
      </c>
      <c r="S69" s="433">
        <v>30</v>
      </c>
      <c r="T69" s="21">
        <v>34.200000000000003</v>
      </c>
      <c r="U69" s="21">
        <v>33.428571428571431</v>
      </c>
      <c r="W69" s="431">
        <v>79</v>
      </c>
      <c r="X69" s="432">
        <v>56</v>
      </c>
      <c r="Y69" s="432">
        <v>67</v>
      </c>
      <c r="Z69" s="432">
        <v>83</v>
      </c>
      <c r="AA69" s="432">
        <v>104</v>
      </c>
      <c r="AB69" s="432">
        <v>65</v>
      </c>
      <c r="AC69" s="433">
        <v>68</v>
      </c>
      <c r="AD69" s="21">
        <v>77.8</v>
      </c>
      <c r="AE69" s="21">
        <v>74.571428571428569</v>
      </c>
      <c r="AF69" s="289"/>
      <c r="AG69" s="290"/>
    </row>
    <row r="70" spans="1:33" x14ac:dyDescent="0.25">
      <c r="A70" s="213"/>
      <c r="B70" s="283">
        <v>0.61458299999999999</v>
      </c>
      <c r="C70" s="431">
        <v>47</v>
      </c>
      <c r="D70" s="432">
        <v>26</v>
      </c>
      <c r="E70" s="432">
        <v>27</v>
      </c>
      <c r="F70" s="432">
        <v>37</v>
      </c>
      <c r="G70" s="432">
        <v>42</v>
      </c>
      <c r="H70" s="432">
        <v>32</v>
      </c>
      <c r="I70" s="433">
        <v>35</v>
      </c>
      <c r="J70" s="21">
        <v>35.799999999999997</v>
      </c>
      <c r="K70" s="21">
        <v>35.142857142857146</v>
      </c>
      <c r="M70" s="431">
        <v>34</v>
      </c>
      <c r="N70" s="432">
        <v>34</v>
      </c>
      <c r="O70" s="432">
        <v>33</v>
      </c>
      <c r="P70" s="432">
        <v>29</v>
      </c>
      <c r="Q70" s="432">
        <v>64</v>
      </c>
      <c r="R70" s="432">
        <v>31</v>
      </c>
      <c r="S70" s="433">
        <v>36</v>
      </c>
      <c r="T70" s="21">
        <v>38.799999999999997</v>
      </c>
      <c r="U70" s="21">
        <v>37.285714285714285</v>
      </c>
      <c r="W70" s="431">
        <v>81</v>
      </c>
      <c r="X70" s="432">
        <v>60</v>
      </c>
      <c r="Y70" s="432">
        <v>60</v>
      </c>
      <c r="Z70" s="432">
        <v>66</v>
      </c>
      <c r="AA70" s="432">
        <v>106</v>
      </c>
      <c r="AB70" s="432">
        <v>63</v>
      </c>
      <c r="AC70" s="433">
        <v>71</v>
      </c>
      <c r="AD70" s="21">
        <v>74.599999999999994</v>
      </c>
      <c r="AE70" s="21">
        <v>72.428571428571431</v>
      </c>
      <c r="AF70" s="289"/>
      <c r="AG70" s="290"/>
    </row>
    <row r="71" spans="1:33" x14ac:dyDescent="0.25">
      <c r="A71" s="213"/>
      <c r="B71" s="283">
        <v>0.625</v>
      </c>
      <c r="C71" s="431">
        <v>44</v>
      </c>
      <c r="D71" s="432">
        <v>49</v>
      </c>
      <c r="E71" s="432">
        <v>51</v>
      </c>
      <c r="F71" s="432">
        <v>40</v>
      </c>
      <c r="G71" s="432">
        <v>40</v>
      </c>
      <c r="H71" s="432">
        <v>28</v>
      </c>
      <c r="I71" s="433">
        <v>41</v>
      </c>
      <c r="J71" s="21">
        <v>44.8</v>
      </c>
      <c r="K71" s="21">
        <v>41.857142857142854</v>
      </c>
      <c r="M71" s="431">
        <v>47</v>
      </c>
      <c r="N71" s="432">
        <v>34</v>
      </c>
      <c r="O71" s="432">
        <v>35</v>
      </c>
      <c r="P71" s="432">
        <v>47</v>
      </c>
      <c r="Q71" s="432">
        <v>51</v>
      </c>
      <c r="R71" s="432">
        <v>31</v>
      </c>
      <c r="S71" s="433">
        <v>34</v>
      </c>
      <c r="T71" s="21">
        <v>42.8</v>
      </c>
      <c r="U71" s="21">
        <v>39.857142857142854</v>
      </c>
      <c r="W71" s="431">
        <v>91</v>
      </c>
      <c r="X71" s="432">
        <v>83</v>
      </c>
      <c r="Y71" s="432">
        <v>86</v>
      </c>
      <c r="Z71" s="432">
        <v>87</v>
      </c>
      <c r="AA71" s="432">
        <v>91</v>
      </c>
      <c r="AB71" s="432">
        <v>59</v>
      </c>
      <c r="AC71" s="433">
        <v>75</v>
      </c>
      <c r="AD71" s="21">
        <v>87.6</v>
      </c>
      <c r="AE71" s="21">
        <v>81.714285714285708</v>
      </c>
      <c r="AF71" s="289"/>
      <c r="AG71" s="290"/>
    </row>
    <row r="72" spans="1:33" x14ac:dyDescent="0.25">
      <c r="A72" s="213"/>
      <c r="B72" s="283">
        <v>0.63541700000000001</v>
      </c>
      <c r="C72" s="431">
        <v>44</v>
      </c>
      <c r="D72" s="432">
        <v>55</v>
      </c>
      <c r="E72" s="432">
        <v>49</v>
      </c>
      <c r="F72" s="432">
        <v>61</v>
      </c>
      <c r="G72" s="432">
        <v>58</v>
      </c>
      <c r="H72" s="432">
        <v>38</v>
      </c>
      <c r="I72" s="433">
        <v>43</v>
      </c>
      <c r="J72" s="21">
        <v>53.4</v>
      </c>
      <c r="K72" s="21">
        <v>49.714285714285715</v>
      </c>
      <c r="M72" s="431">
        <v>39</v>
      </c>
      <c r="N72" s="432">
        <v>32</v>
      </c>
      <c r="O72" s="432">
        <v>30</v>
      </c>
      <c r="P72" s="432">
        <v>40</v>
      </c>
      <c r="Q72" s="432">
        <v>54</v>
      </c>
      <c r="R72" s="432">
        <v>25</v>
      </c>
      <c r="S72" s="433">
        <v>28</v>
      </c>
      <c r="T72" s="21">
        <v>39</v>
      </c>
      <c r="U72" s="21">
        <v>35.428571428571431</v>
      </c>
      <c r="W72" s="431">
        <v>83</v>
      </c>
      <c r="X72" s="432">
        <v>87</v>
      </c>
      <c r="Y72" s="432">
        <v>79</v>
      </c>
      <c r="Z72" s="432">
        <v>101</v>
      </c>
      <c r="AA72" s="432">
        <v>112</v>
      </c>
      <c r="AB72" s="432">
        <v>63</v>
      </c>
      <c r="AC72" s="433">
        <v>71</v>
      </c>
      <c r="AD72" s="21">
        <v>92.4</v>
      </c>
      <c r="AE72" s="21">
        <v>85.142857142857139</v>
      </c>
      <c r="AF72" s="289"/>
      <c r="AG72" s="290"/>
    </row>
    <row r="73" spans="1:33" x14ac:dyDescent="0.25">
      <c r="A73" s="213"/>
      <c r="B73" s="283">
        <v>0.64583299999999999</v>
      </c>
      <c r="C73" s="431">
        <v>58</v>
      </c>
      <c r="D73" s="432">
        <v>72</v>
      </c>
      <c r="E73" s="432">
        <v>68</v>
      </c>
      <c r="F73" s="432">
        <v>59</v>
      </c>
      <c r="G73" s="432">
        <v>56</v>
      </c>
      <c r="H73" s="432">
        <v>28</v>
      </c>
      <c r="I73" s="433">
        <v>38</v>
      </c>
      <c r="J73" s="21">
        <v>62.6</v>
      </c>
      <c r="K73" s="21">
        <v>54.142857142857146</v>
      </c>
      <c r="M73" s="431">
        <v>30</v>
      </c>
      <c r="N73" s="432">
        <v>46</v>
      </c>
      <c r="O73" s="432">
        <v>34</v>
      </c>
      <c r="P73" s="432">
        <v>49</v>
      </c>
      <c r="Q73" s="432">
        <v>33</v>
      </c>
      <c r="R73" s="432">
        <v>32</v>
      </c>
      <c r="S73" s="433">
        <v>38</v>
      </c>
      <c r="T73" s="21">
        <v>38.4</v>
      </c>
      <c r="U73" s="21">
        <v>37.428571428571431</v>
      </c>
      <c r="W73" s="431">
        <v>88</v>
      </c>
      <c r="X73" s="432">
        <v>118</v>
      </c>
      <c r="Y73" s="432">
        <v>102</v>
      </c>
      <c r="Z73" s="432">
        <v>108</v>
      </c>
      <c r="AA73" s="432">
        <v>89</v>
      </c>
      <c r="AB73" s="432">
        <v>60</v>
      </c>
      <c r="AC73" s="433">
        <v>76</v>
      </c>
      <c r="AD73" s="21">
        <v>101</v>
      </c>
      <c r="AE73" s="21">
        <v>91.571428571428569</v>
      </c>
      <c r="AF73" s="289"/>
      <c r="AG73" s="290"/>
    </row>
    <row r="74" spans="1:33" x14ac:dyDescent="0.25">
      <c r="A74" s="213"/>
      <c r="B74" s="283">
        <v>0.65625</v>
      </c>
      <c r="C74" s="431">
        <v>49</v>
      </c>
      <c r="D74" s="432">
        <v>61</v>
      </c>
      <c r="E74" s="432">
        <v>56</v>
      </c>
      <c r="F74" s="432">
        <v>68</v>
      </c>
      <c r="G74" s="432">
        <v>52</v>
      </c>
      <c r="H74" s="432">
        <v>37</v>
      </c>
      <c r="I74" s="433">
        <v>45</v>
      </c>
      <c r="J74" s="21">
        <v>57.2</v>
      </c>
      <c r="K74" s="21">
        <v>52.571428571428569</v>
      </c>
      <c r="M74" s="431">
        <v>34</v>
      </c>
      <c r="N74" s="432">
        <v>44</v>
      </c>
      <c r="O74" s="432">
        <v>50</v>
      </c>
      <c r="P74" s="432">
        <v>32</v>
      </c>
      <c r="Q74" s="432">
        <v>54</v>
      </c>
      <c r="R74" s="432">
        <v>37</v>
      </c>
      <c r="S74" s="433">
        <v>39</v>
      </c>
      <c r="T74" s="21">
        <v>42.8</v>
      </c>
      <c r="U74" s="21">
        <v>41.428571428571431</v>
      </c>
      <c r="W74" s="431">
        <v>83</v>
      </c>
      <c r="X74" s="432">
        <v>105</v>
      </c>
      <c r="Y74" s="432">
        <v>106</v>
      </c>
      <c r="Z74" s="432">
        <v>100</v>
      </c>
      <c r="AA74" s="432">
        <v>106</v>
      </c>
      <c r="AB74" s="432">
        <v>74</v>
      </c>
      <c r="AC74" s="433">
        <v>84</v>
      </c>
      <c r="AD74" s="21">
        <v>100</v>
      </c>
      <c r="AE74" s="21">
        <v>94</v>
      </c>
      <c r="AF74" s="289"/>
      <c r="AG74" s="290"/>
    </row>
    <row r="75" spans="1:33" x14ac:dyDescent="0.25">
      <c r="A75" s="213"/>
      <c r="B75" s="283">
        <v>0.66666700000000001</v>
      </c>
      <c r="C75" s="431">
        <v>40</v>
      </c>
      <c r="D75" s="432">
        <v>52</v>
      </c>
      <c r="E75" s="432">
        <v>60</v>
      </c>
      <c r="F75" s="432">
        <v>61</v>
      </c>
      <c r="G75" s="432">
        <v>53</v>
      </c>
      <c r="H75" s="432">
        <v>34</v>
      </c>
      <c r="I75" s="433">
        <v>40</v>
      </c>
      <c r="J75" s="21">
        <v>53.2</v>
      </c>
      <c r="K75" s="21">
        <v>48.571428571428569</v>
      </c>
      <c r="M75" s="431">
        <v>30</v>
      </c>
      <c r="N75" s="432">
        <v>36</v>
      </c>
      <c r="O75" s="432">
        <v>39</v>
      </c>
      <c r="P75" s="432">
        <v>32</v>
      </c>
      <c r="Q75" s="432">
        <v>50</v>
      </c>
      <c r="R75" s="432">
        <v>42</v>
      </c>
      <c r="S75" s="433">
        <v>40</v>
      </c>
      <c r="T75" s="21">
        <v>37.4</v>
      </c>
      <c r="U75" s="21">
        <v>38.428571428571431</v>
      </c>
      <c r="W75" s="431">
        <v>70</v>
      </c>
      <c r="X75" s="432">
        <v>88</v>
      </c>
      <c r="Y75" s="432">
        <v>99</v>
      </c>
      <c r="Z75" s="432">
        <v>93</v>
      </c>
      <c r="AA75" s="432">
        <v>103</v>
      </c>
      <c r="AB75" s="432">
        <v>76</v>
      </c>
      <c r="AC75" s="433">
        <v>80</v>
      </c>
      <c r="AD75" s="21">
        <v>90.6</v>
      </c>
      <c r="AE75" s="21">
        <v>87</v>
      </c>
      <c r="AF75" s="289"/>
      <c r="AG75" s="290"/>
    </row>
    <row r="76" spans="1:33" x14ac:dyDescent="0.25">
      <c r="A76" s="213"/>
      <c r="B76" s="283">
        <v>0.67708299999999999</v>
      </c>
      <c r="C76" s="431">
        <v>55</v>
      </c>
      <c r="D76" s="432">
        <v>70</v>
      </c>
      <c r="E76" s="432">
        <v>93</v>
      </c>
      <c r="F76" s="432">
        <v>71</v>
      </c>
      <c r="G76" s="432">
        <v>63</v>
      </c>
      <c r="H76" s="432">
        <v>38</v>
      </c>
      <c r="I76" s="433">
        <v>53</v>
      </c>
      <c r="J76" s="21">
        <v>70.400000000000006</v>
      </c>
      <c r="K76" s="21">
        <v>63.285714285714285</v>
      </c>
      <c r="M76" s="431">
        <v>41</v>
      </c>
      <c r="N76" s="432">
        <v>23</v>
      </c>
      <c r="O76" s="432">
        <v>33</v>
      </c>
      <c r="P76" s="432">
        <v>39</v>
      </c>
      <c r="Q76" s="432">
        <v>62</v>
      </c>
      <c r="R76" s="432">
        <v>28</v>
      </c>
      <c r="S76" s="433">
        <v>38</v>
      </c>
      <c r="T76" s="21">
        <v>39.6</v>
      </c>
      <c r="U76" s="21">
        <v>37.714285714285715</v>
      </c>
      <c r="W76" s="431">
        <v>96</v>
      </c>
      <c r="X76" s="432">
        <v>93</v>
      </c>
      <c r="Y76" s="432">
        <v>126</v>
      </c>
      <c r="Z76" s="432">
        <v>110</v>
      </c>
      <c r="AA76" s="432">
        <v>125</v>
      </c>
      <c r="AB76" s="432">
        <v>66</v>
      </c>
      <c r="AC76" s="433">
        <v>91</v>
      </c>
      <c r="AD76" s="21">
        <v>110</v>
      </c>
      <c r="AE76" s="21">
        <v>101</v>
      </c>
      <c r="AF76" s="289"/>
      <c r="AG76" s="290"/>
    </row>
    <row r="77" spans="1:33" x14ac:dyDescent="0.25">
      <c r="A77" s="213"/>
      <c r="B77" s="283">
        <v>0.6875</v>
      </c>
      <c r="C77" s="431">
        <v>72</v>
      </c>
      <c r="D77" s="432">
        <v>64</v>
      </c>
      <c r="E77" s="432">
        <v>82</v>
      </c>
      <c r="F77" s="432">
        <v>67</v>
      </c>
      <c r="G77" s="432">
        <v>63</v>
      </c>
      <c r="H77" s="432">
        <v>29</v>
      </c>
      <c r="I77" s="433">
        <v>51</v>
      </c>
      <c r="J77" s="21">
        <v>69.599999999999994</v>
      </c>
      <c r="K77" s="21">
        <v>61.142857142857146</v>
      </c>
      <c r="M77" s="431">
        <v>30</v>
      </c>
      <c r="N77" s="432">
        <v>32</v>
      </c>
      <c r="O77" s="432">
        <v>31</v>
      </c>
      <c r="P77" s="432">
        <v>42</v>
      </c>
      <c r="Q77" s="432">
        <v>53</v>
      </c>
      <c r="R77" s="432">
        <v>24</v>
      </c>
      <c r="S77" s="433">
        <v>41</v>
      </c>
      <c r="T77" s="21">
        <v>37.6</v>
      </c>
      <c r="U77" s="21">
        <v>36.142857142857146</v>
      </c>
      <c r="W77" s="431">
        <v>102</v>
      </c>
      <c r="X77" s="432">
        <v>96</v>
      </c>
      <c r="Y77" s="432">
        <v>113</v>
      </c>
      <c r="Z77" s="432">
        <v>109</v>
      </c>
      <c r="AA77" s="432">
        <v>116</v>
      </c>
      <c r="AB77" s="432">
        <v>53</v>
      </c>
      <c r="AC77" s="433">
        <v>92</v>
      </c>
      <c r="AD77" s="21">
        <v>107.2</v>
      </c>
      <c r="AE77" s="21">
        <v>97.285714285714292</v>
      </c>
      <c r="AF77" s="289"/>
      <c r="AG77" s="290"/>
    </row>
    <row r="78" spans="1:33" x14ac:dyDescent="0.25">
      <c r="A78" s="213"/>
      <c r="B78" s="283">
        <v>0.69791700000000001</v>
      </c>
      <c r="C78" s="431">
        <v>79</v>
      </c>
      <c r="D78" s="432">
        <v>73</v>
      </c>
      <c r="E78" s="432">
        <v>81</v>
      </c>
      <c r="F78" s="432">
        <v>63</v>
      </c>
      <c r="G78" s="432">
        <v>67</v>
      </c>
      <c r="H78" s="432">
        <v>41</v>
      </c>
      <c r="I78" s="433">
        <v>55</v>
      </c>
      <c r="J78" s="21">
        <v>72.599999999999994</v>
      </c>
      <c r="K78" s="21">
        <v>65.571428571428569</v>
      </c>
      <c r="M78" s="431">
        <v>43</v>
      </c>
      <c r="N78" s="432">
        <v>35</v>
      </c>
      <c r="O78" s="432">
        <v>21</v>
      </c>
      <c r="P78" s="432">
        <v>43</v>
      </c>
      <c r="Q78" s="432">
        <v>49</v>
      </c>
      <c r="R78" s="432">
        <v>24</v>
      </c>
      <c r="S78" s="433">
        <v>43</v>
      </c>
      <c r="T78" s="21">
        <v>38.200000000000003</v>
      </c>
      <c r="U78" s="21">
        <v>36.857142857142854</v>
      </c>
      <c r="W78" s="431">
        <v>122</v>
      </c>
      <c r="X78" s="432">
        <v>108</v>
      </c>
      <c r="Y78" s="432">
        <v>102</v>
      </c>
      <c r="Z78" s="432">
        <v>106</v>
      </c>
      <c r="AA78" s="432">
        <v>116</v>
      </c>
      <c r="AB78" s="432">
        <v>65</v>
      </c>
      <c r="AC78" s="433">
        <v>98</v>
      </c>
      <c r="AD78" s="21">
        <v>110.8</v>
      </c>
      <c r="AE78" s="21">
        <v>102.42857142857143</v>
      </c>
      <c r="AF78" s="289"/>
      <c r="AG78" s="290"/>
    </row>
    <row r="79" spans="1:33" x14ac:dyDescent="0.25">
      <c r="A79" s="213"/>
      <c r="B79" s="283">
        <v>0.70833299999999999</v>
      </c>
      <c r="C79" s="431">
        <v>52</v>
      </c>
      <c r="D79" s="432">
        <v>78</v>
      </c>
      <c r="E79" s="432">
        <v>74</v>
      </c>
      <c r="F79" s="432">
        <v>62</v>
      </c>
      <c r="G79" s="432">
        <v>90</v>
      </c>
      <c r="H79" s="432">
        <v>46</v>
      </c>
      <c r="I79" s="433">
        <v>44</v>
      </c>
      <c r="J79" s="21">
        <v>71.2</v>
      </c>
      <c r="K79" s="21">
        <v>63.714285714285715</v>
      </c>
      <c r="M79" s="431">
        <v>31</v>
      </c>
      <c r="N79" s="432">
        <v>43</v>
      </c>
      <c r="O79" s="432">
        <v>36</v>
      </c>
      <c r="P79" s="432">
        <v>42</v>
      </c>
      <c r="Q79" s="432">
        <v>30</v>
      </c>
      <c r="R79" s="432">
        <v>37</v>
      </c>
      <c r="S79" s="433">
        <v>33</v>
      </c>
      <c r="T79" s="21">
        <v>36.4</v>
      </c>
      <c r="U79" s="21">
        <v>36</v>
      </c>
      <c r="W79" s="431">
        <v>83</v>
      </c>
      <c r="X79" s="432">
        <v>121</v>
      </c>
      <c r="Y79" s="432">
        <v>110</v>
      </c>
      <c r="Z79" s="432">
        <v>104</v>
      </c>
      <c r="AA79" s="432">
        <v>120</v>
      </c>
      <c r="AB79" s="432">
        <v>83</v>
      </c>
      <c r="AC79" s="433">
        <v>77</v>
      </c>
      <c r="AD79" s="21">
        <v>107.6</v>
      </c>
      <c r="AE79" s="21">
        <v>99.714285714285708</v>
      </c>
      <c r="AF79" s="289"/>
      <c r="AG79" s="290"/>
    </row>
    <row r="80" spans="1:33" x14ac:dyDescent="0.25">
      <c r="A80" s="213"/>
      <c r="B80" s="283">
        <v>0.71875</v>
      </c>
      <c r="C80" s="431">
        <v>61</v>
      </c>
      <c r="D80" s="432">
        <v>94</v>
      </c>
      <c r="E80" s="432">
        <v>86</v>
      </c>
      <c r="F80" s="432">
        <v>70</v>
      </c>
      <c r="G80" s="432">
        <v>63</v>
      </c>
      <c r="H80" s="432">
        <v>77</v>
      </c>
      <c r="I80" s="433">
        <v>44</v>
      </c>
      <c r="J80" s="21">
        <v>74.8</v>
      </c>
      <c r="K80" s="21">
        <v>70.714285714285708</v>
      </c>
      <c r="M80" s="431">
        <v>25</v>
      </c>
      <c r="N80" s="432">
        <v>36</v>
      </c>
      <c r="O80" s="432">
        <v>34</v>
      </c>
      <c r="P80" s="432">
        <v>30</v>
      </c>
      <c r="Q80" s="432">
        <v>38</v>
      </c>
      <c r="R80" s="432">
        <v>27</v>
      </c>
      <c r="S80" s="433">
        <v>39</v>
      </c>
      <c r="T80" s="21">
        <v>32.6</v>
      </c>
      <c r="U80" s="21">
        <v>32.714285714285715</v>
      </c>
      <c r="W80" s="431">
        <v>86</v>
      </c>
      <c r="X80" s="432">
        <v>130</v>
      </c>
      <c r="Y80" s="432">
        <v>120</v>
      </c>
      <c r="Z80" s="432">
        <v>100</v>
      </c>
      <c r="AA80" s="432">
        <v>101</v>
      </c>
      <c r="AB80" s="432">
        <v>104</v>
      </c>
      <c r="AC80" s="433">
        <v>83</v>
      </c>
      <c r="AD80" s="21">
        <v>107.4</v>
      </c>
      <c r="AE80" s="21">
        <v>103.42857142857143</v>
      </c>
      <c r="AF80" s="289"/>
      <c r="AG80" s="290"/>
    </row>
    <row r="81" spans="1:33" x14ac:dyDescent="0.25">
      <c r="A81" s="213"/>
      <c r="B81" s="283">
        <v>0.72916700000000001</v>
      </c>
      <c r="C81" s="431">
        <v>78</v>
      </c>
      <c r="D81" s="432">
        <v>65</v>
      </c>
      <c r="E81" s="432">
        <v>63</v>
      </c>
      <c r="F81" s="432">
        <v>69</v>
      </c>
      <c r="G81" s="432">
        <v>74</v>
      </c>
      <c r="H81" s="432">
        <v>68</v>
      </c>
      <c r="I81" s="433">
        <v>31</v>
      </c>
      <c r="J81" s="21">
        <v>69.8</v>
      </c>
      <c r="K81" s="21">
        <v>64</v>
      </c>
      <c r="M81" s="431">
        <v>30</v>
      </c>
      <c r="N81" s="432">
        <v>42</v>
      </c>
      <c r="O81" s="432">
        <v>36</v>
      </c>
      <c r="P81" s="432">
        <v>32</v>
      </c>
      <c r="Q81" s="432">
        <v>35</v>
      </c>
      <c r="R81" s="432">
        <v>30</v>
      </c>
      <c r="S81" s="433">
        <v>37</v>
      </c>
      <c r="T81" s="21">
        <v>35</v>
      </c>
      <c r="U81" s="21">
        <v>34.571428571428569</v>
      </c>
      <c r="W81" s="431">
        <v>108</v>
      </c>
      <c r="X81" s="432">
        <v>107</v>
      </c>
      <c r="Y81" s="432">
        <v>99</v>
      </c>
      <c r="Z81" s="432">
        <v>101</v>
      </c>
      <c r="AA81" s="432">
        <v>109</v>
      </c>
      <c r="AB81" s="432">
        <v>98</v>
      </c>
      <c r="AC81" s="433">
        <v>68</v>
      </c>
      <c r="AD81" s="21">
        <v>104.8</v>
      </c>
      <c r="AE81" s="21">
        <v>98.571428571428569</v>
      </c>
      <c r="AF81" s="289"/>
      <c r="AG81" s="290"/>
    </row>
    <row r="82" spans="1:33" x14ac:dyDescent="0.25">
      <c r="A82" s="213"/>
      <c r="B82" s="283">
        <v>0.73958299999999999</v>
      </c>
      <c r="C82" s="431">
        <v>59</v>
      </c>
      <c r="D82" s="432">
        <v>74</v>
      </c>
      <c r="E82" s="432">
        <v>76</v>
      </c>
      <c r="F82" s="432">
        <v>65</v>
      </c>
      <c r="G82" s="432">
        <v>58</v>
      </c>
      <c r="H82" s="432">
        <v>47</v>
      </c>
      <c r="I82" s="433">
        <v>32</v>
      </c>
      <c r="J82" s="21">
        <v>66.400000000000006</v>
      </c>
      <c r="K82" s="21">
        <v>58.714285714285715</v>
      </c>
      <c r="M82" s="431">
        <v>40</v>
      </c>
      <c r="N82" s="432">
        <v>40</v>
      </c>
      <c r="O82" s="432">
        <v>41</v>
      </c>
      <c r="P82" s="432">
        <v>33</v>
      </c>
      <c r="Q82" s="432">
        <v>52</v>
      </c>
      <c r="R82" s="432">
        <v>25</v>
      </c>
      <c r="S82" s="433">
        <v>37</v>
      </c>
      <c r="T82" s="21">
        <v>41.2</v>
      </c>
      <c r="U82" s="21">
        <v>38.285714285714285</v>
      </c>
      <c r="W82" s="431">
        <v>99</v>
      </c>
      <c r="X82" s="432">
        <v>114</v>
      </c>
      <c r="Y82" s="432">
        <v>117</v>
      </c>
      <c r="Z82" s="432">
        <v>98</v>
      </c>
      <c r="AA82" s="432">
        <v>110</v>
      </c>
      <c r="AB82" s="432">
        <v>72</v>
      </c>
      <c r="AC82" s="433">
        <v>69</v>
      </c>
      <c r="AD82" s="21">
        <v>107.6</v>
      </c>
      <c r="AE82" s="21">
        <v>97</v>
      </c>
      <c r="AF82" s="289"/>
      <c r="AG82" s="290"/>
    </row>
    <row r="83" spans="1:33" x14ac:dyDescent="0.25">
      <c r="A83" s="213"/>
      <c r="B83" s="283">
        <v>0.75</v>
      </c>
      <c r="C83" s="431">
        <v>60</v>
      </c>
      <c r="D83" s="432">
        <v>63</v>
      </c>
      <c r="E83" s="432">
        <v>75</v>
      </c>
      <c r="F83" s="432">
        <v>73</v>
      </c>
      <c r="G83" s="432">
        <v>57</v>
      </c>
      <c r="H83" s="432">
        <v>44</v>
      </c>
      <c r="I83" s="433">
        <v>46</v>
      </c>
      <c r="J83" s="21">
        <v>65.599999999999994</v>
      </c>
      <c r="K83" s="21">
        <v>59.714285714285715</v>
      </c>
      <c r="M83" s="431">
        <v>22</v>
      </c>
      <c r="N83" s="432">
        <v>36</v>
      </c>
      <c r="O83" s="432">
        <v>33</v>
      </c>
      <c r="P83" s="432">
        <v>27</v>
      </c>
      <c r="Q83" s="432">
        <v>45</v>
      </c>
      <c r="R83" s="432">
        <v>36</v>
      </c>
      <c r="S83" s="433">
        <v>33</v>
      </c>
      <c r="T83" s="21">
        <v>32.6</v>
      </c>
      <c r="U83" s="21">
        <v>33.142857142857146</v>
      </c>
      <c r="W83" s="431">
        <v>82</v>
      </c>
      <c r="X83" s="432">
        <v>99</v>
      </c>
      <c r="Y83" s="432">
        <v>108</v>
      </c>
      <c r="Z83" s="432">
        <v>100</v>
      </c>
      <c r="AA83" s="432">
        <v>102</v>
      </c>
      <c r="AB83" s="432">
        <v>80</v>
      </c>
      <c r="AC83" s="433">
        <v>79</v>
      </c>
      <c r="AD83" s="21">
        <v>98.2</v>
      </c>
      <c r="AE83" s="21">
        <v>92.857142857142861</v>
      </c>
      <c r="AF83" s="289"/>
      <c r="AG83" s="290"/>
    </row>
    <row r="84" spans="1:33" x14ac:dyDescent="0.25">
      <c r="A84" s="213"/>
      <c r="B84" s="283">
        <v>0.76041700000000001</v>
      </c>
      <c r="C84" s="431">
        <v>57</v>
      </c>
      <c r="D84" s="432">
        <v>63</v>
      </c>
      <c r="E84" s="432">
        <v>78</v>
      </c>
      <c r="F84" s="432">
        <v>47</v>
      </c>
      <c r="G84" s="432">
        <v>43</v>
      </c>
      <c r="H84" s="432">
        <v>55</v>
      </c>
      <c r="I84" s="433">
        <v>38</v>
      </c>
      <c r="J84" s="21">
        <v>57.6</v>
      </c>
      <c r="K84" s="21">
        <v>54.428571428571431</v>
      </c>
      <c r="M84" s="431">
        <v>24</v>
      </c>
      <c r="N84" s="432">
        <v>24</v>
      </c>
      <c r="O84" s="432">
        <v>26</v>
      </c>
      <c r="P84" s="432">
        <v>32</v>
      </c>
      <c r="Q84" s="432">
        <v>40</v>
      </c>
      <c r="R84" s="432">
        <v>19</v>
      </c>
      <c r="S84" s="433">
        <v>21</v>
      </c>
      <c r="T84" s="21">
        <v>29.2</v>
      </c>
      <c r="U84" s="21">
        <v>26.571428571428573</v>
      </c>
      <c r="W84" s="431">
        <v>81</v>
      </c>
      <c r="X84" s="432">
        <v>87</v>
      </c>
      <c r="Y84" s="432">
        <v>104</v>
      </c>
      <c r="Z84" s="432">
        <v>79</v>
      </c>
      <c r="AA84" s="432">
        <v>83</v>
      </c>
      <c r="AB84" s="432">
        <v>74</v>
      </c>
      <c r="AC84" s="433">
        <v>59</v>
      </c>
      <c r="AD84" s="21">
        <v>86.8</v>
      </c>
      <c r="AE84" s="21">
        <v>81</v>
      </c>
      <c r="AF84" s="289"/>
      <c r="AG84" s="290"/>
    </row>
    <row r="85" spans="1:33" x14ac:dyDescent="0.25">
      <c r="A85" s="213"/>
      <c r="B85" s="283">
        <v>0.77083299999999999</v>
      </c>
      <c r="C85" s="431">
        <v>26</v>
      </c>
      <c r="D85" s="432">
        <v>48</v>
      </c>
      <c r="E85" s="432">
        <v>57</v>
      </c>
      <c r="F85" s="432">
        <v>29</v>
      </c>
      <c r="G85" s="432">
        <v>44</v>
      </c>
      <c r="H85" s="432">
        <v>49</v>
      </c>
      <c r="I85" s="433">
        <v>36</v>
      </c>
      <c r="J85" s="21">
        <v>40.799999999999997</v>
      </c>
      <c r="K85" s="21">
        <v>41.285714285714285</v>
      </c>
      <c r="M85" s="431">
        <v>25</v>
      </c>
      <c r="N85" s="432">
        <v>30</v>
      </c>
      <c r="O85" s="432">
        <v>27</v>
      </c>
      <c r="P85" s="432">
        <v>27</v>
      </c>
      <c r="Q85" s="432">
        <v>27</v>
      </c>
      <c r="R85" s="432">
        <v>21</v>
      </c>
      <c r="S85" s="433">
        <v>36</v>
      </c>
      <c r="T85" s="21">
        <v>27.2</v>
      </c>
      <c r="U85" s="21">
        <v>27.571428571428573</v>
      </c>
      <c r="W85" s="431">
        <v>51</v>
      </c>
      <c r="X85" s="432">
        <v>78</v>
      </c>
      <c r="Y85" s="432">
        <v>84</v>
      </c>
      <c r="Z85" s="432">
        <v>56</v>
      </c>
      <c r="AA85" s="432">
        <v>71</v>
      </c>
      <c r="AB85" s="432">
        <v>70</v>
      </c>
      <c r="AC85" s="433">
        <v>72</v>
      </c>
      <c r="AD85" s="21">
        <v>68</v>
      </c>
      <c r="AE85" s="21">
        <v>68.857142857142861</v>
      </c>
      <c r="AF85" s="289"/>
      <c r="AG85" s="290"/>
    </row>
    <row r="86" spans="1:33" x14ac:dyDescent="0.25">
      <c r="A86" s="213"/>
      <c r="B86" s="283">
        <v>0.78125</v>
      </c>
      <c r="C86" s="431">
        <v>18</v>
      </c>
      <c r="D86" s="432">
        <v>32</v>
      </c>
      <c r="E86" s="432">
        <v>38</v>
      </c>
      <c r="F86" s="432">
        <v>33</v>
      </c>
      <c r="G86" s="432">
        <v>33</v>
      </c>
      <c r="H86" s="432">
        <v>47</v>
      </c>
      <c r="I86" s="433">
        <v>32</v>
      </c>
      <c r="J86" s="21">
        <v>30.8</v>
      </c>
      <c r="K86" s="21">
        <v>33.285714285714285</v>
      </c>
      <c r="M86" s="431">
        <v>23</v>
      </c>
      <c r="N86" s="432">
        <v>28</v>
      </c>
      <c r="O86" s="432">
        <v>32</v>
      </c>
      <c r="P86" s="432">
        <v>28</v>
      </c>
      <c r="Q86" s="432">
        <v>32</v>
      </c>
      <c r="R86" s="432">
        <v>27</v>
      </c>
      <c r="S86" s="433">
        <v>24</v>
      </c>
      <c r="T86" s="21">
        <v>28.6</v>
      </c>
      <c r="U86" s="21">
        <v>27.714285714285715</v>
      </c>
      <c r="W86" s="431">
        <v>41</v>
      </c>
      <c r="X86" s="432">
        <v>60</v>
      </c>
      <c r="Y86" s="432">
        <v>70</v>
      </c>
      <c r="Z86" s="432">
        <v>61</v>
      </c>
      <c r="AA86" s="432">
        <v>65</v>
      </c>
      <c r="AB86" s="432">
        <v>74</v>
      </c>
      <c r="AC86" s="433">
        <v>56</v>
      </c>
      <c r="AD86" s="21">
        <v>59.4</v>
      </c>
      <c r="AE86" s="21">
        <v>61</v>
      </c>
      <c r="AF86" s="289"/>
      <c r="AG86" s="290"/>
    </row>
    <row r="87" spans="1:33" x14ac:dyDescent="0.25">
      <c r="A87" s="213"/>
      <c r="B87" s="283">
        <v>0.79166700000000001</v>
      </c>
      <c r="C87" s="431">
        <v>23</v>
      </c>
      <c r="D87" s="432">
        <v>19</v>
      </c>
      <c r="E87" s="432">
        <v>32</v>
      </c>
      <c r="F87" s="432">
        <v>20</v>
      </c>
      <c r="G87" s="432">
        <v>28</v>
      </c>
      <c r="H87" s="432">
        <v>21</v>
      </c>
      <c r="I87" s="433">
        <v>20</v>
      </c>
      <c r="J87" s="21">
        <v>24.4</v>
      </c>
      <c r="K87" s="21">
        <v>23.285714285714285</v>
      </c>
      <c r="M87" s="431">
        <v>28</v>
      </c>
      <c r="N87" s="432">
        <v>15</v>
      </c>
      <c r="O87" s="432">
        <v>23</v>
      </c>
      <c r="P87" s="432">
        <v>21</v>
      </c>
      <c r="Q87" s="432">
        <v>26</v>
      </c>
      <c r="R87" s="432">
        <v>24</v>
      </c>
      <c r="S87" s="433">
        <v>29</v>
      </c>
      <c r="T87" s="21">
        <v>22.6</v>
      </c>
      <c r="U87" s="21">
        <v>23.714285714285715</v>
      </c>
      <c r="W87" s="431">
        <v>51</v>
      </c>
      <c r="X87" s="432">
        <v>34</v>
      </c>
      <c r="Y87" s="432">
        <v>55</v>
      </c>
      <c r="Z87" s="432">
        <v>41</v>
      </c>
      <c r="AA87" s="432">
        <v>54</v>
      </c>
      <c r="AB87" s="432">
        <v>45</v>
      </c>
      <c r="AC87" s="433">
        <v>49</v>
      </c>
      <c r="AD87" s="21">
        <v>47</v>
      </c>
      <c r="AE87" s="21">
        <v>47</v>
      </c>
      <c r="AF87" s="289"/>
      <c r="AG87" s="290"/>
    </row>
    <row r="88" spans="1:33" x14ac:dyDescent="0.25">
      <c r="A88" s="213"/>
      <c r="B88" s="283">
        <v>0.80208299999999999</v>
      </c>
      <c r="C88" s="431">
        <v>15</v>
      </c>
      <c r="D88" s="432">
        <v>21</v>
      </c>
      <c r="E88" s="432">
        <v>17</v>
      </c>
      <c r="F88" s="432">
        <v>25</v>
      </c>
      <c r="G88" s="432">
        <v>18</v>
      </c>
      <c r="H88" s="432">
        <v>17</v>
      </c>
      <c r="I88" s="433">
        <v>25</v>
      </c>
      <c r="J88" s="21">
        <v>19.2</v>
      </c>
      <c r="K88" s="21">
        <v>19.714285714285715</v>
      </c>
      <c r="M88" s="431">
        <v>14</v>
      </c>
      <c r="N88" s="432">
        <v>15</v>
      </c>
      <c r="O88" s="432">
        <v>22</v>
      </c>
      <c r="P88" s="432">
        <v>18</v>
      </c>
      <c r="Q88" s="432">
        <v>22</v>
      </c>
      <c r="R88" s="432">
        <v>22</v>
      </c>
      <c r="S88" s="433">
        <v>28</v>
      </c>
      <c r="T88" s="21">
        <v>18.2</v>
      </c>
      <c r="U88" s="21">
        <v>20.142857142857142</v>
      </c>
      <c r="W88" s="431">
        <v>29</v>
      </c>
      <c r="X88" s="432">
        <v>36</v>
      </c>
      <c r="Y88" s="432">
        <v>39</v>
      </c>
      <c r="Z88" s="432">
        <v>43</v>
      </c>
      <c r="AA88" s="432">
        <v>40</v>
      </c>
      <c r="AB88" s="432">
        <v>39</v>
      </c>
      <c r="AC88" s="433">
        <v>53</v>
      </c>
      <c r="AD88" s="21">
        <v>37.4</v>
      </c>
      <c r="AE88" s="21">
        <v>39.857142857142854</v>
      </c>
      <c r="AF88" s="289"/>
      <c r="AG88" s="290"/>
    </row>
    <row r="89" spans="1:33" x14ac:dyDescent="0.25">
      <c r="A89" s="213"/>
      <c r="B89" s="283">
        <v>0.8125</v>
      </c>
      <c r="C89" s="431">
        <v>8</v>
      </c>
      <c r="D89" s="432">
        <v>8</v>
      </c>
      <c r="E89" s="432">
        <v>24</v>
      </c>
      <c r="F89" s="432">
        <v>24</v>
      </c>
      <c r="G89" s="432">
        <v>24</v>
      </c>
      <c r="H89" s="432">
        <v>11</v>
      </c>
      <c r="I89" s="433">
        <v>18</v>
      </c>
      <c r="J89" s="21">
        <v>17.600000000000001</v>
      </c>
      <c r="K89" s="21">
        <v>16.714285714285715</v>
      </c>
      <c r="M89" s="431">
        <v>10</v>
      </c>
      <c r="N89" s="432">
        <v>9</v>
      </c>
      <c r="O89" s="432">
        <v>11</v>
      </c>
      <c r="P89" s="432">
        <v>17</v>
      </c>
      <c r="Q89" s="432">
        <v>22</v>
      </c>
      <c r="R89" s="432">
        <v>21</v>
      </c>
      <c r="S89" s="433">
        <v>27</v>
      </c>
      <c r="T89" s="21">
        <v>13.8</v>
      </c>
      <c r="U89" s="21">
        <v>16.714285714285715</v>
      </c>
      <c r="W89" s="431">
        <v>18</v>
      </c>
      <c r="X89" s="432">
        <v>17</v>
      </c>
      <c r="Y89" s="432">
        <v>35</v>
      </c>
      <c r="Z89" s="432">
        <v>41</v>
      </c>
      <c r="AA89" s="432">
        <v>46</v>
      </c>
      <c r="AB89" s="432">
        <v>32</v>
      </c>
      <c r="AC89" s="433">
        <v>45</v>
      </c>
      <c r="AD89" s="21">
        <v>31.4</v>
      </c>
      <c r="AE89" s="21">
        <v>33.428571428571431</v>
      </c>
      <c r="AF89" s="289"/>
      <c r="AG89" s="290"/>
    </row>
    <row r="90" spans="1:33" x14ac:dyDescent="0.25">
      <c r="A90" s="213"/>
      <c r="B90" s="283">
        <v>0.82291700000000001</v>
      </c>
      <c r="C90" s="431">
        <v>10</v>
      </c>
      <c r="D90" s="432">
        <v>14</v>
      </c>
      <c r="E90" s="432">
        <v>20</v>
      </c>
      <c r="F90" s="432">
        <v>12</v>
      </c>
      <c r="G90" s="432">
        <v>20</v>
      </c>
      <c r="H90" s="432">
        <v>9</v>
      </c>
      <c r="I90" s="433">
        <v>23</v>
      </c>
      <c r="J90" s="21">
        <v>15.2</v>
      </c>
      <c r="K90" s="21">
        <v>15.428571428571429</v>
      </c>
      <c r="M90" s="431">
        <v>12</v>
      </c>
      <c r="N90" s="432">
        <v>11</v>
      </c>
      <c r="O90" s="432">
        <v>6</v>
      </c>
      <c r="P90" s="432">
        <v>16</v>
      </c>
      <c r="Q90" s="432">
        <v>15</v>
      </c>
      <c r="R90" s="432">
        <v>10</v>
      </c>
      <c r="S90" s="433">
        <v>21</v>
      </c>
      <c r="T90" s="21">
        <v>12</v>
      </c>
      <c r="U90" s="21">
        <v>13</v>
      </c>
      <c r="W90" s="431">
        <v>22</v>
      </c>
      <c r="X90" s="432">
        <v>25</v>
      </c>
      <c r="Y90" s="432">
        <v>26</v>
      </c>
      <c r="Z90" s="432">
        <v>28</v>
      </c>
      <c r="AA90" s="432">
        <v>35</v>
      </c>
      <c r="AB90" s="432">
        <v>19</v>
      </c>
      <c r="AC90" s="433">
        <v>44</v>
      </c>
      <c r="AD90" s="21">
        <v>27.2</v>
      </c>
      <c r="AE90" s="21">
        <v>28.428571428571427</v>
      </c>
      <c r="AF90" s="289"/>
      <c r="AG90" s="290"/>
    </row>
    <row r="91" spans="1:33" x14ac:dyDescent="0.25">
      <c r="A91" s="213"/>
      <c r="B91" s="283">
        <v>0.83333299999999999</v>
      </c>
      <c r="C91" s="431">
        <v>8</v>
      </c>
      <c r="D91" s="432">
        <v>14</v>
      </c>
      <c r="E91" s="432">
        <v>14</v>
      </c>
      <c r="F91" s="432">
        <v>17</v>
      </c>
      <c r="G91" s="432">
        <v>14</v>
      </c>
      <c r="H91" s="432">
        <v>12</v>
      </c>
      <c r="I91" s="433">
        <v>20</v>
      </c>
      <c r="J91" s="21">
        <v>13.4</v>
      </c>
      <c r="K91" s="21">
        <v>14.142857142857142</v>
      </c>
      <c r="M91" s="431">
        <v>10</v>
      </c>
      <c r="N91" s="432">
        <v>13</v>
      </c>
      <c r="O91" s="432">
        <v>14</v>
      </c>
      <c r="P91" s="432">
        <v>16</v>
      </c>
      <c r="Q91" s="432">
        <v>21</v>
      </c>
      <c r="R91" s="432">
        <v>11</v>
      </c>
      <c r="S91" s="433">
        <v>15</v>
      </c>
      <c r="T91" s="21">
        <v>14.8</v>
      </c>
      <c r="U91" s="21">
        <v>14.285714285714286</v>
      </c>
      <c r="W91" s="431">
        <v>18</v>
      </c>
      <c r="X91" s="432">
        <v>27</v>
      </c>
      <c r="Y91" s="432">
        <v>28</v>
      </c>
      <c r="Z91" s="432">
        <v>33</v>
      </c>
      <c r="AA91" s="432">
        <v>35</v>
      </c>
      <c r="AB91" s="432">
        <v>23</v>
      </c>
      <c r="AC91" s="433">
        <v>35</v>
      </c>
      <c r="AD91" s="21">
        <v>28.2</v>
      </c>
      <c r="AE91" s="21">
        <v>28.428571428571427</v>
      </c>
      <c r="AF91" s="289"/>
      <c r="AG91" s="290"/>
    </row>
    <row r="92" spans="1:33" x14ac:dyDescent="0.25">
      <c r="A92" s="213"/>
      <c r="B92" s="283">
        <v>0.84375</v>
      </c>
      <c r="C92" s="431">
        <v>5</v>
      </c>
      <c r="D92" s="432">
        <v>8</v>
      </c>
      <c r="E92" s="432">
        <v>15</v>
      </c>
      <c r="F92" s="432">
        <v>12</v>
      </c>
      <c r="G92" s="432">
        <v>15</v>
      </c>
      <c r="H92" s="432">
        <v>9</v>
      </c>
      <c r="I92" s="433">
        <v>14</v>
      </c>
      <c r="J92" s="21">
        <v>11</v>
      </c>
      <c r="K92" s="21">
        <v>11.142857142857142</v>
      </c>
      <c r="M92" s="431">
        <v>11</v>
      </c>
      <c r="N92" s="432">
        <v>8</v>
      </c>
      <c r="O92" s="432">
        <v>8</v>
      </c>
      <c r="P92" s="432">
        <v>12</v>
      </c>
      <c r="Q92" s="432">
        <v>16</v>
      </c>
      <c r="R92" s="432">
        <v>12</v>
      </c>
      <c r="S92" s="433">
        <v>17</v>
      </c>
      <c r="T92" s="21">
        <v>11</v>
      </c>
      <c r="U92" s="21">
        <v>12</v>
      </c>
      <c r="W92" s="431">
        <v>16</v>
      </c>
      <c r="X92" s="432">
        <v>16</v>
      </c>
      <c r="Y92" s="432">
        <v>23</v>
      </c>
      <c r="Z92" s="432">
        <v>24</v>
      </c>
      <c r="AA92" s="432">
        <v>31</v>
      </c>
      <c r="AB92" s="432">
        <v>21</v>
      </c>
      <c r="AC92" s="433">
        <v>31</v>
      </c>
      <c r="AD92" s="21">
        <v>22</v>
      </c>
      <c r="AE92" s="21">
        <v>23.142857142857142</v>
      </c>
      <c r="AF92" s="289"/>
      <c r="AG92" s="290"/>
    </row>
    <row r="93" spans="1:33" x14ac:dyDescent="0.25">
      <c r="A93" s="213"/>
      <c r="B93" s="283">
        <v>0.85416700000000001</v>
      </c>
      <c r="C93" s="431">
        <v>12</v>
      </c>
      <c r="D93" s="432">
        <v>15</v>
      </c>
      <c r="E93" s="432">
        <v>9</v>
      </c>
      <c r="F93" s="432">
        <v>7</v>
      </c>
      <c r="G93" s="432">
        <v>13</v>
      </c>
      <c r="H93" s="432">
        <v>5</v>
      </c>
      <c r="I93" s="433">
        <v>13</v>
      </c>
      <c r="J93" s="21">
        <v>11.2</v>
      </c>
      <c r="K93" s="21">
        <v>10.571428571428571</v>
      </c>
      <c r="M93" s="431">
        <v>11</v>
      </c>
      <c r="N93" s="432">
        <v>12</v>
      </c>
      <c r="O93" s="432">
        <v>7</v>
      </c>
      <c r="P93" s="432">
        <v>14</v>
      </c>
      <c r="Q93" s="432">
        <v>8</v>
      </c>
      <c r="R93" s="432">
        <v>16</v>
      </c>
      <c r="S93" s="433">
        <v>16</v>
      </c>
      <c r="T93" s="21">
        <v>10.4</v>
      </c>
      <c r="U93" s="21">
        <v>12</v>
      </c>
      <c r="W93" s="431">
        <v>23</v>
      </c>
      <c r="X93" s="432">
        <v>27</v>
      </c>
      <c r="Y93" s="432">
        <v>16</v>
      </c>
      <c r="Z93" s="432">
        <v>21</v>
      </c>
      <c r="AA93" s="432">
        <v>21</v>
      </c>
      <c r="AB93" s="432">
        <v>21</v>
      </c>
      <c r="AC93" s="433">
        <v>29</v>
      </c>
      <c r="AD93" s="21">
        <v>21.6</v>
      </c>
      <c r="AE93" s="21">
        <v>22.571428571428573</v>
      </c>
      <c r="AF93" s="289"/>
      <c r="AG93" s="290"/>
    </row>
    <row r="94" spans="1:33" x14ac:dyDescent="0.25">
      <c r="A94" s="213"/>
      <c r="B94" s="283">
        <v>0.86458299999999999</v>
      </c>
      <c r="C94" s="431">
        <v>8</v>
      </c>
      <c r="D94" s="432">
        <v>11</v>
      </c>
      <c r="E94" s="432">
        <v>20</v>
      </c>
      <c r="F94" s="432">
        <v>10</v>
      </c>
      <c r="G94" s="432">
        <v>9</v>
      </c>
      <c r="H94" s="432">
        <v>13</v>
      </c>
      <c r="I94" s="433">
        <v>17</v>
      </c>
      <c r="J94" s="21">
        <v>11.6</v>
      </c>
      <c r="K94" s="21">
        <v>12.571428571428571</v>
      </c>
      <c r="M94" s="431">
        <v>9</v>
      </c>
      <c r="N94" s="432">
        <v>10</v>
      </c>
      <c r="O94" s="432">
        <v>8</v>
      </c>
      <c r="P94" s="432">
        <v>5</v>
      </c>
      <c r="Q94" s="432">
        <v>17</v>
      </c>
      <c r="R94" s="432">
        <v>8</v>
      </c>
      <c r="S94" s="433">
        <v>20</v>
      </c>
      <c r="T94" s="21">
        <v>9.8000000000000007</v>
      </c>
      <c r="U94" s="21">
        <v>11</v>
      </c>
      <c r="W94" s="431">
        <v>17</v>
      </c>
      <c r="X94" s="432">
        <v>21</v>
      </c>
      <c r="Y94" s="432">
        <v>28</v>
      </c>
      <c r="Z94" s="432">
        <v>15</v>
      </c>
      <c r="AA94" s="432">
        <v>26</v>
      </c>
      <c r="AB94" s="432">
        <v>21</v>
      </c>
      <c r="AC94" s="433">
        <v>37</v>
      </c>
      <c r="AD94" s="21">
        <v>21.4</v>
      </c>
      <c r="AE94" s="21">
        <v>23.571428571428573</v>
      </c>
      <c r="AF94" s="289"/>
      <c r="AG94" s="290"/>
    </row>
    <row r="95" spans="1:33" x14ac:dyDescent="0.25">
      <c r="A95" s="213"/>
      <c r="B95" s="283">
        <v>0.875</v>
      </c>
      <c r="C95" s="431">
        <v>7</v>
      </c>
      <c r="D95" s="432">
        <v>10</v>
      </c>
      <c r="E95" s="432">
        <v>8</v>
      </c>
      <c r="F95" s="432">
        <v>18</v>
      </c>
      <c r="G95" s="432">
        <v>9</v>
      </c>
      <c r="H95" s="432">
        <v>12</v>
      </c>
      <c r="I95" s="433">
        <v>14</v>
      </c>
      <c r="J95" s="21">
        <v>10.4</v>
      </c>
      <c r="K95" s="21">
        <v>11.142857142857142</v>
      </c>
      <c r="M95" s="431">
        <v>4</v>
      </c>
      <c r="N95" s="432">
        <v>4</v>
      </c>
      <c r="O95" s="432">
        <v>2</v>
      </c>
      <c r="P95" s="432">
        <v>9</v>
      </c>
      <c r="Q95" s="432">
        <v>19</v>
      </c>
      <c r="R95" s="432">
        <v>9</v>
      </c>
      <c r="S95" s="433">
        <v>15</v>
      </c>
      <c r="T95" s="21">
        <v>7.6</v>
      </c>
      <c r="U95" s="21">
        <v>8.8571428571428577</v>
      </c>
      <c r="W95" s="431">
        <v>11</v>
      </c>
      <c r="X95" s="432">
        <v>14</v>
      </c>
      <c r="Y95" s="432">
        <v>10</v>
      </c>
      <c r="Z95" s="432">
        <v>27</v>
      </c>
      <c r="AA95" s="432">
        <v>28</v>
      </c>
      <c r="AB95" s="432">
        <v>21</v>
      </c>
      <c r="AC95" s="433">
        <v>29</v>
      </c>
      <c r="AD95" s="21">
        <v>18</v>
      </c>
      <c r="AE95" s="21">
        <v>20</v>
      </c>
      <c r="AF95" s="289"/>
      <c r="AG95" s="290"/>
    </row>
    <row r="96" spans="1:33" x14ac:dyDescent="0.25">
      <c r="A96" s="213"/>
      <c r="B96" s="283">
        <v>0.88541700000000001</v>
      </c>
      <c r="C96" s="431">
        <v>10</v>
      </c>
      <c r="D96" s="432">
        <v>6</v>
      </c>
      <c r="E96" s="432">
        <v>11</v>
      </c>
      <c r="F96" s="432">
        <v>10</v>
      </c>
      <c r="G96" s="432">
        <v>10</v>
      </c>
      <c r="H96" s="432">
        <v>16</v>
      </c>
      <c r="I96" s="433">
        <v>11</v>
      </c>
      <c r="J96" s="21">
        <v>9.4</v>
      </c>
      <c r="K96" s="21">
        <v>10.571428571428571</v>
      </c>
      <c r="M96" s="431">
        <v>5</v>
      </c>
      <c r="N96" s="432">
        <v>11</v>
      </c>
      <c r="O96" s="432">
        <v>3</v>
      </c>
      <c r="P96" s="432">
        <v>9</v>
      </c>
      <c r="Q96" s="432">
        <v>11</v>
      </c>
      <c r="R96" s="432">
        <v>15</v>
      </c>
      <c r="S96" s="433">
        <v>21</v>
      </c>
      <c r="T96" s="21">
        <v>7.8</v>
      </c>
      <c r="U96" s="21">
        <v>10.714285714285714</v>
      </c>
      <c r="W96" s="431">
        <v>15</v>
      </c>
      <c r="X96" s="432">
        <v>17</v>
      </c>
      <c r="Y96" s="432">
        <v>14</v>
      </c>
      <c r="Z96" s="432">
        <v>19</v>
      </c>
      <c r="AA96" s="432">
        <v>21</v>
      </c>
      <c r="AB96" s="432">
        <v>31</v>
      </c>
      <c r="AC96" s="433">
        <v>32</v>
      </c>
      <c r="AD96" s="21">
        <v>17.2</v>
      </c>
      <c r="AE96" s="21">
        <v>21.285714285714285</v>
      </c>
      <c r="AF96" s="289"/>
      <c r="AG96" s="290"/>
    </row>
    <row r="97" spans="1:33" x14ac:dyDescent="0.25">
      <c r="A97" s="213"/>
      <c r="B97" s="283">
        <v>0.89583299999999999</v>
      </c>
      <c r="C97" s="431">
        <v>10</v>
      </c>
      <c r="D97" s="432">
        <v>9</v>
      </c>
      <c r="E97" s="432">
        <v>13</v>
      </c>
      <c r="F97" s="432">
        <v>13</v>
      </c>
      <c r="G97" s="432">
        <v>12</v>
      </c>
      <c r="H97" s="432">
        <v>8</v>
      </c>
      <c r="I97" s="433">
        <v>10</v>
      </c>
      <c r="J97" s="21">
        <v>11.4</v>
      </c>
      <c r="K97" s="21">
        <v>10.714285714285714</v>
      </c>
      <c r="M97" s="431">
        <v>10</v>
      </c>
      <c r="N97" s="432">
        <v>6</v>
      </c>
      <c r="O97" s="432">
        <v>6</v>
      </c>
      <c r="P97" s="432">
        <v>5</v>
      </c>
      <c r="Q97" s="432">
        <v>8</v>
      </c>
      <c r="R97" s="432">
        <v>10</v>
      </c>
      <c r="S97" s="433">
        <v>13</v>
      </c>
      <c r="T97" s="21">
        <v>7</v>
      </c>
      <c r="U97" s="21">
        <v>8.2857142857142865</v>
      </c>
      <c r="W97" s="431">
        <v>20</v>
      </c>
      <c r="X97" s="432">
        <v>15</v>
      </c>
      <c r="Y97" s="432">
        <v>19</v>
      </c>
      <c r="Z97" s="432">
        <v>18</v>
      </c>
      <c r="AA97" s="432">
        <v>20</v>
      </c>
      <c r="AB97" s="432">
        <v>18</v>
      </c>
      <c r="AC97" s="433">
        <v>23</v>
      </c>
      <c r="AD97" s="21">
        <v>18.399999999999999</v>
      </c>
      <c r="AE97" s="21">
        <v>19</v>
      </c>
      <c r="AF97" s="289"/>
      <c r="AG97" s="290"/>
    </row>
    <row r="98" spans="1:33" x14ac:dyDescent="0.25">
      <c r="A98" s="213"/>
      <c r="B98" s="283">
        <v>0.90625</v>
      </c>
      <c r="C98" s="431">
        <v>5</v>
      </c>
      <c r="D98" s="432">
        <v>12</v>
      </c>
      <c r="E98" s="432">
        <v>18</v>
      </c>
      <c r="F98" s="432">
        <v>14</v>
      </c>
      <c r="G98" s="432">
        <v>9</v>
      </c>
      <c r="H98" s="432">
        <v>12</v>
      </c>
      <c r="I98" s="433">
        <v>6</v>
      </c>
      <c r="J98" s="21">
        <v>11.6</v>
      </c>
      <c r="K98" s="21">
        <v>10.857142857142858</v>
      </c>
      <c r="M98" s="431">
        <v>10</v>
      </c>
      <c r="N98" s="432">
        <v>7</v>
      </c>
      <c r="O98" s="432">
        <v>6</v>
      </c>
      <c r="P98" s="432">
        <v>7</v>
      </c>
      <c r="Q98" s="432">
        <v>13</v>
      </c>
      <c r="R98" s="432">
        <v>9</v>
      </c>
      <c r="S98" s="433">
        <v>14</v>
      </c>
      <c r="T98" s="21">
        <v>8.6</v>
      </c>
      <c r="U98" s="21">
        <v>9.4285714285714288</v>
      </c>
      <c r="W98" s="431">
        <v>15</v>
      </c>
      <c r="X98" s="432">
        <v>19</v>
      </c>
      <c r="Y98" s="432">
        <v>24</v>
      </c>
      <c r="Z98" s="432">
        <v>21</v>
      </c>
      <c r="AA98" s="432">
        <v>22</v>
      </c>
      <c r="AB98" s="432">
        <v>21</v>
      </c>
      <c r="AC98" s="433">
        <v>20</v>
      </c>
      <c r="AD98" s="21">
        <v>20.2</v>
      </c>
      <c r="AE98" s="21">
        <v>20.285714285714285</v>
      </c>
      <c r="AF98" s="289"/>
      <c r="AG98" s="290"/>
    </row>
    <row r="99" spans="1:33" x14ac:dyDescent="0.25">
      <c r="A99" s="213"/>
      <c r="B99" s="283">
        <v>0.91666700000000001</v>
      </c>
      <c r="C99" s="431">
        <v>4</v>
      </c>
      <c r="D99" s="432">
        <v>7</v>
      </c>
      <c r="E99" s="432">
        <v>11</v>
      </c>
      <c r="F99" s="432">
        <v>7</v>
      </c>
      <c r="G99" s="432">
        <v>8</v>
      </c>
      <c r="H99" s="432">
        <v>10</v>
      </c>
      <c r="I99" s="433">
        <v>11</v>
      </c>
      <c r="J99" s="21">
        <v>7.4</v>
      </c>
      <c r="K99" s="21">
        <v>8.2857142857142865</v>
      </c>
      <c r="M99" s="431">
        <v>5</v>
      </c>
      <c r="N99" s="432">
        <v>9</v>
      </c>
      <c r="O99" s="432">
        <v>7</v>
      </c>
      <c r="P99" s="432">
        <v>6</v>
      </c>
      <c r="Q99" s="432">
        <v>10</v>
      </c>
      <c r="R99" s="432">
        <v>13</v>
      </c>
      <c r="S99" s="433">
        <v>19</v>
      </c>
      <c r="T99" s="21">
        <v>7.4</v>
      </c>
      <c r="U99" s="21">
        <v>9.8571428571428577</v>
      </c>
      <c r="W99" s="431">
        <v>9</v>
      </c>
      <c r="X99" s="432">
        <v>16</v>
      </c>
      <c r="Y99" s="432">
        <v>18</v>
      </c>
      <c r="Z99" s="432">
        <v>13</v>
      </c>
      <c r="AA99" s="432">
        <v>18</v>
      </c>
      <c r="AB99" s="432">
        <v>23</v>
      </c>
      <c r="AC99" s="433">
        <v>30</v>
      </c>
      <c r="AD99" s="21">
        <v>14.8</v>
      </c>
      <c r="AE99" s="21">
        <v>18.142857142857142</v>
      </c>
      <c r="AF99" s="289"/>
      <c r="AG99" s="290"/>
    </row>
    <row r="100" spans="1:33" x14ac:dyDescent="0.25">
      <c r="A100" s="213"/>
      <c r="B100" s="283">
        <v>0.92708299999999999</v>
      </c>
      <c r="C100" s="431">
        <v>13</v>
      </c>
      <c r="D100" s="432">
        <v>11</v>
      </c>
      <c r="E100" s="432">
        <v>10</v>
      </c>
      <c r="F100" s="432">
        <v>12</v>
      </c>
      <c r="G100" s="432">
        <v>16</v>
      </c>
      <c r="H100" s="432">
        <v>11</v>
      </c>
      <c r="I100" s="433">
        <v>9</v>
      </c>
      <c r="J100" s="21">
        <v>12.4</v>
      </c>
      <c r="K100" s="21">
        <v>11.714285714285714</v>
      </c>
      <c r="M100" s="431">
        <v>5</v>
      </c>
      <c r="N100" s="432">
        <v>9</v>
      </c>
      <c r="O100" s="432">
        <v>11</v>
      </c>
      <c r="P100" s="432">
        <v>7</v>
      </c>
      <c r="Q100" s="432">
        <v>9</v>
      </c>
      <c r="R100" s="432">
        <v>12</v>
      </c>
      <c r="S100" s="433">
        <v>15</v>
      </c>
      <c r="T100" s="21">
        <v>8.1999999999999993</v>
      </c>
      <c r="U100" s="21">
        <v>9.7142857142857135</v>
      </c>
      <c r="W100" s="431">
        <v>18</v>
      </c>
      <c r="X100" s="432">
        <v>20</v>
      </c>
      <c r="Y100" s="432">
        <v>21</v>
      </c>
      <c r="Z100" s="432">
        <v>19</v>
      </c>
      <c r="AA100" s="432">
        <v>25</v>
      </c>
      <c r="AB100" s="432">
        <v>23</v>
      </c>
      <c r="AC100" s="433">
        <v>24</v>
      </c>
      <c r="AD100" s="21">
        <v>20.6</v>
      </c>
      <c r="AE100" s="21">
        <v>21.428571428571427</v>
      </c>
      <c r="AF100" s="289"/>
      <c r="AG100" s="290"/>
    </row>
    <row r="101" spans="1:33" x14ac:dyDescent="0.25">
      <c r="A101" s="213"/>
      <c r="B101" s="283">
        <v>0.9375</v>
      </c>
      <c r="C101" s="431">
        <v>4</v>
      </c>
      <c r="D101" s="432">
        <v>6</v>
      </c>
      <c r="E101" s="432">
        <v>6</v>
      </c>
      <c r="F101" s="432">
        <v>4</v>
      </c>
      <c r="G101" s="432">
        <v>10</v>
      </c>
      <c r="H101" s="432">
        <v>5</v>
      </c>
      <c r="I101" s="433">
        <v>6</v>
      </c>
      <c r="J101" s="21">
        <v>6</v>
      </c>
      <c r="K101" s="21">
        <v>5.8571428571428568</v>
      </c>
      <c r="M101" s="431">
        <v>3</v>
      </c>
      <c r="N101" s="432">
        <v>8</v>
      </c>
      <c r="O101" s="432">
        <v>7</v>
      </c>
      <c r="P101" s="432">
        <v>4</v>
      </c>
      <c r="Q101" s="432">
        <v>5</v>
      </c>
      <c r="R101" s="432">
        <v>9</v>
      </c>
      <c r="S101" s="433">
        <v>15</v>
      </c>
      <c r="T101" s="21">
        <v>5.4</v>
      </c>
      <c r="U101" s="21">
        <v>7.2857142857142856</v>
      </c>
      <c r="W101" s="431">
        <v>7</v>
      </c>
      <c r="X101" s="432">
        <v>14</v>
      </c>
      <c r="Y101" s="432">
        <v>13</v>
      </c>
      <c r="Z101" s="432">
        <v>8</v>
      </c>
      <c r="AA101" s="432">
        <v>15</v>
      </c>
      <c r="AB101" s="432">
        <v>14</v>
      </c>
      <c r="AC101" s="433">
        <v>21</v>
      </c>
      <c r="AD101" s="21">
        <v>11.4</v>
      </c>
      <c r="AE101" s="21">
        <v>13.142857142857142</v>
      </c>
      <c r="AF101" s="289"/>
      <c r="AG101" s="290"/>
    </row>
    <row r="102" spans="1:33" x14ac:dyDescent="0.25">
      <c r="A102" s="213"/>
      <c r="B102" s="283">
        <v>0.94791700000000001</v>
      </c>
      <c r="C102" s="431">
        <v>5</v>
      </c>
      <c r="D102" s="432">
        <v>2</v>
      </c>
      <c r="E102" s="432">
        <v>4</v>
      </c>
      <c r="F102" s="432">
        <v>5</v>
      </c>
      <c r="G102" s="432">
        <v>10</v>
      </c>
      <c r="H102" s="432">
        <v>7</v>
      </c>
      <c r="I102" s="433">
        <v>4</v>
      </c>
      <c r="J102" s="21">
        <v>5.2</v>
      </c>
      <c r="K102" s="21">
        <v>5.2857142857142856</v>
      </c>
      <c r="M102" s="431">
        <v>5</v>
      </c>
      <c r="N102" s="432">
        <v>5</v>
      </c>
      <c r="O102" s="432">
        <v>4</v>
      </c>
      <c r="P102" s="432">
        <v>6</v>
      </c>
      <c r="Q102" s="432">
        <v>9</v>
      </c>
      <c r="R102" s="432">
        <v>7</v>
      </c>
      <c r="S102" s="433">
        <v>7</v>
      </c>
      <c r="T102" s="21">
        <v>5.8</v>
      </c>
      <c r="U102" s="21">
        <v>6.1428571428571432</v>
      </c>
      <c r="W102" s="431">
        <v>10</v>
      </c>
      <c r="X102" s="432">
        <v>7</v>
      </c>
      <c r="Y102" s="432">
        <v>8</v>
      </c>
      <c r="Z102" s="432">
        <v>11</v>
      </c>
      <c r="AA102" s="432">
        <v>19</v>
      </c>
      <c r="AB102" s="432">
        <v>14</v>
      </c>
      <c r="AC102" s="433">
        <v>11</v>
      </c>
      <c r="AD102" s="21">
        <v>11</v>
      </c>
      <c r="AE102" s="21">
        <v>11.428571428571429</v>
      </c>
      <c r="AF102" s="289"/>
      <c r="AG102" s="290"/>
    </row>
    <row r="103" spans="1:33" x14ac:dyDescent="0.25">
      <c r="A103" s="213"/>
      <c r="B103" s="283">
        <v>0.95833299999999999</v>
      </c>
      <c r="C103" s="431">
        <v>7</v>
      </c>
      <c r="D103" s="432">
        <v>7</v>
      </c>
      <c r="E103" s="432">
        <v>5</v>
      </c>
      <c r="F103" s="432">
        <v>5</v>
      </c>
      <c r="G103" s="432">
        <v>2</v>
      </c>
      <c r="H103" s="432">
        <v>6</v>
      </c>
      <c r="I103" s="433">
        <v>11</v>
      </c>
      <c r="J103" s="21">
        <v>5.2</v>
      </c>
      <c r="K103" s="21">
        <v>6.1428571428571432</v>
      </c>
      <c r="M103" s="431">
        <v>3</v>
      </c>
      <c r="N103" s="432">
        <v>6</v>
      </c>
      <c r="O103" s="432">
        <v>4</v>
      </c>
      <c r="P103" s="432">
        <v>6</v>
      </c>
      <c r="Q103" s="432">
        <v>8</v>
      </c>
      <c r="R103" s="432">
        <v>11</v>
      </c>
      <c r="S103" s="433">
        <v>11</v>
      </c>
      <c r="T103" s="21">
        <v>5.4</v>
      </c>
      <c r="U103" s="21">
        <v>7</v>
      </c>
      <c r="W103" s="431">
        <v>10</v>
      </c>
      <c r="X103" s="432">
        <v>13</v>
      </c>
      <c r="Y103" s="432">
        <v>9</v>
      </c>
      <c r="Z103" s="432">
        <v>11</v>
      </c>
      <c r="AA103" s="432">
        <v>10</v>
      </c>
      <c r="AB103" s="432">
        <v>17</v>
      </c>
      <c r="AC103" s="433">
        <v>22</v>
      </c>
      <c r="AD103" s="21">
        <v>10.6</v>
      </c>
      <c r="AE103" s="21">
        <v>13.142857142857142</v>
      </c>
      <c r="AF103" s="289"/>
      <c r="AG103" s="290"/>
    </row>
    <row r="104" spans="1:33" x14ac:dyDescent="0.25">
      <c r="A104" s="213"/>
      <c r="B104" s="283">
        <v>0.96875</v>
      </c>
      <c r="C104" s="431">
        <v>1</v>
      </c>
      <c r="D104" s="432">
        <v>2</v>
      </c>
      <c r="E104" s="432">
        <v>5</v>
      </c>
      <c r="F104" s="432">
        <v>5</v>
      </c>
      <c r="G104" s="432">
        <v>6</v>
      </c>
      <c r="H104" s="432">
        <v>7</v>
      </c>
      <c r="I104" s="433">
        <v>2</v>
      </c>
      <c r="J104" s="21">
        <v>3.8</v>
      </c>
      <c r="K104" s="21">
        <v>4</v>
      </c>
      <c r="M104" s="431">
        <v>1</v>
      </c>
      <c r="N104" s="432">
        <v>1</v>
      </c>
      <c r="O104" s="432">
        <v>6</v>
      </c>
      <c r="P104" s="432">
        <v>5</v>
      </c>
      <c r="Q104" s="432">
        <v>7</v>
      </c>
      <c r="R104" s="432">
        <v>4</v>
      </c>
      <c r="S104" s="433">
        <v>3</v>
      </c>
      <c r="T104" s="21">
        <v>4</v>
      </c>
      <c r="U104" s="21">
        <v>3.8571428571428572</v>
      </c>
      <c r="W104" s="431">
        <v>2</v>
      </c>
      <c r="X104" s="432">
        <v>3</v>
      </c>
      <c r="Y104" s="432">
        <v>11</v>
      </c>
      <c r="Z104" s="432">
        <v>10</v>
      </c>
      <c r="AA104" s="432">
        <v>13</v>
      </c>
      <c r="AB104" s="432">
        <v>11</v>
      </c>
      <c r="AC104" s="433">
        <v>5</v>
      </c>
      <c r="AD104" s="21">
        <v>7.8</v>
      </c>
      <c r="AE104" s="21">
        <v>7.8571428571428568</v>
      </c>
      <c r="AF104" s="289"/>
      <c r="AG104" s="290"/>
    </row>
    <row r="105" spans="1:33" x14ac:dyDescent="0.25">
      <c r="A105" s="213"/>
      <c r="B105" s="283">
        <v>0.97916700000000001</v>
      </c>
      <c r="C105" s="431">
        <v>1</v>
      </c>
      <c r="D105" s="432">
        <v>7</v>
      </c>
      <c r="E105" s="432">
        <v>3</v>
      </c>
      <c r="F105" s="432">
        <v>4</v>
      </c>
      <c r="G105" s="432">
        <v>9</v>
      </c>
      <c r="H105" s="432">
        <v>8</v>
      </c>
      <c r="I105" s="433">
        <v>2</v>
      </c>
      <c r="J105" s="21">
        <v>4.8</v>
      </c>
      <c r="K105" s="21">
        <v>4.8571428571428568</v>
      </c>
      <c r="M105" s="431">
        <v>3</v>
      </c>
      <c r="N105" s="432">
        <v>3</v>
      </c>
      <c r="O105" s="432">
        <v>2</v>
      </c>
      <c r="P105" s="432">
        <v>4</v>
      </c>
      <c r="Q105" s="432">
        <v>3</v>
      </c>
      <c r="R105" s="432">
        <v>7</v>
      </c>
      <c r="S105" s="433">
        <v>9</v>
      </c>
      <c r="T105" s="21">
        <v>3</v>
      </c>
      <c r="U105" s="21">
        <v>4.4285714285714288</v>
      </c>
      <c r="W105" s="431">
        <v>4</v>
      </c>
      <c r="X105" s="432">
        <v>10</v>
      </c>
      <c r="Y105" s="432">
        <v>5</v>
      </c>
      <c r="Z105" s="432">
        <v>8</v>
      </c>
      <c r="AA105" s="432">
        <v>12</v>
      </c>
      <c r="AB105" s="432">
        <v>15</v>
      </c>
      <c r="AC105" s="433">
        <v>11</v>
      </c>
      <c r="AD105" s="21">
        <v>7.8</v>
      </c>
      <c r="AE105" s="21">
        <v>9.2857142857142865</v>
      </c>
      <c r="AF105" s="289"/>
      <c r="AG105" s="290"/>
    </row>
    <row r="106" spans="1:33" x14ac:dyDescent="0.25">
      <c r="A106" s="213"/>
      <c r="B106" s="283">
        <v>0.98958299999999999</v>
      </c>
      <c r="C106" s="434">
        <v>0</v>
      </c>
      <c r="D106" s="435">
        <v>4</v>
      </c>
      <c r="E106" s="435">
        <v>2</v>
      </c>
      <c r="F106" s="435">
        <v>4</v>
      </c>
      <c r="G106" s="435">
        <v>4</v>
      </c>
      <c r="H106" s="435">
        <v>5</v>
      </c>
      <c r="I106" s="436">
        <v>4</v>
      </c>
      <c r="J106" s="21">
        <v>2.8</v>
      </c>
      <c r="K106" s="21">
        <v>3.2857142857142856</v>
      </c>
      <c r="M106" s="434">
        <v>1</v>
      </c>
      <c r="N106" s="435">
        <v>5</v>
      </c>
      <c r="O106" s="435">
        <v>2</v>
      </c>
      <c r="P106" s="435">
        <v>4</v>
      </c>
      <c r="Q106" s="435">
        <v>5</v>
      </c>
      <c r="R106" s="435">
        <v>1</v>
      </c>
      <c r="S106" s="436">
        <v>10</v>
      </c>
      <c r="T106" s="21">
        <v>3.4</v>
      </c>
      <c r="U106" s="21">
        <v>4</v>
      </c>
      <c r="W106" s="434">
        <v>1</v>
      </c>
      <c r="X106" s="435">
        <v>9</v>
      </c>
      <c r="Y106" s="435">
        <v>4</v>
      </c>
      <c r="Z106" s="435">
        <v>8</v>
      </c>
      <c r="AA106" s="435">
        <v>9</v>
      </c>
      <c r="AB106" s="435">
        <v>6</v>
      </c>
      <c r="AC106" s="436">
        <v>14</v>
      </c>
      <c r="AD106" s="21">
        <v>6.2</v>
      </c>
      <c r="AE106" s="21">
        <v>7.2857142857142856</v>
      </c>
      <c r="AF106" s="289"/>
      <c r="AG106" s="290"/>
    </row>
    <row r="107" spans="1:33" x14ac:dyDescent="0.25">
      <c r="A107" s="213"/>
      <c r="B107" s="328" t="s">
        <v>35</v>
      </c>
      <c r="C107" s="437">
        <v>2083</v>
      </c>
      <c r="D107" s="438">
        <v>2044</v>
      </c>
      <c r="E107" s="438">
        <v>2138</v>
      </c>
      <c r="F107" s="438">
        <v>2094</v>
      </c>
      <c r="G107" s="438">
        <v>2321</v>
      </c>
      <c r="H107" s="438">
        <v>1665</v>
      </c>
      <c r="I107" s="439">
        <v>1601</v>
      </c>
      <c r="J107" s="332">
        <v>2136</v>
      </c>
      <c r="K107" s="332">
        <v>1992.2857142857144</v>
      </c>
      <c r="L107" s="81"/>
      <c r="M107" s="437">
        <v>1754</v>
      </c>
      <c r="N107" s="438">
        <v>1754</v>
      </c>
      <c r="O107" s="438">
        <v>1766</v>
      </c>
      <c r="P107" s="438">
        <v>1792</v>
      </c>
      <c r="Q107" s="438">
        <v>2117</v>
      </c>
      <c r="R107" s="438">
        <v>1693</v>
      </c>
      <c r="S107" s="439">
        <v>1561</v>
      </c>
      <c r="T107" s="332">
        <v>1836.6</v>
      </c>
      <c r="U107" s="332">
        <v>1776.7142857142858</v>
      </c>
      <c r="V107" s="81"/>
      <c r="W107" s="437">
        <v>3837</v>
      </c>
      <c r="X107" s="438">
        <v>3798</v>
      </c>
      <c r="Y107" s="438">
        <v>3904</v>
      </c>
      <c r="Z107" s="438">
        <v>3886</v>
      </c>
      <c r="AA107" s="438">
        <v>4438</v>
      </c>
      <c r="AB107" s="438">
        <v>3358</v>
      </c>
      <c r="AC107" s="439">
        <v>3162</v>
      </c>
      <c r="AD107" s="332">
        <v>3972.6000000000004</v>
      </c>
      <c r="AE107" s="332">
        <v>3768.9999999999995</v>
      </c>
    </row>
    <row r="108" spans="1:33" x14ac:dyDescent="0.25">
      <c r="A108" s="213"/>
      <c r="B108" s="335" t="s">
        <v>36</v>
      </c>
      <c r="C108" s="440">
        <v>2334</v>
      </c>
      <c r="D108" s="441">
        <v>2314</v>
      </c>
      <c r="E108" s="441">
        <v>2457</v>
      </c>
      <c r="F108" s="441">
        <v>2388</v>
      </c>
      <c r="G108" s="441">
        <v>2602</v>
      </c>
      <c r="H108" s="441">
        <v>1839</v>
      </c>
      <c r="I108" s="442">
        <v>1811</v>
      </c>
      <c r="J108" s="339">
        <v>2418.9999999999995</v>
      </c>
      <c r="K108" s="339">
        <v>2249.2857142857147</v>
      </c>
      <c r="L108" s="81"/>
      <c r="M108" s="440">
        <v>1964</v>
      </c>
      <c r="N108" s="441">
        <v>1941</v>
      </c>
      <c r="O108" s="441">
        <v>1936</v>
      </c>
      <c r="P108" s="441">
        <v>1998</v>
      </c>
      <c r="Q108" s="441">
        <v>2366</v>
      </c>
      <c r="R108" s="441">
        <v>1880</v>
      </c>
      <c r="S108" s="442">
        <v>1817</v>
      </c>
      <c r="T108" s="339">
        <v>2040.9999999999998</v>
      </c>
      <c r="U108" s="339">
        <v>1986.0000000000002</v>
      </c>
      <c r="V108" s="81"/>
      <c r="W108" s="440">
        <v>4298</v>
      </c>
      <c r="X108" s="441">
        <v>4255</v>
      </c>
      <c r="Y108" s="441">
        <v>4393</v>
      </c>
      <c r="Z108" s="441">
        <v>4386</v>
      </c>
      <c r="AA108" s="441">
        <v>4968</v>
      </c>
      <c r="AB108" s="441">
        <v>3719</v>
      </c>
      <c r="AC108" s="442">
        <v>3628</v>
      </c>
      <c r="AD108" s="339">
        <v>4459.9999999999982</v>
      </c>
      <c r="AE108" s="339">
        <v>4235.2857142857147</v>
      </c>
    </row>
    <row r="109" spans="1:33" x14ac:dyDescent="0.25">
      <c r="A109" s="213"/>
      <c r="B109" s="340" t="s">
        <v>37</v>
      </c>
      <c r="C109" s="443">
        <v>2369</v>
      </c>
      <c r="D109" s="444">
        <v>2360</v>
      </c>
      <c r="E109" s="444">
        <v>2503</v>
      </c>
      <c r="F109" s="444">
        <v>2434</v>
      </c>
      <c r="G109" s="444">
        <v>2667</v>
      </c>
      <c r="H109" s="444">
        <v>1898</v>
      </c>
      <c r="I109" s="445">
        <v>1860</v>
      </c>
      <c r="J109" s="344">
        <v>2466.6</v>
      </c>
      <c r="K109" s="344">
        <v>2298.7142857142858</v>
      </c>
      <c r="L109" s="81"/>
      <c r="M109" s="443">
        <v>1990</v>
      </c>
      <c r="N109" s="444">
        <v>1987</v>
      </c>
      <c r="O109" s="444">
        <v>1979</v>
      </c>
      <c r="P109" s="444">
        <v>2040</v>
      </c>
      <c r="Q109" s="444">
        <v>2422</v>
      </c>
      <c r="R109" s="444">
        <v>1944</v>
      </c>
      <c r="S109" s="445">
        <v>1906</v>
      </c>
      <c r="T109" s="344">
        <v>2083.6</v>
      </c>
      <c r="U109" s="344">
        <v>2038.2857142857144</v>
      </c>
      <c r="V109" s="81"/>
      <c r="W109" s="443">
        <v>4359</v>
      </c>
      <c r="X109" s="444">
        <v>4347</v>
      </c>
      <c r="Y109" s="444">
        <v>4482</v>
      </c>
      <c r="Z109" s="444">
        <v>4474</v>
      </c>
      <c r="AA109" s="444">
        <v>5089</v>
      </c>
      <c r="AB109" s="444">
        <v>3842</v>
      </c>
      <c r="AC109" s="445">
        <v>3766</v>
      </c>
      <c r="AD109" s="344">
        <v>4550.1999999999989</v>
      </c>
      <c r="AE109" s="344">
        <v>4337.0000000000009</v>
      </c>
    </row>
    <row r="110" spans="1:33" x14ac:dyDescent="0.25">
      <c r="A110" s="213"/>
      <c r="B110" s="345" t="s">
        <v>38</v>
      </c>
      <c r="C110" s="446">
        <v>2445</v>
      </c>
      <c r="D110" s="447">
        <v>2413</v>
      </c>
      <c r="E110" s="447">
        <v>2558</v>
      </c>
      <c r="F110" s="447">
        <v>2492</v>
      </c>
      <c r="G110" s="447">
        <v>2716</v>
      </c>
      <c r="H110" s="447">
        <v>1938</v>
      </c>
      <c r="I110" s="448">
        <v>1911</v>
      </c>
      <c r="J110" s="349">
        <v>2524.7999999999997</v>
      </c>
      <c r="K110" s="349">
        <v>2353.2857142857142</v>
      </c>
      <c r="L110" s="81"/>
      <c r="M110" s="446">
        <v>2060</v>
      </c>
      <c r="N110" s="447">
        <v>2025</v>
      </c>
      <c r="O110" s="447">
        <v>2021</v>
      </c>
      <c r="P110" s="447">
        <v>2086</v>
      </c>
      <c r="Q110" s="447">
        <v>2457</v>
      </c>
      <c r="R110" s="447">
        <v>1989</v>
      </c>
      <c r="S110" s="448">
        <v>1959</v>
      </c>
      <c r="T110" s="349">
        <v>2129.8000000000002</v>
      </c>
      <c r="U110" s="349">
        <v>2085.2857142857142</v>
      </c>
      <c r="V110" s="81"/>
      <c r="W110" s="446">
        <v>4505</v>
      </c>
      <c r="X110" s="447">
        <v>4438</v>
      </c>
      <c r="Y110" s="447">
        <v>4579</v>
      </c>
      <c r="Z110" s="447">
        <v>4578</v>
      </c>
      <c r="AA110" s="447">
        <v>5173</v>
      </c>
      <c r="AB110" s="447">
        <v>3927</v>
      </c>
      <c r="AC110" s="448">
        <v>3870</v>
      </c>
      <c r="AD110" s="349">
        <v>4654.5999999999985</v>
      </c>
      <c r="AE110" s="349">
        <v>4438.5714285714294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54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4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54</v>
      </c>
      <c r="AS113" s="509"/>
      <c r="AT113" s="509"/>
      <c r="AU113" s="509"/>
      <c r="AV113" s="509"/>
      <c r="AW113" s="509"/>
      <c r="AX113" s="509"/>
      <c r="AY113" s="509"/>
      <c r="AZ113" s="510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10</v>
      </c>
      <c r="D115" s="428">
        <v>8</v>
      </c>
      <c r="E115" s="428">
        <v>7</v>
      </c>
      <c r="F115" s="428">
        <v>8</v>
      </c>
      <c r="G115" s="428">
        <v>11</v>
      </c>
      <c r="H115" s="428">
        <v>14</v>
      </c>
      <c r="I115" s="429">
        <v>15</v>
      </c>
      <c r="J115" s="21">
        <v>8.8000000000000007</v>
      </c>
      <c r="K115" s="21">
        <v>10.428571428571429</v>
      </c>
      <c r="M115" s="427">
        <v>8</v>
      </c>
      <c r="N115" s="428">
        <v>6</v>
      </c>
      <c r="O115" s="428">
        <v>3</v>
      </c>
      <c r="P115" s="428">
        <v>7</v>
      </c>
      <c r="Q115" s="428">
        <v>9</v>
      </c>
      <c r="R115" s="428">
        <v>17</v>
      </c>
      <c r="S115" s="429">
        <v>23</v>
      </c>
      <c r="T115" s="21">
        <v>6.6</v>
      </c>
      <c r="U115" s="21">
        <v>10.428571428571429</v>
      </c>
      <c r="W115" s="427">
        <v>18</v>
      </c>
      <c r="X115" s="428">
        <v>14</v>
      </c>
      <c r="Y115" s="428">
        <v>10</v>
      </c>
      <c r="Z115" s="428">
        <v>15</v>
      </c>
      <c r="AA115" s="428">
        <v>20</v>
      </c>
      <c r="AB115" s="428">
        <v>31</v>
      </c>
      <c r="AC115" s="429">
        <v>38</v>
      </c>
      <c r="AD115" s="21">
        <v>15.4</v>
      </c>
      <c r="AE115" s="21">
        <v>20.857142857142858</v>
      </c>
      <c r="AF115" s="12"/>
      <c r="AG115" s="284">
        <v>0</v>
      </c>
      <c r="AH115" s="427">
        <v>10</v>
      </c>
      <c r="AI115" s="428">
        <v>8</v>
      </c>
      <c r="AJ115" s="428">
        <v>7</v>
      </c>
      <c r="AK115" s="428">
        <v>8</v>
      </c>
      <c r="AL115" s="428">
        <v>11</v>
      </c>
      <c r="AM115" s="428">
        <v>14</v>
      </c>
      <c r="AN115" s="429">
        <v>15</v>
      </c>
      <c r="AO115" s="21">
        <v>8.8000000000000007</v>
      </c>
      <c r="AP115" s="21">
        <v>10.4285714285714</v>
      </c>
      <c r="AR115" s="427">
        <v>8</v>
      </c>
      <c r="AS115" s="428">
        <v>6</v>
      </c>
      <c r="AT115" s="428">
        <v>3</v>
      </c>
      <c r="AU115" s="428">
        <v>7</v>
      </c>
      <c r="AV115" s="428">
        <v>9</v>
      </c>
      <c r="AW115" s="428">
        <v>17</v>
      </c>
      <c r="AX115" s="429">
        <v>23</v>
      </c>
      <c r="AY115" s="21">
        <v>6.6</v>
      </c>
      <c r="AZ115" s="21">
        <v>10.4285714285714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3</v>
      </c>
      <c r="D116" s="432">
        <v>0</v>
      </c>
      <c r="E116" s="432">
        <v>5</v>
      </c>
      <c r="F116" s="432">
        <v>6</v>
      </c>
      <c r="G116" s="432">
        <v>4</v>
      </c>
      <c r="H116" s="432">
        <v>2</v>
      </c>
      <c r="I116" s="433">
        <v>19</v>
      </c>
      <c r="J116" s="21">
        <v>3.6</v>
      </c>
      <c r="K116" s="21">
        <v>5.5714285714285712</v>
      </c>
      <c r="M116" s="431">
        <v>8</v>
      </c>
      <c r="N116" s="432">
        <v>2</v>
      </c>
      <c r="O116" s="432">
        <v>3</v>
      </c>
      <c r="P116" s="432">
        <v>4</v>
      </c>
      <c r="Q116" s="432">
        <v>4</v>
      </c>
      <c r="R116" s="432">
        <v>7</v>
      </c>
      <c r="S116" s="433">
        <v>13</v>
      </c>
      <c r="T116" s="21">
        <v>4.2</v>
      </c>
      <c r="U116" s="21">
        <v>5.8571428571428568</v>
      </c>
      <c r="W116" s="431">
        <v>11</v>
      </c>
      <c r="X116" s="432">
        <v>2</v>
      </c>
      <c r="Y116" s="432">
        <v>8</v>
      </c>
      <c r="Z116" s="432">
        <v>10</v>
      </c>
      <c r="AA116" s="432">
        <v>8</v>
      </c>
      <c r="AB116" s="432">
        <v>9</v>
      </c>
      <c r="AC116" s="433">
        <v>32</v>
      </c>
      <c r="AD116" s="21">
        <v>7.8</v>
      </c>
      <c r="AE116" s="21">
        <v>11.428571428571429</v>
      </c>
      <c r="AF116" s="12"/>
      <c r="AG116" s="284">
        <v>4.1667000000000003E-2</v>
      </c>
      <c r="AH116" s="431">
        <v>3</v>
      </c>
      <c r="AI116" s="432">
        <v>0</v>
      </c>
      <c r="AJ116" s="432">
        <v>5</v>
      </c>
      <c r="AK116" s="432">
        <v>6</v>
      </c>
      <c r="AL116" s="432">
        <v>4</v>
      </c>
      <c r="AM116" s="432">
        <v>2</v>
      </c>
      <c r="AN116" s="433">
        <v>19</v>
      </c>
      <c r="AO116" s="21">
        <v>3.6</v>
      </c>
      <c r="AP116" s="21">
        <v>5.5714285714285703</v>
      </c>
      <c r="AR116" s="431">
        <v>8</v>
      </c>
      <c r="AS116" s="432">
        <v>2</v>
      </c>
      <c r="AT116" s="432">
        <v>3</v>
      </c>
      <c r="AU116" s="432">
        <v>4</v>
      </c>
      <c r="AV116" s="432">
        <v>4</v>
      </c>
      <c r="AW116" s="432">
        <v>7</v>
      </c>
      <c r="AX116" s="433">
        <v>13</v>
      </c>
      <c r="AY116" s="21">
        <v>4.2</v>
      </c>
      <c r="AZ116" s="21">
        <v>5.8571428571428603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1</v>
      </c>
      <c r="D117" s="432">
        <v>1</v>
      </c>
      <c r="E117" s="432">
        <v>2</v>
      </c>
      <c r="F117" s="432">
        <v>0</v>
      </c>
      <c r="G117" s="432">
        <v>1</v>
      </c>
      <c r="H117" s="432">
        <v>7</v>
      </c>
      <c r="I117" s="433">
        <v>2</v>
      </c>
      <c r="J117" s="21">
        <v>1</v>
      </c>
      <c r="K117" s="21">
        <v>2</v>
      </c>
      <c r="M117" s="431">
        <v>6</v>
      </c>
      <c r="N117" s="432">
        <v>0</v>
      </c>
      <c r="O117" s="432">
        <v>3</v>
      </c>
      <c r="P117" s="432">
        <v>2</v>
      </c>
      <c r="Q117" s="432">
        <v>0</v>
      </c>
      <c r="R117" s="432">
        <v>1</v>
      </c>
      <c r="S117" s="433">
        <v>5</v>
      </c>
      <c r="T117" s="21">
        <v>2.2000000000000002</v>
      </c>
      <c r="U117" s="21">
        <v>2.4285714285714284</v>
      </c>
      <c r="W117" s="431">
        <v>7</v>
      </c>
      <c r="X117" s="432">
        <v>1</v>
      </c>
      <c r="Y117" s="432">
        <v>5</v>
      </c>
      <c r="Z117" s="432">
        <v>2</v>
      </c>
      <c r="AA117" s="432">
        <v>1</v>
      </c>
      <c r="AB117" s="432">
        <v>8</v>
      </c>
      <c r="AC117" s="433">
        <v>7</v>
      </c>
      <c r="AD117" s="21">
        <v>3.2</v>
      </c>
      <c r="AE117" s="21">
        <v>4.4285714285714288</v>
      </c>
      <c r="AF117" s="12"/>
      <c r="AG117" s="284">
        <v>8.3333000000000004E-2</v>
      </c>
      <c r="AH117" s="431">
        <v>1</v>
      </c>
      <c r="AI117" s="432">
        <v>1</v>
      </c>
      <c r="AJ117" s="432">
        <v>2</v>
      </c>
      <c r="AK117" s="432">
        <v>0</v>
      </c>
      <c r="AL117" s="432">
        <v>1</v>
      </c>
      <c r="AM117" s="432">
        <v>7</v>
      </c>
      <c r="AN117" s="433">
        <v>2</v>
      </c>
      <c r="AO117" s="21">
        <v>1</v>
      </c>
      <c r="AP117" s="21">
        <v>2</v>
      </c>
      <c r="AR117" s="431">
        <v>6</v>
      </c>
      <c r="AS117" s="432">
        <v>0</v>
      </c>
      <c r="AT117" s="432">
        <v>3</v>
      </c>
      <c r="AU117" s="432">
        <v>2</v>
      </c>
      <c r="AV117" s="432">
        <v>0</v>
      </c>
      <c r="AW117" s="432">
        <v>1</v>
      </c>
      <c r="AX117" s="433">
        <v>5</v>
      </c>
      <c r="AY117" s="21">
        <v>2.2000000000000002</v>
      </c>
      <c r="AZ117" s="21">
        <v>2.4285714285714302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3</v>
      </c>
      <c r="D118" s="432">
        <v>1</v>
      </c>
      <c r="E118" s="432">
        <v>3</v>
      </c>
      <c r="F118" s="432">
        <v>2</v>
      </c>
      <c r="G118" s="432">
        <v>2</v>
      </c>
      <c r="H118" s="432">
        <v>1</v>
      </c>
      <c r="I118" s="433">
        <v>2</v>
      </c>
      <c r="J118" s="21">
        <v>2.2000000000000002</v>
      </c>
      <c r="K118" s="21">
        <v>2</v>
      </c>
      <c r="M118" s="431">
        <v>4</v>
      </c>
      <c r="N118" s="432">
        <v>2</v>
      </c>
      <c r="O118" s="432">
        <v>4</v>
      </c>
      <c r="P118" s="432">
        <v>2</v>
      </c>
      <c r="Q118" s="432">
        <v>3</v>
      </c>
      <c r="R118" s="432">
        <v>5</v>
      </c>
      <c r="S118" s="433">
        <v>3</v>
      </c>
      <c r="T118" s="21">
        <v>3</v>
      </c>
      <c r="U118" s="21">
        <v>3.2857142857142856</v>
      </c>
      <c r="W118" s="431">
        <v>7</v>
      </c>
      <c r="X118" s="432">
        <v>3</v>
      </c>
      <c r="Y118" s="432">
        <v>7</v>
      </c>
      <c r="Z118" s="432">
        <v>4</v>
      </c>
      <c r="AA118" s="432">
        <v>5</v>
      </c>
      <c r="AB118" s="432">
        <v>6</v>
      </c>
      <c r="AC118" s="433">
        <v>5</v>
      </c>
      <c r="AD118" s="21">
        <v>5.2</v>
      </c>
      <c r="AE118" s="21">
        <v>5.2857142857142856</v>
      </c>
      <c r="AF118" s="12"/>
      <c r="AG118" s="284">
        <v>0.125</v>
      </c>
      <c r="AH118" s="431">
        <v>3</v>
      </c>
      <c r="AI118" s="432">
        <v>1</v>
      </c>
      <c r="AJ118" s="432">
        <v>3</v>
      </c>
      <c r="AK118" s="432">
        <v>2</v>
      </c>
      <c r="AL118" s="432">
        <v>2</v>
      </c>
      <c r="AM118" s="432">
        <v>1</v>
      </c>
      <c r="AN118" s="433">
        <v>2</v>
      </c>
      <c r="AO118" s="21">
        <v>2.2000000000000002</v>
      </c>
      <c r="AP118" s="21">
        <v>2</v>
      </c>
      <c r="AR118" s="431">
        <v>4</v>
      </c>
      <c r="AS118" s="432">
        <v>2</v>
      </c>
      <c r="AT118" s="432">
        <v>4</v>
      </c>
      <c r="AU118" s="432">
        <v>2</v>
      </c>
      <c r="AV118" s="432">
        <v>3</v>
      </c>
      <c r="AW118" s="432">
        <v>5</v>
      </c>
      <c r="AX118" s="433">
        <v>3</v>
      </c>
      <c r="AY118" s="21">
        <v>3</v>
      </c>
      <c r="AZ118" s="21">
        <v>3.28571428571429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17</v>
      </c>
      <c r="D119" s="432">
        <v>13</v>
      </c>
      <c r="E119" s="432">
        <v>10</v>
      </c>
      <c r="F119" s="432">
        <v>12</v>
      </c>
      <c r="G119" s="432">
        <v>9</v>
      </c>
      <c r="H119" s="432">
        <v>2</v>
      </c>
      <c r="I119" s="433">
        <v>2</v>
      </c>
      <c r="J119" s="21">
        <v>12.2</v>
      </c>
      <c r="K119" s="21">
        <v>9.2857142857142865</v>
      </c>
      <c r="M119" s="431">
        <v>5</v>
      </c>
      <c r="N119" s="432">
        <v>5</v>
      </c>
      <c r="O119" s="432">
        <v>6</v>
      </c>
      <c r="P119" s="432">
        <v>6</v>
      </c>
      <c r="Q119" s="432">
        <v>5</v>
      </c>
      <c r="R119" s="432">
        <v>7</v>
      </c>
      <c r="S119" s="433">
        <v>4</v>
      </c>
      <c r="T119" s="21">
        <v>5.4</v>
      </c>
      <c r="U119" s="21">
        <v>5.4285714285714288</v>
      </c>
      <c r="W119" s="431">
        <v>22</v>
      </c>
      <c r="X119" s="432">
        <v>18</v>
      </c>
      <c r="Y119" s="432">
        <v>16</v>
      </c>
      <c r="Z119" s="432">
        <v>18</v>
      </c>
      <c r="AA119" s="432">
        <v>14</v>
      </c>
      <c r="AB119" s="432">
        <v>9</v>
      </c>
      <c r="AC119" s="433">
        <v>6</v>
      </c>
      <c r="AD119" s="21">
        <v>17.600000000000001</v>
      </c>
      <c r="AE119" s="21">
        <v>14.714285714285714</v>
      </c>
      <c r="AF119" s="12"/>
      <c r="AG119" s="284">
        <v>0.16666700000000001</v>
      </c>
      <c r="AH119" s="431">
        <v>17</v>
      </c>
      <c r="AI119" s="432">
        <v>13</v>
      </c>
      <c r="AJ119" s="432">
        <v>10</v>
      </c>
      <c r="AK119" s="432">
        <v>12</v>
      </c>
      <c r="AL119" s="432">
        <v>9</v>
      </c>
      <c r="AM119" s="432">
        <v>2</v>
      </c>
      <c r="AN119" s="433">
        <v>2</v>
      </c>
      <c r="AO119" s="21">
        <v>12.2</v>
      </c>
      <c r="AP119" s="21">
        <v>9.28571428571429</v>
      </c>
      <c r="AR119" s="431">
        <v>5</v>
      </c>
      <c r="AS119" s="432">
        <v>5</v>
      </c>
      <c r="AT119" s="432">
        <v>6</v>
      </c>
      <c r="AU119" s="432">
        <v>6</v>
      </c>
      <c r="AV119" s="432">
        <v>5</v>
      </c>
      <c r="AW119" s="432">
        <v>7</v>
      </c>
      <c r="AX119" s="433">
        <v>4</v>
      </c>
      <c r="AY119" s="21">
        <v>5.4</v>
      </c>
      <c r="AZ119" s="21">
        <v>5.4285714285714297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42</v>
      </c>
      <c r="D120" s="432">
        <v>30</v>
      </c>
      <c r="E120" s="432">
        <v>28</v>
      </c>
      <c r="F120" s="432">
        <v>30</v>
      </c>
      <c r="G120" s="432">
        <v>22</v>
      </c>
      <c r="H120" s="432">
        <v>14</v>
      </c>
      <c r="I120" s="433">
        <v>11</v>
      </c>
      <c r="J120" s="21">
        <v>30.4</v>
      </c>
      <c r="K120" s="21">
        <v>25.285714285714285</v>
      </c>
      <c r="M120" s="431">
        <v>39</v>
      </c>
      <c r="N120" s="432">
        <v>23</v>
      </c>
      <c r="O120" s="432">
        <v>23</v>
      </c>
      <c r="P120" s="432">
        <v>25</v>
      </c>
      <c r="Q120" s="432">
        <v>14</v>
      </c>
      <c r="R120" s="432">
        <v>8</v>
      </c>
      <c r="S120" s="433">
        <v>5</v>
      </c>
      <c r="T120" s="21">
        <v>24.8</v>
      </c>
      <c r="U120" s="21">
        <v>19.571428571428573</v>
      </c>
      <c r="W120" s="431">
        <v>81</v>
      </c>
      <c r="X120" s="432">
        <v>53</v>
      </c>
      <c r="Y120" s="432">
        <v>51</v>
      </c>
      <c r="Z120" s="432">
        <v>55</v>
      </c>
      <c r="AA120" s="432">
        <v>36</v>
      </c>
      <c r="AB120" s="432">
        <v>22</v>
      </c>
      <c r="AC120" s="433">
        <v>16</v>
      </c>
      <c r="AD120" s="21">
        <v>55.2</v>
      </c>
      <c r="AE120" s="21">
        <v>44.857142857142854</v>
      </c>
      <c r="AF120" s="12"/>
      <c r="AG120" s="284">
        <v>0.20833299999999999</v>
      </c>
      <c r="AH120" s="431">
        <v>42</v>
      </c>
      <c r="AI120" s="432">
        <v>30</v>
      </c>
      <c r="AJ120" s="432">
        <v>28</v>
      </c>
      <c r="AK120" s="432">
        <v>30</v>
      </c>
      <c r="AL120" s="432">
        <v>22</v>
      </c>
      <c r="AM120" s="432">
        <v>14</v>
      </c>
      <c r="AN120" s="433">
        <v>11</v>
      </c>
      <c r="AO120" s="21">
        <v>30.4</v>
      </c>
      <c r="AP120" s="21">
        <v>25.285714285714299</v>
      </c>
      <c r="AR120" s="431">
        <v>39</v>
      </c>
      <c r="AS120" s="432">
        <v>23</v>
      </c>
      <c r="AT120" s="432">
        <v>23</v>
      </c>
      <c r="AU120" s="432">
        <v>25</v>
      </c>
      <c r="AV120" s="432">
        <v>14</v>
      </c>
      <c r="AW120" s="432">
        <v>8</v>
      </c>
      <c r="AX120" s="433">
        <v>5</v>
      </c>
      <c r="AY120" s="21">
        <v>24.8</v>
      </c>
      <c r="AZ120" s="21">
        <v>19.571428571428601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130</v>
      </c>
      <c r="D121" s="432">
        <v>123</v>
      </c>
      <c r="E121" s="432">
        <v>118</v>
      </c>
      <c r="F121" s="432">
        <v>112</v>
      </c>
      <c r="G121" s="432">
        <v>100</v>
      </c>
      <c r="H121" s="432">
        <v>29</v>
      </c>
      <c r="I121" s="433">
        <v>19</v>
      </c>
      <c r="J121" s="21">
        <v>116.6</v>
      </c>
      <c r="K121" s="21">
        <v>90.142857142857139</v>
      </c>
      <c r="M121" s="431">
        <v>76</v>
      </c>
      <c r="N121" s="432">
        <v>66</v>
      </c>
      <c r="O121" s="432">
        <v>54</v>
      </c>
      <c r="P121" s="432">
        <v>57</v>
      </c>
      <c r="Q121" s="432">
        <v>51</v>
      </c>
      <c r="R121" s="432">
        <v>20</v>
      </c>
      <c r="S121" s="433">
        <v>20</v>
      </c>
      <c r="T121" s="21">
        <v>60.8</v>
      </c>
      <c r="U121" s="21">
        <v>49.142857142857146</v>
      </c>
      <c r="W121" s="431">
        <v>206</v>
      </c>
      <c r="X121" s="432">
        <v>189</v>
      </c>
      <c r="Y121" s="432">
        <v>172</v>
      </c>
      <c r="Z121" s="432">
        <v>169</v>
      </c>
      <c r="AA121" s="432">
        <v>151</v>
      </c>
      <c r="AB121" s="432">
        <v>49</v>
      </c>
      <c r="AC121" s="433">
        <v>39</v>
      </c>
      <c r="AD121" s="21">
        <v>177.4</v>
      </c>
      <c r="AE121" s="21">
        <v>139.28571428571428</v>
      </c>
      <c r="AF121" s="12"/>
      <c r="AG121" s="284">
        <v>0.25</v>
      </c>
      <c r="AH121" s="431">
        <v>130</v>
      </c>
      <c r="AI121" s="432">
        <v>123</v>
      </c>
      <c r="AJ121" s="432">
        <v>118</v>
      </c>
      <c r="AK121" s="432">
        <v>112</v>
      </c>
      <c r="AL121" s="432">
        <v>100</v>
      </c>
      <c r="AM121" s="432">
        <v>29</v>
      </c>
      <c r="AN121" s="433">
        <v>19</v>
      </c>
      <c r="AO121" s="21">
        <v>116.6</v>
      </c>
      <c r="AP121" s="21">
        <v>90.142857142857096</v>
      </c>
      <c r="AR121" s="431">
        <v>76</v>
      </c>
      <c r="AS121" s="432">
        <v>66</v>
      </c>
      <c r="AT121" s="432">
        <v>54</v>
      </c>
      <c r="AU121" s="432">
        <v>57</v>
      </c>
      <c r="AV121" s="432">
        <v>51</v>
      </c>
      <c r="AW121" s="432">
        <v>20</v>
      </c>
      <c r="AX121" s="433">
        <v>20</v>
      </c>
      <c r="AY121" s="21">
        <v>60.8</v>
      </c>
      <c r="AZ121" s="21">
        <v>49.142857142857103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100</v>
      </c>
      <c r="D122" s="432">
        <v>101</v>
      </c>
      <c r="E122" s="432">
        <v>102</v>
      </c>
      <c r="F122" s="432">
        <v>139</v>
      </c>
      <c r="G122" s="432">
        <v>118</v>
      </c>
      <c r="H122" s="432">
        <v>33</v>
      </c>
      <c r="I122" s="433">
        <v>35</v>
      </c>
      <c r="J122" s="21">
        <v>112</v>
      </c>
      <c r="K122" s="21">
        <v>89.714285714285708</v>
      </c>
      <c r="M122" s="431">
        <v>229</v>
      </c>
      <c r="N122" s="432">
        <v>251</v>
      </c>
      <c r="O122" s="432">
        <v>205</v>
      </c>
      <c r="P122" s="432">
        <v>228</v>
      </c>
      <c r="Q122" s="432">
        <v>203</v>
      </c>
      <c r="R122" s="432">
        <v>59</v>
      </c>
      <c r="S122" s="433">
        <v>29</v>
      </c>
      <c r="T122" s="21">
        <v>223.2</v>
      </c>
      <c r="U122" s="21">
        <v>172</v>
      </c>
      <c r="W122" s="431">
        <v>329</v>
      </c>
      <c r="X122" s="432">
        <v>352</v>
      </c>
      <c r="Y122" s="432">
        <v>307</v>
      </c>
      <c r="Z122" s="432">
        <v>367</v>
      </c>
      <c r="AA122" s="432">
        <v>321</v>
      </c>
      <c r="AB122" s="432">
        <v>92</v>
      </c>
      <c r="AC122" s="433">
        <v>64</v>
      </c>
      <c r="AD122" s="21">
        <v>335.2</v>
      </c>
      <c r="AE122" s="21">
        <v>261.71428571428572</v>
      </c>
      <c r="AF122" s="12"/>
      <c r="AG122" s="284">
        <v>0.29166700000000001</v>
      </c>
      <c r="AH122" s="431">
        <v>100</v>
      </c>
      <c r="AI122" s="432">
        <v>101</v>
      </c>
      <c r="AJ122" s="432">
        <v>102</v>
      </c>
      <c r="AK122" s="432">
        <v>139</v>
      </c>
      <c r="AL122" s="432">
        <v>118</v>
      </c>
      <c r="AM122" s="432">
        <v>33</v>
      </c>
      <c r="AN122" s="433">
        <v>35</v>
      </c>
      <c r="AO122" s="21">
        <v>112</v>
      </c>
      <c r="AP122" s="21">
        <v>89.714285714285694</v>
      </c>
      <c r="AR122" s="431">
        <v>229</v>
      </c>
      <c r="AS122" s="432">
        <v>251</v>
      </c>
      <c r="AT122" s="432">
        <v>205</v>
      </c>
      <c r="AU122" s="432">
        <v>228</v>
      </c>
      <c r="AV122" s="432">
        <v>203</v>
      </c>
      <c r="AW122" s="432">
        <v>59</v>
      </c>
      <c r="AX122" s="433">
        <v>29</v>
      </c>
      <c r="AY122" s="21">
        <v>223.2</v>
      </c>
      <c r="AZ122" s="21">
        <v>172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164</v>
      </c>
      <c r="D123" s="432">
        <v>187</v>
      </c>
      <c r="E123" s="432">
        <v>146</v>
      </c>
      <c r="F123" s="432">
        <v>150</v>
      </c>
      <c r="G123" s="432">
        <v>196</v>
      </c>
      <c r="H123" s="432">
        <v>88</v>
      </c>
      <c r="I123" s="433">
        <v>59</v>
      </c>
      <c r="J123" s="21">
        <v>168.6</v>
      </c>
      <c r="K123" s="21">
        <v>141.42857142857142</v>
      </c>
      <c r="M123" s="431">
        <v>266</v>
      </c>
      <c r="N123" s="432">
        <v>286</v>
      </c>
      <c r="O123" s="432">
        <v>283</v>
      </c>
      <c r="P123" s="432">
        <v>271</v>
      </c>
      <c r="Q123" s="432">
        <v>269</v>
      </c>
      <c r="R123" s="432">
        <v>92</v>
      </c>
      <c r="S123" s="433">
        <v>53</v>
      </c>
      <c r="T123" s="21">
        <v>275</v>
      </c>
      <c r="U123" s="21">
        <v>217.14285714285714</v>
      </c>
      <c r="W123" s="431">
        <v>430</v>
      </c>
      <c r="X123" s="432">
        <v>473</v>
      </c>
      <c r="Y123" s="432">
        <v>429</v>
      </c>
      <c r="Z123" s="432">
        <v>421</v>
      </c>
      <c r="AA123" s="432">
        <v>465</v>
      </c>
      <c r="AB123" s="432">
        <v>180</v>
      </c>
      <c r="AC123" s="433">
        <v>112</v>
      </c>
      <c r="AD123" s="21">
        <v>443.6</v>
      </c>
      <c r="AE123" s="21">
        <v>358.57142857142856</v>
      </c>
      <c r="AF123" s="12"/>
      <c r="AG123" s="284">
        <v>0.33333299999999999</v>
      </c>
      <c r="AH123" s="431">
        <v>164</v>
      </c>
      <c r="AI123" s="432">
        <v>187</v>
      </c>
      <c r="AJ123" s="432">
        <v>146</v>
      </c>
      <c r="AK123" s="432">
        <v>150</v>
      </c>
      <c r="AL123" s="432">
        <v>196</v>
      </c>
      <c r="AM123" s="432">
        <v>88</v>
      </c>
      <c r="AN123" s="433">
        <v>59</v>
      </c>
      <c r="AO123" s="21">
        <v>168.6</v>
      </c>
      <c r="AP123" s="21">
        <v>141.42857142857099</v>
      </c>
      <c r="AR123" s="431">
        <v>266</v>
      </c>
      <c r="AS123" s="432">
        <v>286</v>
      </c>
      <c r="AT123" s="432">
        <v>283</v>
      </c>
      <c r="AU123" s="432">
        <v>271</v>
      </c>
      <c r="AV123" s="432">
        <v>269</v>
      </c>
      <c r="AW123" s="432">
        <v>92</v>
      </c>
      <c r="AX123" s="433">
        <v>53</v>
      </c>
      <c r="AY123" s="21">
        <v>275</v>
      </c>
      <c r="AZ123" s="21">
        <v>217.142857142857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161</v>
      </c>
      <c r="D124" s="432">
        <v>167</v>
      </c>
      <c r="E124" s="432">
        <v>145</v>
      </c>
      <c r="F124" s="432">
        <v>168</v>
      </c>
      <c r="G124" s="432">
        <v>148</v>
      </c>
      <c r="H124" s="432">
        <v>111</v>
      </c>
      <c r="I124" s="433">
        <v>95</v>
      </c>
      <c r="J124" s="21">
        <v>157.80000000000001</v>
      </c>
      <c r="K124" s="21">
        <v>142.14285714285714</v>
      </c>
      <c r="M124" s="431">
        <v>154</v>
      </c>
      <c r="N124" s="432">
        <v>161</v>
      </c>
      <c r="O124" s="432">
        <v>179</v>
      </c>
      <c r="P124" s="432">
        <v>156</v>
      </c>
      <c r="Q124" s="432">
        <v>151</v>
      </c>
      <c r="R124" s="432">
        <v>139</v>
      </c>
      <c r="S124" s="433">
        <v>119</v>
      </c>
      <c r="T124" s="21">
        <v>160.19999999999999</v>
      </c>
      <c r="U124" s="21">
        <v>151.28571428571428</v>
      </c>
      <c r="W124" s="431">
        <v>315</v>
      </c>
      <c r="X124" s="432">
        <v>328</v>
      </c>
      <c r="Y124" s="432">
        <v>324</v>
      </c>
      <c r="Z124" s="432">
        <v>324</v>
      </c>
      <c r="AA124" s="432">
        <v>299</v>
      </c>
      <c r="AB124" s="432">
        <v>250</v>
      </c>
      <c r="AC124" s="433">
        <v>214</v>
      </c>
      <c r="AD124" s="21">
        <v>318</v>
      </c>
      <c r="AE124" s="21">
        <v>293.42857142857144</v>
      </c>
      <c r="AF124" s="12"/>
      <c r="AG124" s="284">
        <v>0.375</v>
      </c>
      <c r="AH124" s="431">
        <v>161</v>
      </c>
      <c r="AI124" s="432">
        <v>167</v>
      </c>
      <c r="AJ124" s="432">
        <v>145</v>
      </c>
      <c r="AK124" s="432">
        <v>168</v>
      </c>
      <c r="AL124" s="432">
        <v>148</v>
      </c>
      <c r="AM124" s="432">
        <v>111</v>
      </c>
      <c r="AN124" s="433">
        <v>95</v>
      </c>
      <c r="AO124" s="21">
        <v>157.80000000000001</v>
      </c>
      <c r="AP124" s="21">
        <v>142.142857142857</v>
      </c>
      <c r="AR124" s="431">
        <v>154</v>
      </c>
      <c r="AS124" s="432">
        <v>161</v>
      </c>
      <c r="AT124" s="432">
        <v>179</v>
      </c>
      <c r="AU124" s="432">
        <v>156</v>
      </c>
      <c r="AV124" s="432">
        <v>151</v>
      </c>
      <c r="AW124" s="432">
        <v>139</v>
      </c>
      <c r="AX124" s="433">
        <v>119</v>
      </c>
      <c r="AY124" s="21">
        <v>160.19999999999999</v>
      </c>
      <c r="AZ124" s="21">
        <v>151.28571428571399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169</v>
      </c>
      <c r="D125" s="432">
        <v>132</v>
      </c>
      <c r="E125" s="432">
        <v>159</v>
      </c>
      <c r="F125" s="432">
        <v>134</v>
      </c>
      <c r="G125" s="432">
        <v>159</v>
      </c>
      <c r="H125" s="432">
        <v>140</v>
      </c>
      <c r="I125" s="433">
        <v>129</v>
      </c>
      <c r="J125" s="21">
        <v>150.6</v>
      </c>
      <c r="K125" s="21">
        <v>146</v>
      </c>
      <c r="M125" s="431">
        <v>113</v>
      </c>
      <c r="N125" s="432">
        <v>111</v>
      </c>
      <c r="O125" s="432">
        <v>127</v>
      </c>
      <c r="P125" s="432">
        <v>115</v>
      </c>
      <c r="Q125" s="432">
        <v>159</v>
      </c>
      <c r="R125" s="432">
        <v>156</v>
      </c>
      <c r="S125" s="433">
        <v>173</v>
      </c>
      <c r="T125" s="21">
        <v>125</v>
      </c>
      <c r="U125" s="21">
        <v>136.28571428571428</v>
      </c>
      <c r="W125" s="431">
        <v>282</v>
      </c>
      <c r="X125" s="432">
        <v>243</v>
      </c>
      <c r="Y125" s="432">
        <v>286</v>
      </c>
      <c r="Z125" s="432">
        <v>249</v>
      </c>
      <c r="AA125" s="432">
        <v>318</v>
      </c>
      <c r="AB125" s="432">
        <v>296</v>
      </c>
      <c r="AC125" s="433">
        <v>302</v>
      </c>
      <c r="AD125" s="21">
        <v>275.60000000000002</v>
      </c>
      <c r="AE125" s="21">
        <v>282.28571428571428</v>
      </c>
      <c r="AF125" s="12"/>
      <c r="AG125" s="284">
        <v>0.41666700000000001</v>
      </c>
      <c r="AH125" s="431">
        <v>169</v>
      </c>
      <c r="AI125" s="432">
        <v>132</v>
      </c>
      <c r="AJ125" s="432">
        <v>159</v>
      </c>
      <c r="AK125" s="432">
        <v>134</v>
      </c>
      <c r="AL125" s="432">
        <v>159</v>
      </c>
      <c r="AM125" s="432">
        <v>140</v>
      </c>
      <c r="AN125" s="433">
        <v>129</v>
      </c>
      <c r="AO125" s="21">
        <v>150.6</v>
      </c>
      <c r="AP125" s="21">
        <v>146</v>
      </c>
      <c r="AR125" s="431">
        <v>113</v>
      </c>
      <c r="AS125" s="432">
        <v>111</v>
      </c>
      <c r="AT125" s="432">
        <v>127</v>
      </c>
      <c r="AU125" s="432">
        <v>115</v>
      </c>
      <c r="AV125" s="432">
        <v>159</v>
      </c>
      <c r="AW125" s="432">
        <v>156</v>
      </c>
      <c r="AX125" s="433">
        <v>173</v>
      </c>
      <c r="AY125" s="21">
        <v>125</v>
      </c>
      <c r="AZ125" s="21">
        <v>136.28571428571399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168</v>
      </c>
      <c r="D126" s="432">
        <v>100</v>
      </c>
      <c r="E126" s="432">
        <v>113</v>
      </c>
      <c r="F126" s="432">
        <v>141</v>
      </c>
      <c r="G126" s="432">
        <v>213</v>
      </c>
      <c r="H126" s="432">
        <v>151</v>
      </c>
      <c r="I126" s="433">
        <v>159</v>
      </c>
      <c r="J126" s="21">
        <v>147</v>
      </c>
      <c r="K126" s="21">
        <v>149.28571428571428</v>
      </c>
      <c r="M126" s="431">
        <v>134</v>
      </c>
      <c r="N126" s="432">
        <v>107</v>
      </c>
      <c r="O126" s="432">
        <v>96</v>
      </c>
      <c r="P126" s="432">
        <v>98</v>
      </c>
      <c r="Q126" s="432">
        <v>135</v>
      </c>
      <c r="R126" s="432">
        <v>179</v>
      </c>
      <c r="S126" s="433">
        <v>157</v>
      </c>
      <c r="T126" s="21">
        <v>114</v>
      </c>
      <c r="U126" s="21">
        <v>129.42857142857142</v>
      </c>
      <c r="W126" s="431">
        <v>302</v>
      </c>
      <c r="X126" s="432">
        <v>207</v>
      </c>
      <c r="Y126" s="432">
        <v>209</v>
      </c>
      <c r="Z126" s="432">
        <v>239</v>
      </c>
      <c r="AA126" s="432">
        <v>348</v>
      </c>
      <c r="AB126" s="432">
        <v>330</v>
      </c>
      <c r="AC126" s="433">
        <v>316</v>
      </c>
      <c r="AD126" s="21">
        <v>261</v>
      </c>
      <c r="AE126" s="21">
        <v>278.71428571428572</v>
      </c>
      <c r="AF126" s="12"/>
      <c r="AG126" s="284">
        <v>0.45833299999999999</v>
      </c>
      <c r="AH126" s="431">
        <v>168</v>
      </c>
      <c r="AI126" s="432">
        <v>100</v>
      </c>
      <c r="AJ126" s="432">
        <v>113</v>
      </c>
      <c r="AK126" s="432">
        <v>141</v>
      </c>
      <c r="AL126" s="432">
        <v>213</v>
      </c>
      <c r="AM126" s="432">
        <v>151</v>
      </c>
      <c r="AN126" s="433">
        <v>159</v>
      </c>
      <c r="AO126" s="21">
        <v>147</v>
      </c>
      <c r="AP126" s="21">
        <v>149.28571428571399</v>
      </c>
      <c r="AR126" s="431">
        <v>134</v>
      </c>
      <c r="AS126" s="432">
        <v>107</v>
      </c>
      <c r="AT126" s="432">
        <v>96</v>
      </c>
      <c r="AU126" s="432">
        <v>98</v>
      </c>
      <c r="AV126" s="432">
        <v>135</v>
      </c>
      <c r="AW126" s="432">
        <v>179</v>
      </c>
      <c r="AX126" s="433">
        <v>157</v>
      </c>
      <c r="AY126" s="21">
        <v>114</v>
      </c>
      <c r="AZ126" s="21">
        <v>129.42857142857099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157</v>
      </c>
      <c r="D127" s="432">
        <v>104</v>
      </c>
      <c r="E127" s="432">
        <v>111</v>
      </c>
      <c r="F127" s="432">
        <v>130</v>
      </c>
      <c r="G127" s="432">
        <v>210</v>
      </c>
      <c r="H127" s="432">
        <v>160</v>
      </c>
      <c r="I127" s="433">
        <v>172</v>
      </c>
      <c r="J127" s="21">
        <v>142.4</v>
      </c>
      <c r="K127" s="21">
        <v>149.14285714285714</v>
      </c>
      <c r="M127" s="431">
        <v>108</v>
      </c>
      <c r="N127" s="432">
        <v>87</v>
      </c>
      <c r="O127" s="432">
        <v>99</v>
      </c>
      <c r="P127" s="432">
        <v>128</v>
      </c>
      <c r="Q127" s="432">
        <v>138</v>
      </c>
      <c r="R127" s="432">
        <v>226</v>
      </c>
      <c r="S127" s="433">
        <v>193</v>
      </c>
      <c r="T127" s="21">
        <v>112</v>
      </c>
      <c r="U127" s="21">
        <v>139.85714285714286</v>
      </c>
      <c r="W127" s="431">
        <v>265</v>
      </c>
      <c r="X127" s="432">
        <v>191</v>
      </c>
      <c r="Y127" s="432">
        <v>210</v>
      </c>
      <c r="Z127" s="432">
        <v>258</v>
      </c>
      <c r="AA127" s="432">
        <v>348</v>
      </c>
      <c r="AB127" s="432">
        <v>386</v>
      </c>
      <c r="AC127" s="433">
        <v>365</v>
      </c>
      <c r="AD127" s="21">
        <v>254.4</v>
      </c>
      <c r="AE127" s="21">
        <v>289</v>
      </c>
      <c r="AF127" s="12"/>
      <c r="AG127" s="284">
        <v>0.5</v>
      </c>
      <c r="AH127" s="431">
        <v>157</v>
      </c>
      <c r="AI127" s="432">
        <v>104</v>
      </c>
      <c r="AJ127" s="432">
        <v>111</v>
      </c>
      <c r="AK127" s="432">
        <v>130</v>
      </c>
      <c r="AL127" s="432">
        <v>210</v>
      </c>
      <c r="AM127" s="432">
        <v>160</v>
      </c>
      <c r="AN127" s="433">
        <v>172</v>
      </c>
      <c r="AO127" s="21">
        <v>142.4</v>
      </c>
      <c r="AP127" s="21">
        <v>149.142857142857</v>
      </c>
      <c r="AR127" s="431">
        <v>108</v>
      </c>
      <c r="AS127" s="432">
        <v>87</v>
      </c>
      <c r="AT127" s="432">
        <v>99</v>
      </c>
      <c r="AU127" s="432">
        <v>128</v>
      </c>
      <c r="AV127" s="432">
        <v>138</v>
      </c>
      <c r="AW127" s="432">
        <v>226</v>
      </c>
      <c r="AX127" s="433">
        <v>193</v>
      </c>
      <c r="AY127" s="21">
        <v>112</v>
      </c>
      <c r="AZ127" s="21">
        <v>139.857142857143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144</v>
      </c>
      <c r="D128" s="432">
        <v>118</v>
      </c>
      <c r="E128" s="432">
        <v>125</v>
      </c>
      <c r="F128" s="432">
        <v>143</v>
      </c>
      <c r="G128" s="432">
        <v>180</v>
      </c>
      <c r="H128" s="432">
        <v>135</v>
      </c>
      <c r="I128" s="433">
        <v>128</v>
      </c>
      <c r="J128" s="21">
        <v>142</v>
      </c>
      <c r="K128" s="21">
        <v>139</v>
      </c>
      <c r="M128" s="431">
        <v>114</v>
      </c>
      <c r="N128" s="432">
        <v>76</v>
      </c>
      <c r="O128" s="432">
        <v>111</v>
      </c>
      <c r="P128" s="432">
        <v>99</v>
      </c>
      <c r="Q128" s="432">
        <v>156</v>
      </c>
      <c r="R128" s="432">
        <v>212</v>
      </c>
      <c r="S128" s="433">
        <v>131</v>
      </c>
      <c r="T128" s="21">
        <v>111.2</v>
      </c>
      <c r="U128" s="21">
        <v>128.42857142857142</v>
      </c>
      <c r="W128" s="431">
        <v>258</v>
      </c>
      <c r="X128" s="432">
        <v>194</v>
      </c>
      <c r="Y128" s="432">
        <v>236</v>
      </c>
      <c r="Z128" s="432">
        <v>242</v>
      </c>
      <c r="AA128" s="432">
        <v>336</v>
      </c>
      <c r="AB128" s="432">
        <v>347</v>
      </c>
      <c r="AC128" s="433">
        <v>259</v>
      </c>
      <c r="AD128" s="21">
        <v>253.2</v>
      </c>
      <c r="AE128" s="21">
        <v>267.42857142857144</v>
      </c>
      <c r="AF128" s="12"/>
      <c r="AG128" s="284">
        <v>0.54166700000000001</v>
      </c>
      <c r="AH128" s="431">
        <v>144</v>
      </c>
      <c r="AI128" s="432">
        <v>118</v>
      </c>
      <c r="AJ128" s="432">
        <v>125</v>
      </c>
      <c r="AK128" s="432">
        <v>143</v>
      </c>
      <c r="AL128" s="432">
        <v>180</v>
      </c>
      <c r="AM128" s="432">
        <v>135</v>
      </c>
      <c r="AN128" s="433">
        <v>128</v>
      </c>
      <c r="AO128" s="21">
        <v>142</v>
      </c>
      <c r="AP128" s="21">
        <v>139</v>
      </c>
      <c r="AR128" s="431">
        <v>114</v>
      </c>
      <c r="AS128" s="432">
        <v>76</v>
      </c>
      <c r="AT128" s="432">
        <v>111</v>
      </c>
      <c r="AU128" s="432">
        <v>99</v>
      </c>
      <c r="AV128" s="432">
        <v>156</v>
      </c>
      <c r="AW128" s="432">
        <v>212</v>
      </c>
      <c r="AX128" s="433">
        <v>131</v>
      </c>
      <c r="AY128" s="21">
        <v>111.2</v>
      </c>
      <c r="AZ128" s="21">
        <v>128.42857142857099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168</v>
      </c>
      <c r="D129" s="432">
        <v>122</v>
      </c>
      <c r="E129" s="432">
        <v>150</v>
      </c>
      <c r="F129" s="432">
        <v>151</v>
      </c>
      <c r="G129" s="432">
        <v>183</v>
      </c>
      <c r="H129" s="432">
        <v>141</v>
      </c>
      <c r="I129" s="433">
        <v>155</v>
      </c>
      <c r="J129" s="21">
        <v>154.80000000000001</v>
      </c>
      <c r="K129" s="21">
        <v>152.85714285714286</v>
      </c>
      <c r="M129" s="431">
        <v>122</v>
      </c>
      <c r="N129" s="432">
        <v>114</v>
      </c>
      <c r="O129" s="432">
        <v>128</v>
      </c>
      <c r="P129" s="432">
        <v>122</v>
      </c>
      <c r="Q129" s="432">
        <v>201</v>
      </c>
      <c r="R129" s="432">
        <v>165</v>
      </c>
      <c r="S129" s="433">
        <v>145</v>
      </c>
      <c r="T129" s="21">
        <v>137.4</v>
      </c>
      <c r="U129" s="21">
        <v>142.42857142857142</v>
      </c>
      <c r="W129" s="431">
        <v>290</v>
      </c>
      <c r="X129" s="432">
        <v>236</v>
      </c>
      <c r="Y129" s="432">
        <v>278</v>
      </c>
      <c r="Z129" s="432">
        <v>273</v>
      </c>
      <c r="AA129" s="432">
        <v>384</v>
      </c>
      <c r="AB129" s="432">
        <v>306</v>
      </c>
      <c r="AC129" s="433">
        <v>300</v>
      </c>
      <c r="AD129" s="21">
        <v>292.2</v>
      </c>
      <c r="AE129" s="21">
        <v>295.28571428571428</v>
      </c>
      <c r="AF129" s="12"/>
      <c r="AG129" s="284">
        <v>0.58333333333333337</v>
      </c>
      <c r="AH129" s="431">
        <v>168</v>
      </c>
      <c r="AI129" s="432">
        <v>122</v>
      </c>
      <c r="AJ129" s="432">
        <v>150</v>
      </c>
      <c r="AK129" s="432">
        <v>151</v>
      </c>
      <c r="AL129" s="432">
        <v>183</v>
      </c>
      <c r="AM129" s="432">
        <v>141</v>
      </c>
      <c r="AN129" s="433">
        <v>155</v>
      </c>
      <c r="AO129" s="21">
        <v>154.80000000000001</v>
      </c>
      <c r="AP129" s="21">
        <v>152.857142857143</v>
      </c>
      <c r="AR129" s="431">
        <v>122</v>
      </c>
      <c r="AS129" s="432">
        <v>114</v>
      </c>
      <c r="AT129" s="432">
        <v>128</v>
      </c>
      <c r="AU129" s="432">
        <v>122</v>
      </c>
      <c r="AV129" s="432">
        <v>201</v>
      </c>
      <c r="AW129" s="432">
        <v>165</v>
      </c>
      <c r="AX129" s="433">
        <v>145</v>
      </c>
      <c r="AY129" s="21">
        <v>137.4</v>
      </c>
      <c r="AZ129" s="21">
        <v>142.42857142857099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195</v>
      </c>
      <c r="D130" s="432">
        <v>237</v>
      </c>
      <c r="E130" s="432">
        <v>224</v>
      </c>
      <c r="F130" s="432">
        <v>228</v>
      </c>
      <c r="G130" s="432">
        <v>206</v>
      </c>
      <c r="H130" s="432">
        <v>131</v>
      </c>
      <c r="I130" s="433">
        <v>167</v>
      </c>
      <c r="J130" s="21">
        <v>218</v>
      </c>
      <c r="K130" s="21">
        <v>198.28571428571428</v>
      </c>
      <c r="M130" s="431">
        <v>150</v>
      </c>
      <c r="N130" s="432">
        <v>156</v>
      </c>
      <c r="O130" s="432">
        <v>149</v>
      </c>
      <c r="P130" s="432">
        <v>168</v>
      </c>
      <c r="Q130" s="432">
        <v>192</v>
      </c>
      <c r="R130" s="432">
        <v>125</v>
      </c>
      <c r="S130" s="433">
        <v>139</v>
      </c>
      <c r="T130" s="21">
        <v>163</v>
      </c>
      <c r="U130" s="21">
        <v>154.14285714285714</v>
      </c>
      <c r="W130" s="431">
        <v>345</v>
      </c>
      <c r="X130" s="432">
        <v>393</v>
      </c>
      <c r="Y130" s="432">
        <v>373</v>
      </c>
      <c r="Z130" s="432">
        <v>396</v>
      </c>
      <c r="AA130" s="432">
        <v>398</v>
      </c>
      <c r="AB130" s="432">
        <v>256</v>
      </c>
      <c r="AC130" s="433">
        <v>306</v>
      </c>
      <c r="AD130" s="21">
        <v>381</v>
      </c>
      <c r="AE130" s="21">
        <v>352.42857142857144</v>
      </c>
      <c r="AF130" s="12"/>
      <c r="AG130" s="284">
        <v>0.625</v>
      </c>
      <c r="AH130" s="431">
        <v>195</v>
      </c>
      <c r="AI130" s="432">
        <v>237</v>
      </c>
      <c r="AJ130" s="432">
        <v>224</v>
      </c>
      <c r="AK130" s="432">
        <v>228</v>
      </c>
      <c r="AL130" s="432">
        <v>206</v>
      </c>
      <c r="AM130" s="432">
        <v>131</v>
      </c>
      <c r="AN130" s="433">
        <v>167</v>
      </c>
      <c r="AO130" s="21">
        <v>218</v>
      </c>
      <c r="AP130" s="21">
        <v>198.28571428571399</v>
      </c>
      <c r="AR130" s="431">
        <v>150</v>
      </c>
      <c r="AS130" s="432">
        <v>156</v>
      </c>
      <c r="AT130" s="432">
        <v>149</v>
      </c>
      <c r="AU130" s="432">
        <v>168</v>
      </c>
      <c r="AV130" s="432">
        <v>192</v>
      </c>
      <c r="AW130" s="432">
        <v>125</v>
      </c>
      <c r="AX130" s="433">
        <v>139</v>
      </c>
      <c r="AY130" s="21">
        <v>163</v>
      </c>
      <c r="AZ130" s="21">
        <v>154.142857142857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246</v>
      </c>
      <c r="D131" s="432">
        <v>259</v>
      </c>
      <c r="E131" s="432">
        <v>316</v>
      </c>
      <c r="F131" s="432">
        <v>262</v>
      </c>
      <c r="G131" s="432">
        <v>246</v>
      </c>
      <c r="H131" s="432">
        <v>142</v>
      </c>
      <c r="I131" s="433">
        <v>199</v>
      </c>
      <c r="J131" s="21">
        <v>265.8</v>
      </c>
      <c r="K131" s="21">
        <v>238.57142857142858</v>
      </c>
      <c r="M131" s="431">
        <v>144</v>
      </c>
      <c r="N131" s="432">
        <v>126</v>
      </c>
      <c r="O131" s="432">
        <v>124</v>
      </c>
      <c r="P131" s="432">
        <v>156</v>
      </c>
      <c r="Q131" s="432">
        <v>214</v>
      </c>
      <c r="R131" s="432">
        <v>118</v>
      </c>
      <c r="S131" s="433">
        <v>162</v>
      </c>
      <c r="T131" s="21">
        <v>152.80000000000001</v>
      </c>
      <c r="U131" s="21">
        <v>149.14285714285714</v>
      </c>
      <c r="W131" s="431">
        <v>390</v>
      </c>
      <c r="X131" s="432">
        <v>385</v>
      </c>
      <c r="Y131" s="432">
        <v>440</v>
      </c>
      <c r="Z131" s="432">
        <v>418</v>
      </c>
      <c r="AA131" s="432">
        <v>460</v>
      </c>
      <c r="AB131" s="432">
        <v>260</v>
      </c>
      <c r="AC131" s="433">
        <v>361</v>
      </c>
      <c r="AD131" s="21">
        <v>418.6</v>
      </c>
      <c r="AE131" s="21">
        <v>387.71428571428572</v>
      </c>
      <c r="AF131" s="12"/>
      <c r="AG131" s="284">
        <v>0.66666700000000001</v>
      </c>
      <c r="AH131" s="431">
        <v>246</v>
      </c>
      <c r="AI131" s="432">
        <v>259</v>
      </c>
      <c r="AJ131" s="432">
        <v>316</v>
      </c>
      <c r="AK131" s="432">
        <v>262</v>
      </c>
      <c r="AL131" s="432">
        <v>246</v>
      </c>
      <c r="AM131" s="432">
        <v>142</v>
      </c>
      <c r="AN131" s="433">
        <v>199</v>
      </c>
      <c r="AO131" s="21">
        <v>265.8</v>
      </c>
      <c r="AP131" s="21">
        <v>238.57142857142901</v>
      </c>
      <c r="AR131" s="431">
        <v>144</v>
      </c>
      <c r="AS131" s="432">
        <v>126</v>
      </c>
      <c r="AT131" s="432">
        <v>124</v>
      </c>
      <c r="AU131" s="432">
        <v>156</v>
      </c>
      <c r="AV131" s="432">
        <v>214</v>
      </c>
      <c r="AW131" s="432">
        <v>118</v>
      </c>
      <c r="AX131" s="433">
        <v>162</v>
      </c>
      <c r="AY131" s="21">
        <v>152.80000000000001</v>
      </c>
      <c r="AZ131" s="21">
        <v>149.142857142857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250</v>
      </c>
      <c r="D132" s="432">
        <v>311</v>
      </c>
      <c r="E132" s="432">
        <v>299</v>
      </c>
      <c r="F132" s="432">
        <v>266</v>
      </c>
      <c r="G132" s="432">
        <v>285</v>
      </c>
      <c r="H132" s="432">
        <v>238</v>
      </c>
      <c r="I132" s="433">
        <v>151</v>
      </c>
      <c r="J132" s="21">
        <v>282.2</v>
      </c>
      <c r="K132" s="21">
        <v>257.14285714285717</v>
      </c>
      <c r="M132" s="431">
        <v>126</v>
      </c>
      <c r="N132" s="432">
        <v>161</v>
      </c>
      <c r="O132" s="432">
        <v>147</v>
      </c>
      <c r="P132" s="432">
        <v>137</v>
      </c>
      <c r="Q132" s="432">
        <v>155</v>
      </c>
      <c r="R132" s="432">
        <v>119</v>
      </c>
      <c r="S132" s="433">
        <v>146</v>
      </c>
      <c r="T132" s="21">
        <v>145.19999999999999</v>
      </c>
      <c r="U132" s="21">
        <v>141.57142857142858</v>
      </c>
      <c r="W132" s="431">
        <v>376</v>
      </c>
      <c r="X132" s="432">
        <v>472</v>
      </c>
      <c r="Y132" s="432">
        <v>446</v>
      </c>
      <c r="Z132" s="432">
        <v>403</v>
      </c>
      <c r="AA132" s="432">
        <v>440</v>
      </c>
      <c r="AB132" s="432">
        <v>357</v>
      </c>
      <c r="AC132" s="433">
        <v>297</v>
      </c>
      <c r="AD132" s="21">
        <v>427.4</v>
      </c>
      <c r="AE132" s="21">
        <v>398.71428571428572</v>
      </c>
      <c r="AF132" s="12"/>
      <c r="AG132" s="284">
        <v>0.70833299999999999</v>
      </c>
      <c r="AH132" s="431">
        <v>250</v>
      </c>
      <c r="AI132" s="432">
        <v>311</v>
      </c>
      <c r="AJ132" s="432">
        <v>299</v>
      </c>
      <c r="AK132" s="432">
        <v>266</v>
      </c>
      <c r="AL132" s="432">
        <v>285</v>
      </c>
      <c r="AM132" s="432">
        <v>238</v>
      </c>
      <c r="AN132" s="433">
        <v>151</v>
      </c>
      <c r="AO132" s="21">
        <v>282.2</v>
      </c>
      <c r="AP132" s="21">
        <v>257.142857142857</v>
      </c>
      <c r="AR132" s="431">
        <v>126</v>
      </c>
      <c r="AS132" s="432">
        <v>161</v>
      </c>
      <c r="AT132" s="432">
        <v>147</v>
      </c>
      <c r="AU132" s="432">
        <v>137</v>
      </c>
      <c r="AV132" s="432">
        <v>155</v>
      </c>
      <c r="AW132" s="432">
        <v>119</v>
      </c>
      <c r="AX132" s="433">
        <v>146</v>
      </c>
      <c r="AY132" s="21">
        <v>145.19999999999999</v>
      </c>
      <c r="AZ132" s="21">
        <v>141.57142857142901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161</v>
      </c>
      <c r="D133" s="432">
        <v>206</v>
      </c>
      <c r="E133" s="432">
        <v>248</v>
      </c>
      <c r="F133" s="432">
        <v>182</v>
      </c>
      <c r="G133" s="432">
        <v>177</v>
      </c>
      <c r="H133" s="432">
        <v>195</v>
      </c>
      <c r="I133" s="433">
        <v>152</v>
      </c>
      <c r="J133" s="21">
        <v>194.8</v>
      </c>
      <c r="K133" s="21">
        <v>188.71428571428572</v>
      </c>
      <c r="M133" s="431">
        <v>94</v>
      </c>
      <c r="N133" s="432">
        <v>118</v>
      </c>
      <c r="O133" s="432">
        <v>118</v>
      </c>
      <c r="P133" s="432">
        <v>114</v>
      </c>
      <c r="Q133" s="432">
        <v>144</v>
      </c>
      <c r="R133" s="432">
        <v>103</v>
      </c>
      <c r="S133" s="433">
        <v>114</v>
      </c>
      <c r="T133" s="21">
        <v>117.6</v>
      </c>
      <c r="U133" s="21">
        <v>115</v>
      </c>
      <c r="W133" s="431">
        <v>255</v>
      </c>
      <c r="X133" s="432">
        <v>324</v>
      </c>
      <c r="Y133" s="432">
        <v>366</v>
      </c>
      <c r="Z133" s="432">
        <v>296</v>
      </c>
      <c r="AA133" s="432">
        <v>321</v>
      </c>
      <c r="AB133" s="432">
        <v>298</v>
      </c>
      <c r="AC133" s="433">
        <v>266</v>
      </c>
      <c r="AD133" s="21">
        <v>312.39999999999998</v>
      </c>
      <c r="AE133" s="21">
        <v>303.71428571428572</v>
      </c>
      <c r="AF133" s="12"/>
      <c r="AG133" s="284">
        <v>0.75</v>
      </c>
      <c r="AH133" s="431">
        <v>161</v>
      </c>
      <c r="AI133" s="432">
        <v>206</v>
      </c>
      <c r="AJ133" s="432">
        <v>248</v>
      </c>
      <c r="AK133" s="432">
        <v>182</v>
      </c>
      <c r="AL133" s="432">
        <v>177</v>
      </c>
      <c r="AM133" s="432">
        <v>195</v>
      </c>
      <c r="AN133" s="433">
        <v>152</v>
      </c>
      <c r="AO133" s="21">
        <v>194.8</v>
      </c>
      <c r="AP133" s="21">
        <v>188.71428571428601</v>
      </c>
      <c r="AR133" s="431">
        <v>94</v>
      </c>
      <c r="AS133" s="432">
        <v>118</v>
      </c>
      <c r="AT133" s="432">
        <v>118</v>
      </c>
      <c r="AU133" s="432">
        <v>114</v>
      </c>
      <c r="AV133" s="432">
        <v>144</v>
      </c>
      <c r="AW133" s="432">
        <v>103</v>
      </c>
      <c r="AX133" s="433">
        <v>114</v>
      </c>
      <c r="AY133" s="21">
        <v>117.6</v>
      </c>
      <c r="AZ133" s="21">
        <v>115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56</v>
      </c>
      <c r="D134" s="432">
        <v>62</v>
      </c>
      <c r="E134" s="432">
        <v>93</v>
      </c>
      <c r="F134" s="432">
        <v>81</v>
      </c>
      <c r="G134" s="432">
        <v>90</v>
      </c>
      <c r="H134" s="432">
        <v>58</v>
      </c>
      <c r="I134" s="433">
        <v>86</v>
      </c>
      <c r="J134" s="21">
        <v>76.400000000000006</v>
      </c>
      <c r="K134" s="21">
        <v>75.142857142857139</v>
      </c>
      <c r="M134" s="431">
        <v>64</v>
      </c>
      <c r="N134" s="432">
        <v>50</v>
      </c>
      <c r="O134" s="432">
        <v>62</v>
      </c>
      <c r="P134" s="432">
        <v>72</v>
      </c>
      <c r="Q134" s="432">
        <v>85</v>
      </c>
      <c r="R134" s="432">
        <v>77</v>
      </c>
      <c r="S134" s="433">
        <v>105</v>
      </c>
      <c r="T134" s="21">
        <v>66.599999999999994</v>
      </c>
      <c r="U134" s="21">
        <v>73.571428571428569</v>
      </c>
      <c r="W134" s="431">
        <v>120</v>
      </c>
      <c r="X134" s="432">
        <v>112</v>
      </c>
      <c r="Y134" s="432">
        <v>155</v>
      </c>
      <c r="Z134" s="432">
        <v>153</v>
      </c>
      <c r="AA134" s="432">
        <v>175</v>
      </c>
      <c r="AB134" s="432">
        <v>135</v>
      </c>
      <c r="AC134" s="433">
        <v>191</v>
      </c>
      <c r="AD134" s="21">
        <v>143</v>
      </c>
      <c r="AE134" s="21">
        <v>148.71428571428572</v>
      </c>
      <c r="AF134" s="12"/>
      <c r="AG134" s="284">
        <v>0.79166700000000001</v>
      </c>
      <c r="AH134" s="431">
        <v>56</v>
      </c>
      <c r="AI134" s="432">
        <v>62</v>
      </c>
      <c r="AJ134" s="432">
        <v>93</v>
      </c>
      <c r="AK134" s="432">
        <v>81</v>
      </c>
      <c r="AL134" s="432">
        <v>90</v>
      </c>
      <c r="AM134" s="432">
        <v>58</v>
      </c>
      <c r="AN134" s="433">
        <v>86</v>
      </c>
      <c r="AO134" s="21">
        <v>76.400000000000006</v>
      </c>
      <c r="AP134" s="21">
        <v>75.142857142857096</v>
      </c>
      <c r="AR134" s="431">
        <v>64</v>
      </c>
      <c r="AS134" s="432">
        <v>50</v>
      </c>
      <c r="AT134" s="432">
        <v>62</v>
      </c>
      <c r="AU134" s="432">
        <v>72</v>
      </c>
      <c r="AV134" s="432">
        <v>85</v>
      </c>
      <c r="AW134" s="432">
        <v>77</v>
      </c>
      <c r="AX134" s="433">
        <v>105</v>
      </c>
      <c r="AY134" s="21">
        <v>66.599999999999994</v>
      </c>
      <c r="AZ134" s="21">
        <v>73.571428571428598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33</v>
      </c>
      <c r="D135" s="432">
        <v>48</v>
      </c>
      <c r="E135" s="432">
        <v>58</v>
      </c>
      <c r="F135" s="432">
        <v>46</v>
      </c>
      <c r="G135" s="432">
        <v>51</v>
      </c>
      <c r="H135" s="432">
        <v>39</v>
      </c>
      <c r="I135" s="433">
        <v>64</v>
      </c>
      <c r="J135" s="21">
        <v>47.2</v>
      </c>
      <c r="K135" s="21">
        <v>48.428571428571431</v>
      </c>
      <c r="M135" s="431">
        <v>41</v>
      </c>
      <c r="N135" s="432">
        <v>43</v>
      </c>
      <c r="O135" s="432">
        <v>37</v>
      </c>
      <c r="P135" s="432">
        <v>47</v>
      </c>
      <c r="Q135" s="432">
        <v>62</v>
      </c>
      <c r="R135" s="432">
        <v>47</v>
      </c>
      <c r="S135" s="433">
        <v>68</v>
      </c>
      <c r="T135" s="21">
        <v>46</v>
      </c>
      <c r="U135" s="21">
        <v>49.285714285714285</v>
      </c>
      <c r="W135" s="431">
        <v>74</v>
      </c>
      <c r="X135" s="432">
        <v>91</v>
      </c>
      <c r="Y135" s="432">
        <v>95</v>
      </c>
      <c r="Z135" s="432">
        <v>93</v>
      </c>
      <c r="AA135" s="432">
        <v>113</v>
      </c>
      <c r="AB135" s="432">
        <v>86</v>
      </c>
      <c r="AC135" s="433">
        <v>132</v>
      </c>
      <c r="AD135" s="21">
        <v>93.2</v>
      </c>
      <c r="AE135" s="21">
        <v>97.714285714285708</v>
      </c>
      <c r="AF135" s="12"/>
      <c r="AG135" s="284">
        <v>0.83333299999999999</v>
      </c>
      <c r="AH135" s="431">
        <v>33</v>
      </c>
      <c r="AI135" s="432">
        <v>48</v>
      </c>
      <c r="AJ135" s="432">
        <v>58</v>
      </c>
      <c r="AK135" s="432">
        <v>46</v>
      </c>
      <c r="AL135" s="432">
        <v>51</v>
      </c>
      <c r="AM135" s="432">
        <v>39</v>
      </c>
      <c r="AN135" s="433">
        <v>64</v>
      </c>
      <c r="AO135" s="21">
        <v>47.2</v>
      </c>
      <c r="AP135" s="21">
        <v>48.428571428571402</v>
      </c>
      <c r="AR135" s="431">
        <v>41</v>
      </c>
      <c r="AS135" s="432">
        <v>43</v>
      </c>
      <c r="AT135" s="432">
        <v>37</v>
      </c>
      <c r="AU135" s="432">
        <v>47</v>
      </c>
      <c r="AV135" s="432">
        <v>62</v>
      </c>
      <c r="AW135" s="432">
        <v>47</v>
      </c>
      <c r="AX135" s="433">
        <v>68</v>
      </c>
      <c r="AY135" s="21">
        <v>46</v>
      </c>
      <c r="AZ135" s="21">
        <v>49.285714285714299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32</v>
      </c>
      <c r="D136" s="432">
        <v>37</v>
      </c>
      <c r="E136" s="432">
        <v>50</v>
      </c>
      <c r="F136" s="432">
        <v>55</v>
      </c>
      <c r="G136" s="432">
        <v>40</v>
      </c>
      <c r="H136" s="432">
        <v>48</v>
      </c>
      <c r="I136" s="433">
        <v>41</v>
      </c>
      <c r="J136" s="21">
        <v>42.8</v>
      </c>
      <c r="K136" s="21">
        <v>43.285714285714285</v>
      </c>
      <c r="M136" s="431">
        <v>29</v>
      </c>
      <c r="N136" s="432">
        <v>28</v>
      </c>
      <c r="O136" s="432">
        <v>17</v>
      </c>
      <c r="P136" s="432">
        <v>30</v>
      </c>
      <c r="Q136" s="432">
        <v>51</v>
      </c>
      <c r="R136" s="432">
        <v>43</v>
      </c>
      <c r="S136" s="433">
        <v>63</v>
      </c>
      <c r="T136" s="21">
        <v>31</v>
      </c>
      <c r="U136" s="21">
        <v>37.285714285714285</v>
      </c>
      <c r="W136" s="431">
        <v>61</v>
      </c>
      <c r="X136" s="432">
        <v>65</v>
      </c>
      <c r="Y136" s="432">
        <v>67</v>
      </c>
      <c r="Z136" s="432">
        <v>85</v>
      </c>
      <c r="AA136" s="432">
        <v>91</v>
      </c>
      <c r="AB136" s="432">
        <v>91</v>
      </c>
      <c r="AC136" s="433">
        <v>104</v>
      </c>
      <c r="AD136" s="21">
        <v>73.8</v>
      </c>
      <c r="AE136" s="21">
        <v>80.571428571428569</v>
      </c>
      <c r="AF136" s="12"/>
      <c r="AG136" s="284">
        <v>0.875</v>
      </c>
      <c r="AH136" s="431">
        <v>32</v>
      </c>
      <c r="AI136" s="432">
        <v>37</v>
      </c>
      <c r="AJ136" s="432">
        <v>50</v>
      </c>
      <c r="AK136" s="432">
        <v>55</v>
      </c>
      <c r="AL136" s="432">
        <v>40</v>
      </c>
      <c r="AM136" s="432">
        <v>48</v>
      </c>
      <c r="AN136" s="433">
        <v>41</v>
      </c>
      <c r="AO136" s="21">
        <v>42.8</v>
      </c>
      <c r="AP136" s="21">
        <v>43.285714285714299</v>
      </c>
      <c r="AR136" s="431">
        <v>29</v>
      </c>
      <c r="AS136" s="432">
        <v>28</v>
      </c>
      <c r="AT136" s="432">
        <v>17</v>
      </c>
      <c r="AU136" s="432">
        <v>30</v>
      </c>
      <c r="AV136" s="432">
        <v>51</v>
      </c>
      <c r="AW136" s="432">
        <v>43</v>
      </c>
      <c r="AX136" s="433">
        <v>63</v>
      </c>
      <c r="AY136" s="21">
        <v>31</v>
      </c>
      <c r="AZ136" s="21">
        <v>37.285714285714299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26</v>
      </c>
      <c r="D137" s="432">
        <v>26</v>
      </c>
      <c r="E137" s="432">
        <v>31</v>
      </c>
      <c r="F137" s="432">
        <v>28</v>
      </c>
      <c r="G137" s="432">
        <v>44</v>
      </c>
      <c r="H137" s="432">
        <v>33</v>
      </c>
      <c r="I137" s="433">
        <v>30</v>
      </c>
      <c r="J137" s="21">
        <v>31</v>
      </c>
      <c r="K137" s="21">
        <v>31.142857142857142</v>
      </c>
      <c r="M137" s="431">
        <v>18</v>
      </c>
      <c r="N137" s="432">
        <v>31</v>
      </c>
      <c r="O137" s="432">
        <v>29</v>
      </c>
      <c r="P137" s="432">
        <v>23</v>
      </c>
      <c r="Q137" s="432">
        <v>33</v>
      </c>
      <c r="R137" s="432">
        <v>41</v>
      </c>
      <c r="S137" s="433">
        <v>56</v>
      </c>
      <c r="T137" s="21">
        <v>26.8</v>
      </c>
      <c r="U137" s="21">
        <v>33</v>
      </c>
      <c r="W137" s="431">
        <v>44</v>
      </c>
      <c r="X137" s="432">
        <v>57</v>
      </c>
      <c r="Y137" s="432">
        <v>60</v>
      </c>
      <c r="Z137" s="432">
        <v>51</v>
      </c>
      <c r="AA137" s="432">
        <v>77</v>
      </c>
      <c r="AB137" s="432">
        <v>74</v>
      </c>
      <c r="AC137" s="433">
        <v>86</v>
      </c>
      <c r="AD137" s="21">
        <v>57.8</v>
      </c>
      <c r="AE137" s="21">
        <v>64.142857142857139</v>
      </c>
      <c r="AF137" s="12"/>
      <c r="AG137" s="284">
        <v>0.91666700000000001</v>
      </c>
      <c r="AH137" s="431">
        <v>26</v>
      </c>
      <c r="AI137" s="432">
        <v>26</v>
      </c>
      <c r="AJ137" s="432">
        <v>31</v>
      </c>
      <c r="AK137" s="432">
        <v>28</v>
      </c>
      <c r="AL137" s="432">
        <v>44</v>
      </c>
      <c r="AM137" s="432">
        <v>33</v>
      </c>
      <c r="AN137" s="433">
        <v>30</v>
      </c>
      <c r="AO137" s="21">
        <v>31</v>
      </c>
      <c r="AP137" s="21">
        <v>31.1428571428571</v>
      </c>
      <c r="AR137" s="431">
        <v>18</v>
      </c>
      <c r="AS137" s="432">
        <v>31</v>
      </c>
      <c r="AT137" s="432">
        <v>29</v>
      </c>
      <c r="AU137" s="432">
        <v>23</v>
      </c>
      <c r="AV137" s="432">
        <v>33</v>
      </c>
      <c r="AW137" s="432">
        <v>41</v>
      </c>
      <c r="AX137" s="433">
        <v>56</v>
      </c>
      <c r="AY137" s="21">
        <v>26.8</v>
      </c>
      <c r="AZ137" s="21">
        <v>33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9</v>
      </c>
      <c r="D138" s="432">
        <v>20</v>
      </c>
      <c r="E138" s="432">
        <v>15</v>
      </c>
      <c r="F138" s="432">
        <v>18</v>
      </c>
      <c r="G138" s="432">
        <v>21</v>
      </c>
      <c r="H138" s="432">
        <v>26</v>
      </c>
      <c r="I138" s="433">
        <v>19</v>
      </c>
      <c r="J138" s="21">
        <v>16.600000000000001</v>
      </c>
      <c r="K138" s="21">
        <v>18.285714285714285</v>
      </c>
      <c r="M138" s="431">
        <v>8</v>
      </c>
      <c r="N138" s="432">
        <v>15</v>
      </c>
      <c r="O138" s="432">
        <v>14</v>
      </c>
      <c r="P138" s="432">
        <v>19</v>
      </c>
      <c r="Q138" s="432">
        <v>23</v>
      </c>
      <c r="R138" s="432">
        <v>23</v>
      </c>
      <c r="S138" s="433">
        <v>33</v>
      </c>
      <c r="T138" s="21">
        <v>15.8</v>
      </c>
      <c r="U138" s="21">
        <v>19.285714285714285</v>
      </c>
      <c r="W138" s="431">
        <v>17</v>
      </c>
      <c r="X138" s="432">
        <v>35</v>
      </c>
      <c r="Y138" s="432">
        <v>29</v>
      </c>
      <c r="Z138" s="432">
        <v>37</v>
      </c>
      <c r="AA138" s="432">
        <v>44</v>
      </c>
      <c r="AB138" s="432">
        <v>49</v>
      </c>
      <c r="AC138" s="433">
        <v>52</v>
      </c>
      <c r="AD138" s="21">
        <v>32.4</v>
      </c>
      <c r="AE138" s="21">
        <v>37.571428571428569</v>
      </c>
      <c r="AF138" s="12"/>
      <c r="AG138" s="284">
        <v>0.95833299999999999</v>
      </c>
      <c r="AH138" s="431">
        <v>9</v>
      </c>
      <c r="AI138" s="432">
        <v>20</v>
      </c>
      <c r="AJ138" s="432">
        <v>15</v>
      </c>
      <c r="AK138" s="432">
        <v>18</v>
      </c>
      <c r="AL138" s="432">
        <v>21</v>
      </c>
      <c r="AM138" s="432">
        <v>26</v>
      </c>
      <c r="AN138" s="433">
        <v>19</v>
      </c>
      <c r="AO138" s="21">
        <v>16.600000000000001</v>
      </c>
      <c r="AP138" s="21">
        <v>18.285714285714299</v>
      </c>
      <c r="AR138" s="431">
        <v>8</v>
      </c>
      <c r="AS138" s="432">
        <v>15</v>
      </c>
      <c r="AT138" s="432">
        <v>14</v>
      </c>
      <c r="AU138" s="432">
        <v>19</v>
      </c>
      <c r="AV138" s="432">
        <v>23</v>
      </c>
      <c r="AW138" s="432">
        <v>23</v>
      </c>
      <c r="AX138" s="433">
        <v>33</v>
      </c>
      <c r="AY138" s="21">
        <v>15.8</v>
      </c>
      <c r="AZ138" s="21">
        <v>19.285714285714299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2083</v>
      </c>
      <c r="D139" s="438">
        <v>2044</v>
      </c>
      <c r="E139" s="438">
        <v>2138</v>
      </c>
      <c r="F139" s="438">
        <v>2094</v>
      </c>
      <c r="G139" s="438">
        <v>2321</v>
      </c>
      <c r="H139" s="438">
        <v>1665</v>
      </c>
      <c r="I139" s="439">
        <v>1601</v>
      </c>
      <c r="J139" s="332">
        <v>2136</v>
      </c>
      <c r="K139" s="332">
        <v>1992.2857142857142</v>
      </c>
      <c r="L139" s="81"/>
      <c r="M139" s="437">
        <v>1754</v>
      </c>
      <c r="N139" s="438">
        <v>1754</v>
      </c>
      <c r="O139" s="438">
        <v>1766</v>
      </c>
      <c r="P139" s="438">
        <v>1792</v>
      </c>
      <c r="Q139" s="438">
        <v>2117</v>
      </c>
      <c r="R139" s="438">
        <v>1693</v>
      </c>
      <c r="S139" s="439">
        <v>1561</v>
      </c>
      <c r="T139" s="332">
        <v>1836.6</v>
      </c>
      <c r="U139" s="332">
        <v>1776.7142857142856</v>
      </c>
      <c r="V139" s="81"/>
      <c r="W139" s="437">
        <v>3837</v>
      </c>
      <c r="X139" s="438">
        <v>3798</v>
      </c>
      <c r="Y139" s="438">
        <v>3904</v>
      </c>
      <c r="Z139" s="438">
        <v>3886</v>
      </c>
      <c r="AA139" s="438">
        <v>4438</v>
      </c>
      <c r="AB139" s="438">
        <v>3358</v>
      </c>
      <c r="AC139" s="439">
        <v>3162</v>
      </c>
      <c r="AD139" s="332">
        <v>3972.6</v>
      </c>
      <c r="AE139" s="332">
        <v>3769.0000000000005</v>
      </c>
      <c r="AG139" s="328" t="s">
        <v>35</v>
      </c>
      <c r="AH139" s="437">
        <v>2083</v>
      </c>
      <c r="AI139" s="438">
        <v>2044</v>
      </c>
      <c r="AJ139" s="438">
        <v>2138</v>
      </c>
      <c r="AK139" s="438">
        <v>2094</v>
      </c>
      <c r="AL139" s="438">
        <v>2321</v>
      </c>
      <c r="AM139" s="438">
        <v>1665</v>
      </c>
      <c r="AN139" s="439">
        <v>1601</v>
      </c>
      <c r="AO139" s="332">
        <v>2136</v>
      </c>
      <c r="AP139" s="332">
        <v>1992.2857142857099</v>
      </c>
      <c r="AQ139" s="81"/>
      <c r="AR139" s="437">
        <v>1754</v>
      </c>
      <c r="AS139" s="438">
        <v>1754</v>
      </c>
      <c r="AT139" s="438">
        <v>1766</v>
      </c>
      <c r="AU139" s="438">
        <v>1792</v>
      </c>
      <c r="AV139" s="438">
        <v>2117</v>
      </c>
      <c r="AW139" s="438">
        <v>1693</v>
      </c>
      <c r="AX139" s="439">
        <v>1561</v>
      </c>
      <c r="AY139" s="332">
        <v>1836.6</v>
      </c>
      <c r="AZ139" s="332">
        <v>1776.7142857142901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2334</v>
      </c>
      <c r="D140" s="441">
        <v>2314</v>
      </c>
      <c r="E140" s="441">
        <v>2457</v>
      </c>
      <c r="F140" s="441">
        <v>2388</v>
      </c>
      <c r="G140" s="441">
        <v>2602</v>
      </c>
      <c r="H140" s="441">
        <v>1839</v>
      </c>
      <c r="I140" s="442">
        <v>1811</v>
      </c>
      <c r="J140" s="339">
        <v>2419</v>
      </c>
      <c r="K140" s="339">
        <v>2249.2857142857142</v>
      </c>
      <c r="L140" s="81"/>
      <c r="M140" s="440">
        <v>1964</v>
      </c>
      <c r="N140" s="441">
        <v>1941</v>
      </c>
      <c r="O140" s="441">
        <v>1936</v>
      </c>
      <c r="P140" s="441">
        <v>1998</v>
      </c>
      <c r="Q140" s="441">
        <v>2366</v>
      </c>
      <c r="R140" s="441">
        <v>1880</v>
      </c>
      <c r="S140" s="442">
        <v>1817</v>
      </c>
      <c r="T140" s="339">
        <v>2041</v>
      </c>
      <c r="U140" s="339">
        <v>1986</v>
      </c>
      <c r="V140" s="81"/>
      <c r="W140" s="440">
        <v>4298</v>
      </c>
      <c r="X140" s="441">
        <v>4255</v>
      </c>
      <c r="Y140" s="441">
        <v>4393</v>
      </c>
      <c r="Z140" s="441">
        <v>4386</v>
      </c>
      <c r="AA140" s="441">
        <v>4968</v>
      </c>
      <c r="AB140" s="441">
        <v>3719</v>
      </c>
      <c r="AC140" s="442">
        <v>3628</v>
      </c>
      <c r="AD140" s="339">
        <v>4460</v>
      </c>
      <c r="AE140" s="339">
        <v>4235.2857142857147</v>
      </c>
      <c r="AG140" s="335" t="s">
        <v>36</v>
      </c>
      <c r="AH140" s="440">
        <v>2334</v>
      </c>
      <c r="AI140" s="441">
        <v>2314</v>
      </c>
      <c r="AJ140" s="441">
        <v>2457</v>
      </c>
      <c r="AK140" s="441">
        <v>2388</v>
      </c>
      <c r="AL140" s="441">
        <v>2602</v>
      </c>
      <c r="AM140" s="441">
        <v>1839</v>
      </c>
      <c r="AN140" s="442">
        <v>1811</v>
      </c>
      <c r="AO140" s="339">
        <v>2419</v>
      </c>
      <c r="AP140" s="339">
        <v>2249.2857142857101</v>
      </c>
      <c r="AQ140" s="81"/>
      <c r="AR140" s="440">
        <v>1964</v>
      </c>
      <c r="AS140" s="441">
        <v>1941</v>
      </c>
      <c r="AT140" s="441">
        <v>1936</v>
      </c>
      <c r="AU140" s="441">
        <v>1998</v>
      </c>
      <c r="AV140" s="441">
        <v>2366</v>
      </c>
      <c r="AW140" s="441">
        <v>1880</v>
      </c>
      <c r="AX140" s="442">
        <v>1817</v>
      </c>
      <c r="AY140" s="339">
        <v>2041</v>
      </c>
      <c r="AZ140" s="339">
        <v>1986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2369</v>
      </c>
      <c r="D141" s="444">
        <v>2360</v>
      </c>
      <c r="E141" s="444">
        <v>2503</v>
      </c>
      <c r="F141" s="444">
        <v>2434</v>
      </c>
      <c r="G141" s="444">
        <v>2667</v>
      </c>
      <c r="H141" s="444">
        <v>1898</v>
      </c>
      <c r="I141" s="445">
        <v>1860</v>
      </c>
      <c r="J141" s="344">
        <v>2466.6</v>
      </c>
      <c r="K141" s="344">
        <v>2298.7142857142858</v>
      </c>
      <c r="L141" s="81"/>
      <c r="M141" s="443">
        <v>1990</v>
      </c>
      <c r="N141" s="444">
        <v>1987</v>
      </c>
      <c r="O141" s="444">
        <v>1979</v>
      </c>
      <c r="P141" s="444">
        <v>2040</v>
      </c>
      <c r="Q141" s="444">
        <v>2422</v>
      </c>
      <c r="R141" s="444">
        <v>1944</v>
      </c>
      <c r="S141" s="445">
        <v>1906</v>
      </c>
      <c r="T141" s="344">
        <v>2083.6000000000004</v>
      </c>
      <c r="U141" s="344">
        <v>2038.2857142857142</v>
      </c>
      <c r="V141" s="81"/>
      <c r="W141" s="443">
        <v>4359</v>
      </c>
      <c r="X141" s="444">
        <v>4347</v>
      </c>
      <c r="Y141" s="444">
        <v>4482</v>
      </c>
      <c r="Z141" s="444">
        <v>4474</v>
      </c>
      <c r="AA141" s="444">
        <v>5089</v>
      </c>
      <c r="AB141" s="444">
        <v>3842</v>
      </c>
      <c r="AC141" s="445">
        <v>3766</v>
      </c>
      <c r="AD141" s="344">
        <v>4550.2</v>
      </c>
      <c r="AE141" s="344">
        <v>4337</v>
      </c>
      <c r="AG141" s="340" t="s">
        <v>37</v>
      </c>
      <c r="AH141" s="443">
        <v>2369</v>
      </c>
      <c r="AI141" s="444">
        <v>2360</v>
      </c>
      <c r="AJ141" s="444">
        <v>2503</v>
      </c>
      <c r="AK141" s="444">
        <v>2434</v>
      </c>
      <c r="AL141" s="444">
        <v>2667</v>
      </c>
      <c r="AM141" s="444">
        <v>1898</v>
      </c>
      <c r="AN141" s="445">
        <v>1860</v>
      </c>
      <c r="AO141" s="344">
        <v>2466.6</v>
      </c>
      <c r="AP141" s="344">
        <v>2298.7142857142899</v>
      </c>
      <c r="AQ141" s="81"/>
      <c r="AR141" s="443">
        <v>1990</v>
      </c>
      <c r="AS141" s="444">
        <v>1987</v>
      </c>
      <c r="AT141" s="444">
        <v>1979</v>
      </c>
      <c r="AU141" s="444">
        <v>2040</v>
      </c>
      <c r="AV141" s="444">
        <v>2422</v>
      </c>
      <c r="AW141" s="444">
        <v>1944</v>
      </c>
      <c r="AX141" s="445">
        <v>1906</v>
      </c>
      <c r="AY141" s="344">
        <v>2083.6</v>
      </c>
      <c r="AZ141" s="344">
        <v>2038.2857142857099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2445</v>
      </c>
      <c r="D142" s="447">
        <v>2413</v>
      </c>
      <c r="E142" s="447">
        <v>2558</v>
      </c>
      <c r="F142" s="447">
        <v>2492</v>
      </c>
      <c r="G142" s="447">
        <v>2716</v>
      </c>
      <c r="H142" s="447">
        <v>1938</v>
      </c>
      <c r="I142" s="448">
        <v>1911</v>
      </c>
      <c r="J142" s="349">
        <v>2524.8000000000002</v>
      </c>
      <c r="K142" s="349">
        <v>2353.2857142857147</v>
      </c>
      <c r="L142" s="81"/>
      <c r="M142" s="446">
        <v>2060</v>
      </c>
      <c r="N142" s="447">
        <v>2025</v>
      </c>
      <c r="O142" s="447">
        <v>2021</v>
      </c>
      <c r="P142" s="447">
        <v>2086</v>
      </c>
      <c r="Q142" s="447">
        <v>2457</v>
      </c>
      <c r="R142" s="447">
        <v>1989</v>
      </c>
      <c r="S142" s="448">
        <v>1959</v>
      </c>
      <c r="T142" s="349">
        <v>2129.8000000000002</v>
      </c>
      <c r="U142" s="349">
        <v>2085.2857142857138</v>
      </c>
      <c r="V142" s="81"/>
      <c r="W142" s="446">
        <v>4505</v>
      </c>
      <c r="X142" s="447">
        <v>4438</v>
      </c>
      <c r="Y142" s="447">
        <v>4579</v>
      </c>
      <c r="Z142" s="447">
        <v>4578</v>
      </c>
      <c r="AA142" s="447">
        <v>5173</v>
      </c>
      <c r="AB142" s="447">
        <v>3927</v>
      </c>
      <c r="AC142" s="448">
        <v>3870</v>
      </c>
      <c r="AD142" s="349">
        <v>4654.5999999999995</v>
      </c>
      <c r="AE142" s="349">
        <v>4438.5714285714275</v>
      </c>
      <c r="AG142" s="345" t="s">
        <v>38</v>
      </c>
      <c r="AH142" s="446">
        <v>2445</v>
      </c>
      <c r="AI142" s="447">
        <v>2413</v>
      </c>
      <c r="AJ142" s="447">
        <v>2558</v>
      </c>
      <c r="AK142" s="447">
        <v>2492</v>
      </c>
      <c r="AL142" s="447">
        <v>2716</v>
      </c>
      <c r="AM142" s="447">
        <v>1938</v>
      </c>
      <c r="AN142" s="448">
        <v>1911</v>
      </c>
      <c r="AO142" s="349">
        <v>2524.8000000000002</v>
      </c>
      <c r="AP142" s="349">
        <v>2353.2857142857101</v>
      </c>
      <c r="AQ142" s="81"/>
      <c r="AR142" s="446">
        <v>2060</v>
      </c>
      <c r="AS142" s="447">
        <v>2025</v>
      </c>
      <c r="AT142" s="447">
        <v>2021</v>
      </c>
      <c r="AU142" s="447">
        <v>2086</v>
      </c>
      <c r="AV142" s="447">
        <v>2457</v>
      </c>
      <c r="AW142" s="447">
        <v>1989</v>
      </c>
      <c r="AX142" s="448">
        <v>1959</v>
      </c>
      <c r="AY142" s="349">
        <v>2129.8000000000002</v>
      </c>
      <c r="AZ142" s="349">
        <v>2085.2857142857101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8" t="s">
        <v>53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61"/>
      <c r="Q145" s="61"/>
      <c r="R145" s="508" t="s">
        <v>54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61"/>
      <c r="AF145" s="581" t="s">
        <v>84</v>
      </c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583"/>
      <c r="AR145" s="11"/>
    </row>
    <row r="146" spans="1:44" x14ac:dyDescent="0.25">
      <c r="A146" s="217"/>
      <c r="D146" s="586" t="s">
        <v>41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41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41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3</v>
      </c>
      <c r="D149" s="458">
        <v>0</v>
      </c>
      <c r="E149" s="459">
        <v>3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3</v>
      </c>
      <c r="R149" s="458">
        <v>0</v>
      </c>
      <c r="S149" s="459">
        <v>3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6</v>
      </c>
      <c r="AF149" s="459">
        <v>0</v>
      </c>
      <c r="AG149" s="461">
        <v>6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2</v>
      </c>
      <c r="D150" s="464">
        <v>0</v>
      </c>
      <c r="E150" s="465">
        <v>2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1</v>
      </c>
      <c r="R150" s="464">
        <v>0</v>
      </c>
      <c r="S150" s="465">
        <v>1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3</v>
      </c>
      <c r="AF150" s="14">
        <v>0</v>
      </c>
      <c r="AG150" s="14">
        <v>3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2</v>
      </c>
      <c r="R151" s="464">
        <v>0</v>
      </c>
      <c r="S151" s="465">
        <v>2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5</v>
      </c>
      <c r="AF151" s="14">
        <v>0</v>
      </c>
      <c r="AG151" s="14">
        <v>5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2</v>
      </c>
      <c r="D152" s="464">
        <v>0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2</v>
      </c>
      <c r="R152" s="464">
        <v>0</v>
      </c>
      <c r="S152" s="465">
        <v>2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4</v>
      </c>
      <c r="AF152" s="14">
        <v>0</v>
      </c>
      <c r="AG152" s="14">
        <v>4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2</v>
      </c>
      <c r="D153" s="464">
        <v>0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3</v>
      </c>
      <c r="R153" s="464">
        <v>0</v>
      </c>
      <c r="S153" s="465">
        <v>3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5</v>
      </c>
      <c r="AF153" s="14">
        <v>0</v>
      </c>
      <c r="AG153" s="14">
        <v>5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2</v>
      </c>
      <c r="R154" s="464">
        <v>0</v>
      </c>
      <c r="S154" s="465">
        <v>2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2</v>
      </c>
      <c r="AF154" s="14">
        <v>0</v>
      </c>
      <c r="AG154" s="14">
        <v>2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</v>
      </c>
      <c r="AF155" s="14">
        <v>0</v>
      </c>
      <c r="AG155" s="14">
        <v>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2</v>
      </c>
      <c r="R156" s="464">
        <v>0</v>
      </c>
      <c r="S156" s="465">
        <v>2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3</v>
      </c>
      <c r="AF156" s="14">
        <v>0</v>
      </c>
      <c r="AG156" s="14">
        <v>3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0</v>
      </c>
      <c r="R157" s="464">
        <v>0</v>
      </c>
      <c r="S157" s="465">
        <v>0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1</v>
      </c>
      <c r="R158" s="464">
        <v>0</v>
      </c>
      <c r="S158" s="465">
        <v>0</v>
      </c>
      <c r="T158" s="465">
        <v>0</v>
      </c>
      <c r="U158" s="465">
        <v>0</v>
      </c>
      <c r="V158" s="465">
        <v>0</v>
      </c>
      <c r="W158" s="465">
        <v>1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1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1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0</v>
      </c>
      <c r="D159" s="464">
        <v>0</v>
      </c>
      <c r="E159" s="465">
        <v>0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1</v>
      </c>
      <c r="R159" s="464">
        <v>0</v>
      </c>
      <c r="S159" s="465">
        <v>1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1</v>
      </c>
      <c r="AF159" s="14">
        <v>0</v>
      </c>
      <c r="AG159" s="14">
        <v>1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</v>
      </c>
      <c r="D160" s="464">
        <v>0</v>
      </c>
      <c r="E160" s="465">
        <v>1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4</v>
      </c>
      <c r="R160" s="464">
        <v>0</v>
      </c>
      <c r="S160" s="465">
        <v>4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5</v>
      </c>
      <c r="AF160" s="14">
        <v>0</v>
      </c>
      <c r="AG160" s="14">
        <v>5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3</v>
      </c>
      <c r="R161" s="464">
        <v>0</v>
      </c>
      <c r="S161" s="465">
        <v>3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3</v>
      </c>
      <c r="AF161" s="14">
        <v>0</v>
      </c>
      <c r="AG161" s="14">
        <v>3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1</v>
      </c>
      <c r="D162" s="464">
        <v>0</v>
      </c>
      <c r="E162" s="465">
        <v>1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0</v>
      </c>
      <c r="R162" s="464">
        <v>0</v>
      </c>
      <c r="S162" s="465">
        <v>0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1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1</v>
      </c>
      <c r="D163" s="464">
        <v>0</v>
      </c>
      <c r="E163" s="465">
        <v>1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1</v>
      </c>
      <c r="AF163" s="14">
        <v>0</v>
      </c>
      <c r="AG163" s="14">
        <v>1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1</v>
      </c>
      <c r="D164" s="464">
        <v>0</v>
      </c>
      <c r="E164" s="465">
        <v>1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1</v>
      </c>
      <c r="R164" s="464">
        <v>0</v>
      </c>
      <c r="S164" s="465">
        <v>1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2</v>
      </c>
      <c r="AF164" s="14">
        <v>0</v>
      </c>
      <c r="AG164" s="14">
        <v>2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3</v>
      </c>
      <c r="D165" s="464">
        <v>0</v>
      </c>
      <c r="E165" s="465">
        <v>3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1</v>
      </c>
      <c r="R165" s="464">
        <v>0</v>
      </c>
      <c r="S165" s="465">
        <v>1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4</v>
      </c>
      <c r="AF165" s="14">
        <v>0</v>
      </c>
      <c r="AG165" s="14">
        <v>4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4</v>
      </c>
      <c r="D166" s="464">
        <v>0</v>
      </c>
      <c r="E166" s="465">
        <v>3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</v>
      </c>
      <c r="R166" s="464">
        <v>0</v>
      </c>
      <c r="S166" s="465">
        <v>1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5</v>
      </c>
      <c r="AF166" s="14">
        <v>0</v>
      </c>
      <c r="AG166" s="14">
        <v>4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4</v>
      </c>
      <c r="D167" s="464">
        <v>0</v>
      </c>
      <c r="E167" s="465">
        <v>4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</v>
      </c>
      <c r="R167" s="464">
        <v>0</v>
      </c>
      <c r="S167" s="465">
        <v>1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5</v>
      </c>
      <c r="AF167" s="14">
        <v>0</v>
      </c>
      <c r="AG167" s="14">
        <v>5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6</v>
      </c>
      <c r="D168" s="464">
        <v>0</v>
      </c>
      <c r="E168" s="465">
        <v>4</v>
      </c>
      <c r="F168" s="465">
        <v>0</v>
      </c>
      <c r="G168" s="465">
        <v>2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2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8</v>
      </c>
      <c r="AF168" s="14">
        <v>0</v>
      </c>
      <c r="AG168" s="14">
        <v>6</v>
      </c>
      <c r="AH168" s="14">
        <v>0</v>
      </c>
      <c r="AI168" s="14">
        <v>2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4</v>
      </c>
      <c r="D169" s="464">
        <v>0</v>
      </c>
      <c r="E169" s="465">
        <v>3</v>
      </c>
      <c r="F169" s="465">
        <v>0</v>
      </c>
      <c r="G169" s="465">
        <v>1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6</v>
      </c>
      <c r="R169" s="464">
        <v>0</v>
      </c>
      <c r="S169" s="465">
        <v>4</v>
      </c>
      <c r="T169" s="465">
        <v>0</v>
      </c>
      <c r="U169" s="465">
        <v>0</v>
      </c>
      <c r="V169" s="465">
        <v>2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10</v>
      </c>
      <c r="AF169" s="14">
        <v>0</v>
      </c>
      <c r="AG169" s="14">
        <v>7</v>
      </c>
      <c r="AH169" s="14">
        <v>0</v>
      </c>
      <c r="AI169" s="14">
        <v>1</v>
      </c>
      <c r="AJ169" s="14">
        <v>2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5</v>
      </c>
      <c r="D170" s="464">
        <v>0</v>
      </c>
      <c r="E170" s="465">
        <v>5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8</v>
      </c>
      <c r="R170" s="464">
        <v>0</v>
      </c>
      <c r="S170" s="465">
        <v>8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13</v>
      </c>
      <c r="AF170" s="14">
        <v>0</v>
      </c>
      <c r="AG170" s="14">
        <v>13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16</v>
      </c>
      <c r="D171" s="464">
        <v>0</v>
      </c>
      <c r="E171" s="465">
        <v>15</v>
      </c>
      <c r="F171" s="465">
        <v>0</v>
      </c>
      <c r="G171" s="465">
        <v>1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11</v>
      </c>
      <c r="R171" s="464">
        <v>0</v>
      </c>
      <c r="S171" s="465">
        <v>10</v>
      </c>
      <c r="T171" s="465">
        <v>0</v>
      </c>
      <c r="U171" s="465">
        <v>0</v>
      </c>
      <c r="V171" s="465">
        <v>1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27</v>
      </c>
      <c r="AF171" s="14">
        <v>0</v>
      </c>
      <c r="AG171" s="14">
        <v>25</v>
      </c>
      <c r="AH171" s="14">
        <v>0</v>
      </c>
      <c r="AI171" s="14">
        <v>1</v>
      </c>
      <c r="AJ171" s="14">
        <v>1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17</v>
      </c>
      <c r="D172" s="464">
        <v>0</v>
      </c>
      <c r="E172" s="465">
        <v>16</v>
      </c>
      <c r="F172" s="465">
        <v>0</v>
      </c>
      <c r="G172" s="465">
        <v>1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14</v>
      </c>
      <c r="R172" s="464">
        <v>0</v>
      </c>
      <c r="S172" s="465">
        <v>13</v>
      </c>
      <c r="T172" s="465">
        <v>0</v>
      </c>
      <c r="U172" s="465">
        <v>1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31</v>
      </c>
      <c r="AF172" s="14">
        <v>0</v>
      </c>
      <c r="AG172" s="14">
        <v>29</v>
      </c>
      <c r="AH172" s="14">
        <v>0</v>
      </c>
      <c r="AI172" s="14">
        <v>2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24</v>
      </c>
      <c r="D173" s="464">
        <v>0</v>
      </c>
      <c r="E173" s="465">
        <v>22</v>
      </c>
      <c r="F173" s="465">
        <v>0</v>
      </c>
      <c r="G173" s="465">
        <v>2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11</v>
      </c>
      <c r="R173" s="464">
        <v>0</v>
      </c>
      <c r="S173" s="465">
        <v>10</v>
      </c>
      <c r="T173" s="465">
        <v>0</v>
      </c>
      <c r="U173" s="465">
        <v>1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35</v>
      </c>
      <c r="AF173" s="465">
        <v>0</v>
      </c>
      <c r="AG173" s="14">
        <v>32</v>
      </c>
      <c r="AH173" s="14">
        <v>0</v>
      </c>
      <c r="AI173" s="14">
        <v>3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35</v>
      </c>
      <c r="D174" s="464">
        <v>0</v>
      </c>
      <c r="E174" s="465">
        <v>31</v>
      </c>
      <c r="F174" s="465">
        <v>0</v>
      </c>
      <c r="G174" s="465">
        <v>4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18</v>
      </c>
      <c r="R174" s="464">
        <v>0</v>
      </c>
      <c r="S174" s="465">
        <v>15</v>
      </c>
      <c r="T174" s="465">
        <v>0</v>
      </c>
      <c r="U174" s="465">
        <v>0</v>
      </c>
      <c r="V174" s="465">
        <v>3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53</v>
      </c>
      <c r="AF174" s="14">
        <v>0</v>
      </c>
      <c r="AG174" s="14">
        <v>46</v>
      </c>
      <c r="AH174" s="14">
        <v>0</v>
      </c>
      <c r="AI174" s="14">
        <v>4</v>
      </c>
      <c r="AJ174" s="14">
        <v>3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33</v>
      </c>
      <c r="D175" s="464">
        <v>0</v>
      </c>
      <c r="E175" s="465">
        <v>30</v>
      </c>
      <c r="F175" s="465">
        <v>1</v>
      </c>
      <c r="G175" s="465">
        <v>2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20</v>
      </c>
      <c r="R175" s="464">
        <v>0</v>
      </c>
      <c r="S175" s="465">
        <v>18</v>
      </c>
      <c r="T175" s="465">
        <v>0</v>
      </c>
      <c r="U175" s="465">
        <v>2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53</v>
      </c>
      <c r="AF175" s="14">
        <v>0</v>
      </c>
      <c r="AG175" s="14">
        <v>48</v>
      </c>
      <c r="AH175" s="14">
        <v>1</v>
      </c>
      <c r="AI175" s="14">
        <v>4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38</v>
      </c>
      <c r="D176" s="464">
        <v>0</v>
      </c>
      <c r="E176" s="465">
        <v>38</v>
      </c>
      <c r="F176" s="465">
        <v>0</v>
      </c>
      <c r="G176" s="465">
        <v>0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27</v>
      </c>
      <c r="R176" s="464">
        <v>1</v>
      </c>
      <c r="S176" s="465">
        <v>26</v>
      </c>
      <c r="T176" s="465">
        <v>0</v>
      </c>
      <c r="U176" s="465">
        <v>0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65</v>
      </c>
      <c r="AF176" s="14">
        <v>1</v>
      </c>
      <c r="AG176" s="14">
        <v>64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22</v>
      </c>
      <c r="D177" s="464">
        <v>0</v>
      </c>
      <c r="E177" s="465">
        <v>20</v>
      </c>
      <c r="F177" s="465">
        <v>1</v>
      </c>
      <c r="G177" s="465">
        <v>1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26</v>
      </c>
      <c r="R177" s="464">
        <v>0</v>
      </c>
      <c r="S177" s="465">
        <v>24</v>
      </c>
      <c r="T177" s="465">
        <v>0</v>
      </c>
      <c r="U177" s="465">
        <v>2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48</v>
      </c>
      <c r="AF177" s="14">
        <v>0</v>
      </c>
      <c r="AG177" s="14">
        <v>44</v>
      </c>
      <c r="AH177" s="14">
        <v>1</v>
      </c>
      <c r="AI177" s="14">
        <v>3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27</v>
      </c>
      <c r="D178" s="464">
        <v>0</v>
      </c>
      <c r="E178" s="465">
        <v>27</v>
      </c>
      <c r="F178" s="465">
        <v>0</v>
      </c>
      <c r="G178" s="465">
        <v>0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50</v>
      </c>
      <c r="R178" s="464">
        <v>1</v>
      </c>
      <c r="S178" s="465">
        <v>46</v>
      </c>
      <c r="T178" s="465">
        <v>0</v>
      </c>
      <c r="U178" s="465">
        <v>3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77</v>
      </c>
      <c r="AF178" s="14">
        <v>1</v>
      </c>
      <c r="AG178" s="14">
        <v>73</v>
      </c>
      <c r="AH178" s="14">
        <v>0</v>
      </c>
      <c r="AI178" s="14">
        <v>3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29</v>
      </c>
      <c r="D179" s="464">
        <v>0</v>
      </c>
      <c r="E179" s="465">
        <v>29</v>
      </c>
      <c r="F179" s="465">
        <v>0</v>
      </c>
      <c r="G179" s="465">
        <v>0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68</v>
      </c>
      <c r="R179" s="464">
        <v>1</v>
      </c>
      <c r="S179" s="465">
        <v>63</v>
      </c>
      <c r="T179" s="465">
        <v>0</v>
      </c>
      <c r="U179" s="465">
        <v>3</v>
      </c>
      <c r="V179" s="465">
        <v>1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97</v>
      </c>
      <c r="AF179" s="14">
        <v>1</v>
      </c>
      <c r="AG179" s="14">
        <v>92</v>
      </c>
      <c r="AH179" s="14">
        <v>0</v>
      </c>
      <c r="AI179" s="14">
        <v>3</v>
      </c>
      <c r="AJ179" s="14">
        <v>1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22</v>
      </c>
      <c r="D180" s="464">
        <v>0</v>
      </c>
      <c r="E180" s="465">
        <v>18</v>
      </c>
      <c r="F180" s="465">
        <v>0</v>
      </c>
      <c r="G180" s="465">
        <v>4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85</v>
      </c>
      <c r="R180" s="464">
        <v>1</v>
      </c>
      <c r="S180" s="465">
        <v>79</v>
      </c>
      <c r="T180" s="465">
        <v>0</v>
      </c>
      <c r="U180" s="465">
        <v>5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107</v>
      </c>
      <c r="AF180" s="14">
        <v>1</v>
      </c>
      <c r="AG180" s="14">
        <v>97</v>
      </c>
      <c r="AH180" s="14">
        <v>0</v>
      </c>
      <c r="AI180" s="14">
        <v>9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34</v>
      </c>
      <c r="D181" s="464">
        <v>0</v>
      </c>
      <c r="E181" s="465">
        <v>30</v>
      </c>
      <c r="F181" s="465">
        <v>0</v>
      </c>
      <c r="G181" s="465">
        <v>3</v>
      </c>
      <c r="H181" s="465">
        <v>0</v>
      </c>
      <c r="I181" s="465">
        <v>0</v>
      </c>
      <c r="J181" s="465">
        <v>1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81</v>
      </c>
      <c r="R181" s="464">
        <v>0</v>
      </c>
      <c r="S181" s="465">
        <v>77</v>
      </c>
      <c r="T181" s="465">
        <v>0</v>
      </c>
      <c r="U181" s="465">
        <v>3</v>
      </c>
      <c r="V181" s="465">
        <v>1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115</v>
      </c>
      <c r="AF181" s="14">
        <v>0</v>
      </c>
      <c r="AG181" s="14">
        <v>107</v>
      </c>
      <c r="AH181" s="14">
        <v>0</v>
      </c>
      <c r="AI181" s="14">
        <v>6</v>
      </c>
      <c r="AJ181" s="14">
        <v>1</v>
      </c>
      <c r="AK181" s="14">
        <v>0</v>
      </c>
      <c r="AL181" s="14">
        <v>1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36</v>
      </c>
      <c r="D182" s="464">
        <v>0</v>
      </c>
      <c r="E182" s="465">
        <v>32</v>
      </c>
      <c r="F182" s="465">
        <v>0</v>
      </c>
      <c r="G182" s="465">
        <v>3</v>
      </c>
      <c r="H182" s="465">
        <v>0</v>
      </c>
      <c r="I182" s="465">
        <v>0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64</v>
      </c>
      <c r="R182" s="464">
        <v>0</v>
      </c>
      <c r="S182" s="465">
        <v>62</v>
      </c>
      <c r="T182" s="465">
        <v>0</v>
      </c>
      <c r="U182" s="465">
        <v>1</v>
      </c>
      <c r="V182" s="465">
        <v>0</v>
      </c>
      <c r="W182" s="465">
        <v>1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100</v>
      </c>
      <c r="AF182" s="14">
        <v>0</v>
      </c>
      <c r="AG182" s="14">
        <v>94</v>
      </c>
      <c r="AH182" s="14">
        <v>0</v>
      </c>
      <c r="AI182" s="14">
        <v>4</v>
      </c>
      <c r="AJ182" s="14">
        <v>0</v>
      </c>
      <c r="AK182" s="14">
        <v>1</v>
      </c>
      <c r="AL182" s="14">
        <v>1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43</v>
      </c>
      <c r="D183" s="464">
        <v>0</v>
      </c>
      <c r="E183" s="465">
        <v>42</v>
      </c>
      <c r="F183" s="465">
        <v>0</v>
      </c>
      <c r="G183" s="465">
        <v>1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76</v>
      </c>
      <c r="R183" s="464">
        <v>5</v>
      </c>
      <c r="S183" s="465">
        <v>69</v>
      </c>
      <c r="T183" s="465">
        <v>0</v>
      </c>
      <c r="U183" s="465">
        <v>2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119</v>
      </c>
      <c r="AF183" s="14">
        <v>5</v>
      </c>
      <c r="AG183" s="14">
        <v>111</v>
      </c>
      <c r="AH183" s="14">
        <v>0</v>
      </c>
      <c r="AI183" s="14">
        <v>3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51</v>
      </c>
      <c r="D184" s="464">
        <v>0</v>
      </c>
      <c r="E184" s="465">
        <v>49</v>
      </c>
      <c r="F184" s="465">
        <v>0</v>
      </c>
      <c r="G184" s="465">
        <v>1</v>
      </c>
      <c r="H184" s="465">
        <v>0</v>
      </c>
      <c r="I184" s="465">
        <v>0</v>
      </c>
      <c r="J184" s="465">
        <v>1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45</v>
      </c>
      <c r="R184" s="464">
        <v>0</v>
      </c>
      <c r="S184" s="465">
        <v>39</v>
      </c>
      <c r="T184" s="465">
        <v>0</v>
      </c>
      <c r="U184" s="465">
        <v>2</v>
      </c>
      <c r="V184" s="465">
        <v>0</v>
      </c>
      <c r="W184" s="465">
        <v>3</v>
      </c>
      <c r="X184" s="465">
        <v>1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96</v>
      </c>
      <c r="AF184" s="14">
        <v>0</v>
      </c>
      <c r="AG184" s="14">
        <v>88</v>
      </c>
      <c r="AH184" s="14">
        <v>0</v>
      </c>
      <c r="AI184" s="14">
        <v>3</v>
      </c>
      <c r="AJ184" s="14">
        <v>0</v>
      </c>
      <c r="AK184" s="14">
        <v>3</v>
      </c>
      <c r="AL184" s="14">
        <v>2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35</v>
      </c>
      <c r="D185" s="464">
        <v>0</v>
      </c>
      <c r="E185" s="465">
        <v>34</v>
      </c>
      <c r="F185" s="465">
        <v>0</v>
      </c>
      <c r="G185" s="465">
        <v>1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53</v>
      </c>
      <c r="R185" s="464">
        <v>3</v>
      </c>
      <c r="S185" s="465">
        <v>48</v>
      </c>
      <c r="T185" s="465">
        <v>0</v>
      </c>
      <c r="U185" s="465">
        <v>1</v>
      </c>
      <c r="V185" s="465">
        <v>0</v>
      </c>
      <c r="W185" s="465">
        <v>0</v>
      </c>
      <c r="X185" s="465">
        <v>1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88</v>
      </c>
      <c r="AF185" s="14">
        <v>3</v>
      </c>
      <c r="AG185" s="14">
        <v>82</v>
      </c>
      <c r="AH185" s="14">
        <v>0</v>
      </c>
      <c r="AI185" s="14">
        <v>2</v>
      </c>
      <c r="AJ185" s="14">
        <v>0</v>
      </c>
      <c r="AK185" s="14">
        <v>0</v>
      </c>
      <c r="AL185" s="14">
        <v>1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47</v>
      </c>
      <c r="D186" s="464">
        <v>0</v>
      </c>
      <c r="E186" s="465">
        <v>47</v>
      </c>
      <c r="F186" s="465">
        <v>0</v>
      </c>
      <c r="G186" s="465">
        <v>0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33</v>
      </c>
      <c r="R186" s="464">
        <v>1</v>
      </c>
      <c r="S186" s="465">
        <v>27</v>
      </c>
      <c r="T186" s="465">
        <v>0</v>
      </c>
      <c r="U186" s="465">
        <v>1</v>
      </c>
      <c r="V186" s="465">
        <v>2</v>
      </c>
      <c r="W186" s="465">
        <v>2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80</v>
      </c>
      <c r="AF186" s="14">
        <v>1</v>
      </c>
      <c r="AG186" s="14">
        <v>74</v>
      </c>
      <c r="AH186" s="14">
        <v>0</v>
      </c>
      <c r="AI186" s="14">
        <v>1</v>
      </c>
      <c r="AJ186" s="14">
        <v>2</v>
      </c>
      <c r="AK186" s="14">
        <v>2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38</v>
      </c>
      <c r="D187" s="464">
        <v>0</v>
      </c>
      <c r="E187" s="465">
        <v>37</v>
      </c>
      <c r="F187" s="465">
        <v>0</v>
      </c>
      <c r="G187" s="465">
        <v>1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32</v>
      </c>
      <c r="R187" s="464">
        <v>1</v>
      </c>
      <c r="S187" s="465">
        <v>30</v>
      </c>
      <c r="T187" s="465">
        <v>0</v>
      </c>
      <c r="U187" s="465">
        <v>0</v>
      </c>
      <c r="V187" s="465">
        <v>1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70</v>
      </c>
      <c r="AF187" s="14">
        <v>1</v>
      </c>
      <c r="AG187" s="14">
        <v>67</v>
      </c>
      <c r="AH187" s="14">
        <v>0</v>
      </c>
      <c r="AI187" s="14">
        <v>1</v>
      </c>
      <c r="AJ187" s="14">
        <v>1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41</v>
      </c>
      <c r="D188" s="464">
        <v>0</v>
      </c>
      <c r="E188" s="465">
        <v>37</v>
      </c>
      <c r="F188" s="465">
        <v>0</v>
      </c>
      <c r="G188" s="465">
        <v>4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36</v>
      </c>
      <c r="R188" s="464">
        <v>1</v>
      </c>
      <c r="S188" s="465">
        <v>26</v>
      </c>
      <c r="T188" s="465">
        <v>0</v>
      </c>
      <c r="U188" s="465">
        <v>3</v>
      </c>
      <c r="V188" s="465">
        <v>2</v>
      </c>
      <c r="W188" s="465">
        <v>4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77</v>
      </c>
      <c r="AF188" s="14">
        <v>1</v>
      </c>
      <c r="AG188" s="14">
        <v>63</v>
      </c>
      <c r="AH188" s="14">
        <v>0</v>
      </c>
      <c r="AI188" s="14">
        <v>7</v>
      </c>
      <c r="AJ188" s="14">
        <v>2</v>
      </c>
      <c r="AK188" s="14">
        <v>4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33</v>
      </c>
      <c r="D189" s="464">
        <v>0</v>
      </c>
      <c r="E189" s="465">
        <v>32</v>
      </c>
      <c r="F189" s="465">
        <v>0</v>
      </c>
      <c r="G189" s="465">
        <v>1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31</v>
      </c>
      <c r="R189" s="464">
        <v>2</v>
      </c>
      <c r="S189" s="465">
        <v>26</v>
      </c>
      <c r="T189" s="465">
        <v>0</v>
      </c>
      <c r="U189" s="465">
        <v>2</v>
      </c>
      <c r="V189" s="465">
        <v>1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64</v>
      </c>
      <c r="AF189" s="14">
        <v>2</v>
      </c>
      <c r="AG189" s="14">
        <v>58</v>
      </c>
      <c r="AH189" s="14">
        <v>0</v>
      </c>
      <c r="AI189" s="14">
        <v>3</v>
      </c>
      <c r="AJ189" s="14">
        <v>1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42</v>
      </c>
      <c r="D190" s="464">
        <v>0</v>
      </c>
      <c r="E190" s="465">
        <v>41</v>
      </c>
      <c r="F190" s="465">
        <v>0</v>
      </c>
      <c r="G190" s="465">
        <v>1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24</v>
      </c>
      <c r="R190" s="464">
        <v>2</v>
      </c>
      <c r="S190" s="465">
        <v>17</v>
      </c>
      <c r="T190" s="465">
        <v>0</v>
      </c>
      <c r="U190" s="465">
        <v>1</v>
      </c>
      <c r="V190" s="465">
        <v>2</v>
      </c>
      <c r="W190" s="465">
        <v>1</v>
      </c>
      <c r="X190" s="465">
        <v>0</v>
      </c>
      <c r="Y190" s="465">
        <v>0</v>
      </c>
      <c r="Z190" s="465">
        <v>1</v>
      </c>
      <c r="AA190" s="465">
        <v>0</v>
      </c>
      <c r="AB190" s="465">
        <v>0</v>
      </c>
      <c r="AC190" s="466">
        <v>0</v>
      </c>
      <c r="AE190" s="463">
        <v>66</v>
      </c>
      <c r="AF190" s="14">
        <v>2</v>
      </c>
      <c r="AG190" s="14">
        <v>58</v>
      </c>
      <c r="AH190" s="14">
        <v>0</v>
      </c>
      <c r="AI190" s="14">
        <v>2</v>
      </c>
      <c r="AJ190" s="14">
        <v>2</v>
      </c>
      <c r="AK190" s="14">
        <v>1</v>
      </c>
      <c r="AL190" s="14">
        <v>0</v>
      </c>
      <c r="AM190" s="14">
        <v>0</v>
      </c>
      <c r="AN190" s="14">
        <v>1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41</v>
      </c>
      <c r="D191" s="464">
        <v>0</v>
      </c>
      <c r="E191" s="465">
        <v>37</v>
      </c>
      <c r="F191" s="465">
        <v>0</v>
      </c>
      <c r="G191" s="465">
        <v>4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33</v>
      </c>
      <c r="R191" s="464">
        <v>3</v>
      </c>
      <c r="S191" s="465">
        <v>24</v>
      </c>
      <c r="T191" s="465">
        <v>0</v>
      </c>
      <c r="U191" s="465">
        <v>0</v>
      </c>
      <c r="V191" s="465">
        <v>4</v>
      </c>
      <c r="W191" s="465">
        <v>2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74</v>
      </c>
      <c r="AF191" s="14">
        <v>3</v>
      </c>
      <c r="AG191" s="14">
        <v>61</v>
      </c>
      <c r="AH191" s="14">
        <v>0</v>
      </c>
      <c r="AI191" s="14">
        <v>4</v>
      </c>
      <c r="AJ191" s="14">
        <v>4</v>
      </c>
      <c r="AK191" s="14">
        <v>2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53</v>
      </c>
      <c r="D192" s="464">
        <v>0</v>
      </c>
      <c r="E192" s="465">
        <v>51</v>
      </c>
      <c r="F192" s="465">
        <v>0</v>
      </c>
      <c r="G192" s="465">
        <v>2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25</v>
      </c>
      <c r="R192" s="464">
        <v>2</v>
      </c>
      <c r="S192" s="465">
        <v>22</v>
      </c>
      <c r="T192" s="465">
        <v>0</v>
      </c>
      <c r="U192" s="465">
        <v>0</v>
      </c>
      <c r="V192" s="465">
        <v>1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78</v>
      </c>
      <c r="AF192" s="14">
        <v>2</v>
      </c>
      <c r="AG192" s="14">
        <v>73</v>
      </c>
      <c r="AH192" s="14">
        <v>0</v>
      </c>
      <c r="AI192" s="14">
        <v>2</v>
      </c>
      <c r="AJ192" s="14">
        <v>1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31</v>
      </c>
      <c r="D193" s="464">
        <v>0</v>
      </c>
      <c r="E193" s="465">
        <v>30</v>
      </c>
      <c r="F193" s="465">
        <v>0</v>
      </c>
      <c r="G193" s="465">
        <v>1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30</v>
      </c>
      <c r="R193" s="464">
        <v>3</v>
      </c>
      <c r="S193" s="465">
        <v>24</v>
      </c>
      <c r="T193" s="465">
        <v>0</v>
      </c>
      <c r="U193" s="465">
        <v>0</v>
      </c>
      <c r="V193" s="465">
        <v>1</v>
      </c>
      <c r="W193" s="465">
        <v>1</v>
      </c>
      <c r="X193" s="465">
        <v>0</v>
      </c>
      <c r="Y193" s="465">
        <v>0</v>
      </c>
      <c r="Z193" s="465">
        <v>0</v>
      </c>
      <c r="AA193" s="465">
        <v>1</v>
      </c>
      <c r="AB193" s="465">
        <v>0</v>
      </c>
      <c r="AC193" s="466">
        <v>0</v>
      </c>
      <c r="AE193" s="463">
        <v>61</v>
      </c>
      <c r="AF193" s="14">
        <v>3</v>
      </c>
      <c r="AG193" s="14">
        <v>54</v>
      </c>
      <c r="AH193" s="14">
        <v>0</v>
      </c>
      <c r="AI193" s="14">
        <v>1</v>
      </c>
      <c r="AJ193" s="14">
        <v>1</v>
      </c>
      <c r="AK193" s="14">
        <v>1</v>
      </c>
      <c r="AL193" s="14">
        <v>0</v>
      </c>
      <c r="AM193" s="14">
        <v>0</v>
      </c>
      <c r="AN193" s="14">
        <v>0</v>
      </c>
      <c r="AO193" s="14">
        <v>1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44</v>
      </c>
      <c r="D194" s="464">
        <v>0</v>
      </c>
      <c r="E194" s="465">
        <v>43</v>
      </c>
      <c r="F194" s="465">
        <v>0</v>
      </c>
      <c r="G194" s="465">
        <v>1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24</v>
      </c>
      <c r="R194" s="464">
        <v>0</v>
      </c>
      <c r="S194" s="465">
        <v>23</v>
      </c>
      <c r="T194" s="465">
        <v>0</v>
      </c>
      <c r="U194" s="465">
        <v>0</v>
      </c>
      <c r="V194" s="465">
        <v>1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68</v>
      </c>
      <c r="AF194" s="14">
        <v>0</v>
      </c>
      <c r="AG194" s="14">
        <v>66</v>
      </c>
      <c r="AH194" s="14">
        <v>0</v>
      </c>
      <c r="AI194" s="14">
        <v>1</v>
      </c>
      <c r="AJ194" s="14">
        <v>1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45</v>
      </c>
      <c r="D195" s="464">
        <v>0</v>
      </c>
      <c r="E195" s="465">
        <v>43</v>
      </c>
      <c r="F195" s="465">
        <v>0</v>
      </c>
      <c r="G195" s="465">
        <v>2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45</v>
      </c>
      <c r="R195" s="464">
        <v>6</v>
      </c>
      <c r="S195" s="465">
        <v>35</v>
      </c>
      <c r="T195" s="465">
        <v>0</v>
      </c>
      <c r="U195" s="465">
        <v>0</v>
      </c>
      <c r="V195" s="465">
        <v>3</v>
      </c>
      <c r="W195" s="465">
        <v>1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90</v>
      </c>
      <c r="AF195" s="14">
        <v>6</v>
      </c>
      <c r="AG195" s="14">
        <v>78</v>
      </c>
      <c r="AH195" s="14">
        <v>0</v>
      </c>
      <c r="AI195" s="14">
        <v>2</v>
      </c>
      <c r="AJ195" s="14">
        <v>3</v>
      </c>
      <c r="AK195" s="14">
        <v>1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48</v>
      </c>
      <c r="D196" s="464">
        <v>0</v>
      </c>
      <c r="E196" s="465">
        <v>47</v>
      </c>
      <c r="F196" s="465">
        <v>0</v>
      </c>
      <c r="G196" s="465">
        <v>1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35</v>
      </c>
      <c r="R196" s="464">
        <v>2</v>
      </c>
      <c r="S196" s="465">
        <v>28</v>
      </c>
      <c r="T196" s="465">
        <v>0</v>
      </c>
      <c r="U196" s="465">
        <v>0</v>
      </c>
      <c r="V196" s="465">
        <v>1</v>
      </c>
      <c r="W196" s="465">
        <v>3</v>
      </c>
      <c r="X196" s="465">
        <v>0</v>
      </c>
      <c r="Y196" s="465">
        <v>0</v>
      </c>
      <c r="Z196" s="465">
        <v>0</v>
      </c>
      <c r="AA196" s="465">
        <v>1</v>
      </c>
      <c r="AB196" s="465">
        <v>0</v>
      </c>
      <c r="AC196" s="466">
        <v>0</v>
      </c>
      <c r="AD196" s="61"/>
      <c r="AE196" s="463">
        <v>83</v>
      </c>
      <c r="AF196" s="14">
        <v>2</v>
      </c>
      <c r="AG196" s="14">
        <v>75</v>
      </c>
      <c r="AH196" s="14">
        <v>0</v>
      </c>
      <c r="AI196" s="14">
        <v>1</v>
      </c>
      <c r="AJ196" s="14">
        <v>1</v>
      </c>
      <c r="AK196" s="14">
        <v>3</v>
      </c>
      <c r="AL196" s="14">
        <v>0</v>
      </c>
      <c r="AM196" s="14">
        <v>0</v>
      </c>
      <c r="AN196" s="14">
        <v>0</v>
      </c>
      <c r="AO196" s="14">
        <v>1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60</v>
      </c>
      <c r="D197" s="464">
        <v>1</v>
      </c>
      <c r="E197" s="465">
        <v>58</v>
      </c>
      <c r="F197" s="465">
        <v>0</v>
      </c>
      <c r="G197" s="465">
        <v>1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23</v>
      </c>
      <c r="R197" s="464">
        <v>1</v>
      </c>
      <c r="S197" s="465">
        <v>20</v>
      </c>
      <c r="T197" s="465">
        <v>0</v>
      </c>
      <c r="U197" s="465">
        <v>0</v>
      </c>
      <c r="V197" s="465">
        <v>1</v>
      </c>
      <c r="W197" s="465">
        <v>1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83</v>
      </c>
      <c r="AF197" s="465">
        <v>2</v>
      </c>
      <c r="AG197" s="14">
        <v>78</v>
      </c>
      <c r="AH197" s="14">
        <v>0</v>
      </c>
      <c r="AI197" s="14">
        <v>1</v>
      </c>
      <c r="AJ197" s="14">
        <v>1</v>
      </c>
      <c r="AK197" s="14">
        <v>1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28</v>
      </c>
      <c r="D198" s="464">
        <v>0</v>
      </c>
      <c r="E198" s="465">
        <v>24</v>
      </c>
      <c r="F198" s="465">
        <v>0</v>
      </c>
      <c r="G198" s="465">
        <v>4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18</v>
      </c>
      <c r="R198" s="464">
        <v>0</v>
      </c>
      <c r="S198" s="465">
        <v>16</v>
      </c>
      <c r="T198" s="465">
        <v>0</v>
      </c>
      <c r="U198" s="465">
        <v>0</v>
      </c>
      <c r="V198" s="465">
        <v>1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1</v>
      </c>
      <c r="AE198" s="463">
        <v>46</v>
      </c>
      <c r="AF198" s="14">
        <v>0</v>
      </c>
      <c r="AG198" s="14">
        <v>40</v>
      </c>
      <c r="AH198" s="14">
        <v>0</v>
      </c>
      <c r="AI198" s="14">
        <v>4</v>
      </c>
      <c r="AJ198" s="14">
        <v>1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1</v>
      </c>
      <c r="AR198" s="11"/>
    </row>
    <row r="199" spans="1:44" x14ac:dyDescent="0.25">
      <c r="A199" s="217">
        <v>1</v>
      </c>
      <c r="B199" s="283">
        <v>0.52083299999999999</v>
      </c>
      <c r="C199" s="463">
        <v>38</v>
      </c>
      <c r="D199" s="464">
        <v>0</v>
      </c>
      <c r="E199" s="465">
        <v>36</v>
      </c>
      <c r="F199" s="465">
        <v>0</v>
      </c>
      <c r="G199" s="465">
        <v>2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28</v>
      </c>
      <c r="R199" s="464">
        <v>2</v>
      </c>
      <c r="S199" s="465">
        <v>19</v>
      </c>
      <c r="T199" s="465">
        <v>0</v>
      </c>
      <c r="U199" s="465">
        <v>0</v>
      </c>
      <c r="V199" s="465">
        <v>4</v>
      </c>
      <c r="W199" s="465">
        <v>2</v>
      </c>
      <c r="X199" s="465">
        <v>0</v>
      </c>
      <c r="Y199" s="465">
        <v>0</v>
      </c>
      <c r="Z199" s="465">
        <v>0</v>
      </c>
      <c r="AA199" s="465">
        <v>0</v>
      </c>
      <c r="AB199" s="465">
        <v>1</v>
      </c>
      <c r="AC199" s="466">
        <v>0</v>
      </c>
      <c r="AE199" s="463">
        <v>66</v>
      </c>
      <c r="AF199" s="14">
        <v>2</v>
      </c>
      <c r="AG199" s="14">
        <v>55</v>
      </c>
      <c r="AH199" s="14">
        <v>0</v>
      </c>
      <c r="AI199" s="14">
        <v>2</v>
      </c>
      <c r="AJ199" s="14">
        <v>4</v>
      </c>
      <c r="AK199" s="14">
        <v>2</v>
      </c>
      <c r="AL199" s="14">
        <v>0</v>
      </c>
      <c r="AM199" s="14">
        <v>0</v>
      </c>
      <c r="AN199" s="14">
        <v>0</v>
      </c>
      <c r="AO199" s="14">
        <v>0</v>
      </c>
      <c r="AP199" s="14">
        <v>1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31</v>
      </c>
      <c r="D200" s="464">
        <v>0</v>
      </c>
      <c r="E200" s="465">
        <v>27</v>
      </c>
      <c r="F200" s="465">
        <v>0</v>
      </c>
      <c r="G200" s="465">
        <v>4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39</v>
      </c>
      <c r="R200" s="464">
        <v>4</v>
      </c>
      <c r="S200" s="465">
        <v>31</v>
      </c>
      <c r="T200" s="465">
        <v>0</v>
      </c>
      <c r="U200" s="465">
        <v>0</v>
      </c>
      <c r="V200" s="465">
        <v>1</v>
      </c>
      <c r="W200" s="465">
        <v>3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70</v>
      </c>
      <c r="AF200" s="14">
        <v>4</v>
      </c>
      <c r="AG200" s="14">
        <v>58</v>
      </c>
      <c r="AH200" s="14">
        <v>0</v>
      </c>
      <c r="AI200" s="14">
        <v>4</v>
      </c>
      <c r="AJ200" s="14">
        <v>1</v>
      </c>
      <c r="AK200" s="14">
        <v>3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44</v>
      </c>
      <c r="D201" s="464">
        <v>0</v>
      </c>
      <c r="E201" s="465">
        <v>42</v>
      </c>
      <c r="F201" s="465">
        <v>0</v>
      </c>
      <c r="G201" s="465">
        <v>2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25</v>
      </c>
      <c r="R201" s="464">
        <v>1</v>
      </c>
      <c r="S201" s="465">
        <v>21</v>
      </c>
      <c r="T201" s="465">
        <v>0</v>
      </c>
      <c r="U201" s="465">
        <v>0</v>
      </c>
      <c r="V201" s="465">
        <v>1</v>
      </c>
      <c r="W201" s="465">
        <v>2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69</v>
      </c>
      <c r="AF201" s="14">
        <v>1</v>
      </c>
      <c r="AG201" s="14">
        <v>63</v>
      </c>
      <c r="AH201" s="14">
        <v>0</v>
      </c>
      <c r="AI201" s="14">
        <v>2</v>
      </c>
      <c r="AJ201" s="14">
        <v>1</v>
      </c>
      <c r="AK201" s="14">
        <v>2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31</v>
      </c>
      <c r="D202" s="464">
        <v>0</v>
      </c>
      <c r="E202" s="465">
        <v>31</v>
      </c>
      <c r="F202" s="465">
        <v>0</v>
      </c>
      <c r="G202" s="465">
        <v>0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27</v>
      </c>
      <c r="R202" s="464">
        <v>2</v>
      </c>
      <c r="S202" s="465">
        <v>21</v>
      </c>
      <c r="T202" s="465">
        <v>0</v>
      </c>
      <c r="U202" s="465">
        <v>0</v>
      </c>
      <c r="V202" s="465">
        <v>1</v>
      </c>
      <c r="W202" s="465">
        <v>3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58</v>
      </c>
      <c r="AF202" s="14">
        <v>2</v>
      </c>
      <c r="AG202" s="14">
        <v>52</v>
      </c>
      <c r="AH202" s="14">
        <v>0</v>
      </c>
      <c r="AI202" s="14">
        <v>0</v>
      </c>
      <c r="AJ202" s="14">
        <v>1</v>
      </c>
      <c r="AK202" s="14">
        <v>3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35</v>
      </c>
      <c r="D203" s="464">
        <v>0</v>
      </c>
      <c r="E203" s="465">
        <v>33</v>
      </c>
      <c r="F203" s="465">
        <v>0</v>
      </c>
      <c r="G203" s="465">
        <v>2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31</v>
      </c>
      <c r="R203" s="464">
        <v>3</v>
      </c>
      <c r="S203" s="465">
        <v>24</v>
      </c>
      <c r="T203" s="465">
        <v>0</v>
      </c>
      <c r="U203" s="465">
        <v>0</v>
      </c>
      <c r="V203" s="465">
        <v>1</v>
      </c>
      <c r="W203" s="465">
        <v>3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66</v>
      </c>
      <c r="AF203" s="14">
        <v>3</v>
      </c>
      <c r="AG203" s="14">
        <v>57</v>
      </c>
      <c r="AH203" s="14">
        <v>0</v>
      </c>
      <c r="AI203" s="14">
        <v>2</v>
      </c>
      <c r="AJ203" s="14">
        <v>1</v>
      </c>
      <c r="AK203" s="14">
        <v>3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34</v>
      </c>
      <c r="D204" s="464">
        <v>0</v>
      </c>
      <c r="E204" s="465">
        <v>31</v>
      </c>
      <c r="F204" s="465">
        <v>0</v>
      </c>
      <c r="G204" s="465">
        <v>3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31</v>
      </c>
      <c r="R204" s="464">
        <v>1</v>
      </c>
      <c r="S204" s="465">
        <v>24</v>
      </c>
      <c r="T204" s="465">
        <v>0</v>
      </c>
      <c r="U204" s="465">
        <v>0</v>
      </c>
      <c r="V204" s="465">
        <v>3</v>
      </c>
      <c r="W204" s="465">
        <v>2</v>
      </c>
      <c r="X204" s="465">
        <v>0</v>
      </c>
      <c r="Y204" s="465">
        <v>1</v>
      </c>
      <c r="Z204" s="465">
        <v>0</v>
      </c>
      <c r="AA204" s="465">
        <v>0</v>
      </c>
      <c r="AB204" s="465">
        <v>0</v>
      </c>
      <c r="AC204" s="466">
        <v>0</v>
      </c>
      <c r="AE204" s="463">
        <v>65</v>
      </c>
      <c r="AF204" s="14">
        <v>1</v>
      </c>
      <c r="AG204" s="14">
        <v>55</v>
      </c>
      <c r="AH204" s="14">
        <v>0</v>
      </c>
      <c r="AI204" s="14">
        <v>3</v>
      </c>
      <c r="AJ204" s="14">
        <v>3</v>
      </c>
      <c r="AK204" s="14">
        <v>2</v>
      </c>
      <c r="AL204" s="14">
        <v>0</v>
      </c>
      <c r="AM204" s="14">
        <v>1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35</v>
      </c>
      <c r="D205" s="464">
        <v>0</v>
      </c>
      <c r="E205" s="465">
        <v>32</v>
      </c>
      <c r="F205" s="465">
        <v>0</v>
      </c>
      <c r="G205" s="465">
        <v>3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25</v>
      </c>
      <c r="R205" s="464">
        <v>1</v>
      </c>
      <c r="S205" s="465">
        <v>23</v>
      </c>
      <c r="T205" s="465">
        <v>0</v>
      </c>
      <c r="U205" s="465">
        <v>0</v>
      </c>
      <c r="V205" s="465">
        <v>0</v>
      </c>
      <c r="W205" s="465">
        <v>1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60</v>
      </c>
      <c r="AF205" s="14">
        <v>1</v>
      </c>
      <c r="AG205" s="14">
        <v>55</v>
      </c>
      <c r="AH205" s="14">
        <v>0</v>
      </c>
      <c r="AI205" s="14">
        <v>3</v>
      </c>
      <c r="AJ205" s="14">
        <v>0</v>
      </c>
      <c r="AK205" s="14">
        <v>1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39</v>
      </c>
      <c r="D206" s="464">
        <v>0</v>
      </c>
      <c r="E206" s="465">
        <v>39</v>
      </c>
      <c r="F206" s="465">
        <v>0</v>
      </c>
      <c r="G206" s="465">
        <v>0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31</v>
      </c>
      <c r="R206" s="464">
        <v>1</v>
      </c>
      <c r="S206" s="465">
        <v>26</v>
      </c>
      <c r="T206" s="465">
        <v>0</v>
      </c>
      <c r="U206" s="465">
        <v>0</v>
      </c>
      <c r="V206" s="465">
        <v>2</v>
      </c>
      <c r="W206" s="465">
        <v>2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70</v>
      </c>
      <c r="AF206" s="14">
        <v>1</v>
      </c>
      <c r="AG206" s="14">
        <v>65</v>
      </c>
      <c r="AH206" s="14">
        <v>0</v>
      </c>
      <c r="AI206" s="14">
        <v>0</v>
      </c>
      <c r="AJ206" s="14">
        <v>2</v>
      </c>
      <c r="AK206" s="14">
        <v>2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47</v>
      </c>
      <c r="D207" s="464">
        <v>0</v>
      </c>
      <c r="E207" s="465">
        <v>46</v>
      </c>
      <c r="F207" s="465">
        <v>0</v>
      </c>
      <c r="G207" s="465">
        <v>1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32</v>
      </c>
      <c r="R207" s="464">
        <v>1</v>
      </c>
      <c r="S207" s="465">
        <v>27</v>
      </c>
      <c r="T207" s="465">
        <v>0</v>
      </c>
      <c r="U207" s="465">
        <v>0</v>
      </c>
      <c r="V207" s="465">
        <v>0</v>
      </c>
      <c r="W207" s="465">
        <v>3</v>
      </c>
      <c r="X207" s="465">
        <v>0</v>
      </c>
      <c r="Y207" s="465">
        <v>0</v>
      </c>
      <c r="Z207" s="465">
        <v>0</v>
      </c>
      <c r="AA207" s="465">
        <v>1</v>
      </c>
      <c r="AB207" s="465">
        <v>0</v>
      </c>
      <c r="AC207" s="466">
        <v>0</v>
      </c>
      <c r="AE207" s="463">
        <v>79</v>
      </c>
      <c r="AF207" s="14">
        <v>1</v>
      </c>
      <c r="AG207" s="14">
        <v>73</v>
      </c>
      <c r="AH207" s="14">
        <v>0</v>
      </c>
      <c r="AI207" s="14">
        <v>1</v>
      </c>
      <c r="AJ207" s="14">
        <v>0</v>
      </c>
      <c r="AK207" s="14">
        <v>3</v>
      </c>
      <c r="AL207" s="14">
        <v>0</v>
      </c>
      <c r="AM207" s="14">
        <v>0</v>
      </c>
      <c r="AN207" s="14">
        <v>0</v>
      </c>
      <c r="AO207" s="14">
        <v>1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47</v>
      </c>
      <c r="D208" s="464">
        <v>1</v>
      </c>
      <c r="E208" s="465">
        <v>42</v>
      </c>
      <c r="F208" s="465">
        <v>1</v>
      </c>
      <c r="G208" s="465">
        <v>3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34</v>
      </c>
      <c r="R208" s="464">
        <v>2</v>
      </c>
      <c r="S208" s="465">
        <v>27</v>
      </c>
      <c r="T208" s="465">
        <v>0</v>
      </c>
      <c r="U208" s="465">
        <v>0</v>
      </c>
      <c r="V208" s="465">
        <v>1</v>
      </c>
      <c r="W208" s="465">
        <v>4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81</v>
      </c>
      <c r="AF208" s="14">
        <v>3</v>
      </c>
      <c r="AG208" s="14">
        <v>69</v>
      </c>
      <c r="AH208" s="14">
        <v>1</v>
      </c>
      <c r="AI208" s="14">
        <v>3</v>
      </c>
      <c r="AJ208" s="14">
        <v>1</v>
      </c>
      <c r="AK208" s="14">
        <v>4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44</v>
      </c>
      <c r="D209" s="464">
        <v>0</v>
      </c>
      <c r="E209" s="465">
        <v>41</v>
      </c>
      <c r="F209" s="465">
        <v>0</v>
      </c>
      <c r="G209" s="465">
        <v>2</v>
      </c>
      <c r="H209" s="465">
        <v>1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47</v>
      </c>
      <c r="R209" s="464">
        <v>0</v>
      </c>
      <c r="S209" s="465">
        <v>44</v>
      </c>
      <c r="T209" s="465">
        <v>0</v>
      </c>
      <c r="U209" s="465">
        <v>0</v>
      </c>
      <c r="V209" s="465">
        <v>3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91</v>
      </c>
      <c r="AF209" s="14">
        <v>0</v>
      </c>
      <c r="AG209" s="14">
        <v>85</v>
      </c>
      <c r="AH209" s="14">
        <v>0</v>
      </c>
      <c r="AI209" s="14">
        <v>2</v>
      </c>
      <c r="AJ209" s="14">
        <v>4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44</v>
      </c>
      <c r="D210" s="464">
        <v>0</v>
      </c>
      <c r="E210" s="465">
        <v>41</v>
      </c>
      <c r="F210" s="465">
        <v>0</v>
      </c>
      <c r="G210" s="465">
        <v>1</v>
      </c>
      <c r="H210" s="465">
        <v>1</v>
      </c>
      <c r="I210" s="465">
        <v>0</v>
      </c>
      <c r="J210" s="465">
        <v>0</v>
      </c>
      <c r="K210" s="465">
        <v>0</v>
      </c>
      <c r="L210" s="465">
        <v>0</v>
      </c>
      <c r="M210" s="465">
        <v>1</v>
      </c>
      <c r="N210" s="465">
        <v>0</v>
      </c>
      <c r="O210" s="466">
        <v>0</v>
      </c>
      <c r="Q210" s="463">
        <v>39</v>
      </c>
      <c r="R210" s="464">
        <v>1</v>
      </c>
      <c r="S210" s="465">
        <v>35</v>
      </c>
      <c r="T210" s="465">
        <v>0</v>
      </c>
      <c r="U210" s="465">
        <v>2</v>
      </c>
      <c r="V210" s="465">
        <v>0</v>
      </c>
      <c r="W210" s="465">
        <v>1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83</v>
      </c>
      <c r="AF210" s="14">
        <v>1</v>
      </c>
      <c r="AG210" s="14">
        <v>76</v>
      </c>
      <c r="AH210" s="14">
        <v>0</v>
      </c>
      <c r="AI210" s="14">
        <v>3</v>
      </c>
      <c r="AJ210" s="14">
        <v>1</v>
      </c>
      <c r="AK210" s="14">
        <v>1</v>
      </c>
      <c r="AL210" s="14">
        <v>0</v>
      </c>
      <c r="AM210" s="14">
        <v>0</v>
      </c>
      <c r="AN210" s="14">
        <v>0</v>
      </c>
      <c r="AO210" s="14">
        <v>1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58</v>
      </c>
      <c r="D211" s="464">
        <v>0</v>
      </c>
      <c r="E211" s="465">
        <v>58</v>
      </c>
      <c r="F211" s="465">
        <v>0</v>
      </c>
      <c r="G211" s="465">
        <v>0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30</v>
      </c>
      <c r="R211" s="464">
        <v>1</v>
      </c>
      <c r="S211" s="465">
        <v>28</v>
      </c>
      <c r="T211" s="465">
        <v>0</v>
      </c>
      <c r="U211" s="465">
        <v>0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1</v>
      </c>
      <c r="AB211" s="465">
        <v>0</v>
      </c>
      <c r="AC211" s="466">
        <v>0</v>
      </c>
      <c r="AE211" s="463">
        <v>88</v>
      </c>
      <c r="AF211" s="14">
        <v>1</v>
      </c>
      <c r="AG211" s="14">
        <v>86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1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49</v>
      </c>
      <c r="D212" s="464">
        <v>1</v>
      </c>
      <c r="E212" s="465">
        <v>44</v>
      </c>
      <c r="F212" s="465">
        <v>0</v>
      </c>
      <c r="G212" s="465">
        <v>4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34</v>
      </c>
      <c r="R212" s="464">
        <v>0</v>
      </c>
      <c r="S212" s="465">
        <v>33</v>
      </c>
      <c r="T212" s="465">
        <v>0</v>
      </c>
      <c r="U212" s="465">
        <v>0</v>
      </c>
      <c r="V212" s="465">
        <v>1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83</v>
      </c>
      <c r="AF212" s="14">
        <v>1</v>
      </c>
      <c r="AG212" s="14">
        <v>77</v>
      </c>
      <c r="AH212" s="14">
        <v>0</v>
      </c>
      <c r="AI212" s="14">
        <v>4</v>
      </c>
      <c r="AJ212" s="14">
        <v>1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40</v>
      </c>
      <c r="D213" s="464">
        <v>0</v>
      </c>
      <c r="E213" s="465">
        <v>38</v>
      </c>
      <c r="F213" s="465">
        <v>0</v>
      </c>
      <c r="G213" s="465">
        <v>2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30</v>
      </c>
      <c r="R213" s="464">
        <v>0</v>
      </c>
      <c r="S213" s="465">
        <v>29</v>
      </c>
      <c r="T213" s="465">
        <v>0</v>
      </c>
      <c r="U213" s="465">
        <v>1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70</v>
      </c>
      <c r="AF213" s="14">
        <v>0</v>
      </c>
      <c r="AG213" s="14">
        <v>67</v>
      </c>
      <c r="AH213" s="14">
        <v>0</v>
      </c>
      <c r="AI213" s="14">
        <v>3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55</v>
      </c>
      <c r="D214" s="464">
        <v>0</v>
      </c>
      <c r="E214" s="465">
        <v>53</v>
      </c>
      <c r="F214" s="465">
        <v>0</v>
      </c>
      <c r="G214" s="465">
        <v>2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41</v>
      </c>
      <c r="R214" s="464">
        <v>0</v>
      </c>
      <c r="S214" s="465">
        <v>38</v>
      </c>
      <c r="T214" s="465">
        <v>0</v>
      </c>
      <c r="U214" s="465">
        <v>1</v>
      </c>
      <c r="V214" s="465">
        <v>1</v>
      </c>
      <c r="W214" s="465">
        <v>1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96</v>
      </c>
      <c r="AF214" s="14">
        <v>0</v>
      </c>
      <c r="AG214" s="14">
        <v>91</v>
      </c>
      <c r="AH214" s="14">
        <v>0</v>
      </c>
      <c r="AI214" s="14">
        <v>3</v>
      </c>
      <c r="AJ214" s="14">
        <v>1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72</v>
      </c>
      <c r="D215" s="464">
        <v>0</v>
      </c>
      <c r="E215" s="465">
        <v>66</v>
      </c>
      <c r="F215" s="465">
        <v>0</v>
      </c>
      <c r="G215" s="465">
        <v>5</v>
      </c>
      <c r="H215" s="465">
        <v>1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30</v>
      </c>
      <c r="R215" s="464">
        <v>1</v>
      </c>
      <c r="S215" s="465">
        <v>28</v>
      </c>
      <c r="T215" s="465">
        <v>0</v>
      </c>
      <c r="U215" s="465">
        <v>0</v>
      </c>
      <c r="V215" s="465">
        <v>1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102</v>
      </c>
      <c r="AF215" s="14">
        <v>1</v>
      </c>
      <c r="AG215" s="14">
        <v>94</v>
      </c>
      <c r="AH215" s="14">
        <v>0</v>
      </c>
      <c r="AI215" s="14">
        <v>5</v>
      </c>
      <c r="AJ215" s="14">
        <v>2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79</v>
      </c>
      <c r="D216" s="464">
        <v>0</v>
      </c>
      <c r="E216" s="465">
        <v>73</v>
      </c>
      <c r="F216" s="465">
        <v>0</v>
      </c>
      <c r="G216" s="465">
        <v>5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43</v>
      </c>
      <c r="R216" s="464">
        <v>1</v>
      </c>
      <c r="S216" s="465">
        <v>42</v>
      </c>
      <c r="T216" s="465">
        <v>0</v>
      </c>
      <c r="U216" s="465">
        <v>0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122</v>
      </c>
      <c r="AF216" s="14">
        <v>1</v>
      </c>
      <c r="AG216" s="14">
        <v>115</v>
      </c>
      <c r="AH216" s="14">
        <v>0</v>
      </c>
      <c r="AI216" s="14">
        <v>5</v>
      </c>
      <c r="AJ216" s="14">
        <v>1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52</v>
      </c>
      <c r="D217" s="464">
        <v>0</v>
      </c>
      <c r="E217" s="465">
        <v>47</v>
      </c>
      <c r="F217" s="465">
        <v>0</v>
      </c>
      <c r="G217" s="465">
        <v>5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31</v>
      </c>
      <c r="R217" s="464">
        <v>1</v>
      </c>
      <c r="S217" s="465">
        <v>30</v>
      </c>
      <c r="T217" s="465">
        <v>0</v>
      </c>
      <c r="U217" s="465">
        <v>0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83</v>
      </c>
      <c r="AF217" s="14">
        <v>1</v>
      </c>
      <c r="AG217" s="14">
        <v>77</v>
      </c>
      <c r="AH217" s="14">
        <v>0</v>
      </c>
      <c r="AI217" s="14">
        <v>5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61</v>
      </c>
      <c r="D218" s="464">
        <v>0</v>
      </c>
      <c r="E218" s="465">
        <v>58</v>
      </c>
      <c r="F218" s="465">
        <v>0</v>
      </c>
      <c r="G218" s="465">
        <v>3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25</v>
      </c>
      <c r="R218" s="464">
        <v>0</v>
      </c>
      <c r="S218" s="465">
        <v>25</v>
      </c>
      <c r="T218" s="465">
        <v>0</v>
      </c>
      <c r="U218" s="465">
        <v>0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86</v>
      </c>
      <c r="AF218" s="14">
        <v>0</v>
      </c>
      <c r="AG218" s="14">
        <v>83</v>
      </c>
      <c r="AH218" s="14">
        <v>0</v>
      </c>
      <c r="AI218" s="14">
        <v>3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78</v>
      </c>
      <c r="D219" s="464">
        <v>1</v>
      </c>
      <c r="E219" s="465">
        <v>75</v>
      </c>
      <c r="F219" s="465">
        <v>2</v>
      </c>
      <c r="G219" s="465">
        <v>0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30</v>
      </c>
      <c r="R219" s="464">
        <v>0</v>
      </c>
      <c r="S219" s="465">
        <v>29</v>
      </c>
      <c r="T219" s="465">
        <v>0</v>
      </c>
      <c r="U219" s="465">
        <v>1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108</v>
      </c>
      <c r="AF219" s="14">
        <v>1</v>
      </c>
      <c r="AG219" s="14">
        <v>104</v>
      </c>
      <c r="AH219" s="14">
        <v>2</v>
      </c>
      <c r="AI219" s="14">
        <v>1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59</v>
      </c>
      <c r="D220" s="464">
        <v>2</v>
      </c>
      <c r="E220" s="465">
        <v>57</v>
      </c>
      <c r="F220" s="465">
        <v>0</v>
      </c>
      <c r="G220" s="465">
        <v>0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40</v>
      </c>
      <c r="R220" s="464">
        <v>0</v>
      </c>
      <c r="S220" s="465">
        <v>38</v>
      </c>
      <c r="T220" s="465">
        <v>0</v>
      </c>
      <c r="U220" s="465">
        <v>2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99</v>
      </c>
      <c r="AF220" s="14">
        <v>2</v>
      </c>
      <c r="AG220" s="14">
        <v>95</v>
      </c>
      <c r="AH220" s="14">
        <v>0</v>
      </c>
      <c r="AI220" s="14">
        <v>2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60</v>
      </c>
      <c r="D221" s="464">
        <v>0</v>
      </c>
      <c r="E221" s="465">
        <v>59</v>
      </c>
      <c r="F221" s="465">
        <v>0</v>
      </c>
      <c r="G221" s="465">
        <v>1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22</v>
      </c>
      <c r="R221" s="464">
        <v>1</v>
      </c>
      <c r="S221" s="465">
        <v>21</v>
      </c>
      <c r="T221" s="465">
        <v>0</v>
      </c>
      <c r="U221" s="465">
        <v>0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82</v>
      </c>
      <c r="AF221" s="465">
        <v>1</v>
      </c>
      <c r="AG221" s="14">
        <v>80</v>
      </c>
      <c r="AH221" s="14">
        <v>0</v>
      </c>
      <c r="AI221" s="14">
        <v>1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57</v>
      </c>
      <c r="D222" s="464">
        <v>0</v>
      </c>
      <c r="E222" s="465">
        <v>57</v>
      </c>
      <c r="F222" s="465">
        <v>0</v>
      </c>
      <c r="G222" s="465">
        <v>0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24</v>
      </c>
      <c r="R222" s="464">
        <v>1</v>
      </c>
      <c r="S222" s="465">
        <v>22</v>
      </c>
      <c r="T222" s="465">
        <v>0</v>
      </c>
      <c r="U222" s="465">
        <v>1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81</v>
      </c>
      <c r="AF222" s="14">
        <v>1</v>
      </c>
      <c r="AG222" s="14">
        <v>79</v>
      </c>
      <c r="AH222" s="14">
        <v>0</v>
      </c>
      <c r="AI222" s="14">
        <v>1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26</v>
      </c>
      <c r="D223" s="464">
        <v>1</v>
      </c>
      <c r="E223" s="465">
        <v>24</v>
      </c>
      <c r="F223" s="465">
        <v>0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25</v>
      </c>
      <c r="R223" s="464">
        <v>0</v>
      </c>
      <c r="S223" s="465">
        <v>24</v>
      </c>
      <c r="T223" s="465">
        <v>0</v>
      </c>
      <c r="U223" s="465">
        <v>1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51</v>
      </c>
      <c r="AF223" s="14">
        <v>1</v>
      </c>
      <c r="AG223" s="14">
        <v>48</v>
      </c>
      <c r="AH223" s="14">
        <v>0</v>
      </c>
      <c r="AI223" s="14">
        <v>2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18</v>
      </c>
      <c r="D224" s="464">
        <v>0</v>
      </c>
      <c r="E224" s="465">
        <v>18</v>
      </c>
      <c r="F224" s="465">
        <v>0</v>
      </c>
      <c r="G224" s="465">
        <v>0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23</v>
      </c>
      <c r="R224" s="464">
        <v>0</v>
      </c>
      <c r="S224" s="465">
        <v>22</v>
      </c>
      <c r="T224" s="465">
        <v>0</v>
      </c>
      <c r="U224" s="465">
        <v>1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41</v>
      </c>
      <c r="AF224" s="14">
        <v>0</v>
      </c>
      <c r="AG224" s="14">
        <v>40</v>
      </c>
      <c r="AH224" s="14">
        <v>0</v>
      </c>
      <c r="AI224" s="14">
        <v>1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23</v>
      </c>
      <c r="D225" s="464">
        <v>1</v>
      </c>
      <c r="E225" s="465">
        <v>21</v>
      </c>
      <c r="F225" s="465">
        <v>0</v>
      </c>
      <c r="G225" s="465">
        <v>1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28</v>
      </c>
      <c r="R225" s="464">
        <v>0</v>
      </c>
      <c r="S225" s="465">
        <v>28</v>
      </c>
      <c r="T225" s="465">
        <v>0</v>
      </c>
      <c r="U225" s="465">
        <v>0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51</v>
      </c>
      <c r="AF225" s="14">
        <v>1</v>
      </c>
      <c r="AG225" s="14">
        <v>49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15</v>
      </c>
      <c r="D226" s="464">
        <v>0</v>
      </c>
      <c r="E226" s="465">
        <v>15</v>
      </c>
      <c r="F226" s="465">
        <v>0</v>
      </c>
      <c r="G226" s="465">
        <v>0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14</v>
      </c>
      <c r="R226" s="464">
        <v>0</v>
      </c>
      <c r="S226" s="465">
        <v>13</v>
      </c>
      <c r="T226" s="465">
        <v>0</v>
      </c>
      <c r="U226" s="465">
        <v>1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29</v>
      </c>
      <c r="AF226" s="14">
        <v>0</v>
      </c>
      <c r="AG226" s="14">
        <v>28</v>
      </c>
      <c r="AH226" s="14">
        <v>0</v>
      </c>
      <c r="AI226" s="14">
        <v>1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8</v>
      </c>
      <c r="D227" s="464">
        <v>0</v>
      </c>
      <c r="E227" s="465">
        <v>7</v>
      </c>
      <c r="F227" s="465">
        <v>0</v>
      </c>
      <c r="G227" s="465">
        <v>1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10</v>
      </c>
      <c r="R227" s="464">
        <v>0</v>
      </c>
      <c r="S227" s="465">
        <v>10</v>
      </c>
      <c r="T227" s="465">
        <v>0</v>
      </c>
      <c r="U227" s="465">
        <v>0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18</v>
      </c>
      <c r="AF227" s="14">
        <v>0</v>
      </c>
      <c r="AG227" s="14">
        <v>17</v>
      </c>
      <c r="AH227" s="14">
        <v>0</v>
      </c>
      <c r="AI227" s="14">
        <v>1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10</v>
      </c>
      <c r="D228" s="464">
        <v>0</v>
      </c>
      <c r="E228" s="465">
        <v>10</v>
      </c>
      <c r="F228" s="465">
        <v>0</v>
      </c>
      <c r="G228" s="465">
        <v>0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12</v>
      </c>
      <c r="R228" s="464">
        <v>0</v>
      </c>
      <c r="S228" s="465">
        <v>12</v>
      </c>
      <c r="T228" s="465">
        <v>0</v>
      </c>
      <c r="U228" s="465">
        <v>0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22</v>
      </c>
      <c r="AF228" s="14">
        <v>0</v>
      </c>
      <c r="AG228" s="14">
        <v>22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8</v>
      </c>
      <c r="D229" s="464">
        <v>0</v>
      </c>
      <c r="E229" s="465">
        <v>8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10</v>
      </c>
      <c r="R229" s="464">
        <v>0</v>
      </c>
      <c r="S229" s="465">
        <v>9</v>
      </c>
      <c r="T229" s="465">
        <v>0</v>
      </c>
      <c r="U229" s="465">
        <v>1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18</v>
      </c>
      <c r="AF229" s="14">
        <v>0</v>
      </c>
      <c r="AG229" s="14">
        <v>17</v>
      </c>
      <c r="AH229" s="14">
        <v>0</v>
      </c>
      <c r="AI229" s="14">
        <v>1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5</v>
      </c>
      <c r="D230" s="464">
        <v>0</v>
      </c>
      <c r="E230" s="465">
        <v>5</v>
      </c>
      <c r="F230" s="465">
        <v>0</v>
      </c>
      <c r="G230" s="465">
        <v>0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11</v>
      </c>
      <c r="R230" s="464">
        <v>0</v>
      </c>
      <c r="S230" s="465">
        <v>9</v>
      </c>
      <c r="T230" s="465">
        <v>0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16</v>
      </c>
      <c r="AF230" s="14">
        <v>0</v>
      </c>
      <c r="AG230" s="14">
        <v>14</v>
      </c>
      <c r="AH230" s="14">
        <v>0</v>
      </c>
      <c r="AI230" s="14">
        <v>2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12</v>
      </c>
      <c r="D231" s="464">
        <v>0</v>
      </c>
      <c r="E231" s="465">
        <v>12</v>
      </c>
      <c r="F231" s="465">
        <v>0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11</v>
      </c>
      <c r="R231" s="464">
        <v>0</v>
      </c>
      <c r="S231" s="465">
        <v>9</v>
      </c>
      <c r="T231" s="465">
        <v>0</v>
      </c>
      <c r="U231" s="465">
        <v>2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23</v>
      </c>
      <c r="AF231" s="14">
        <v>0</v>
      </c>
      <c r="AG231" s="14">
        <v>21</v>
      </c>
      <c r="AH231" s="14">
        <v>0</v>
      </c>
      <c r="AI231" s="14">
        <v>2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8</v>
      </c>
      <c r="D232" s="464">
        <v>0</v>
      </c>
      <c r="E232" s="465">
        <v>8</v>
      </c>
      <c r="F232" s="465">
        <v>0</v>
      </c>
      <c r="G232" s="465">
        <v>0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9</v>
      </c>
      <c r="R232" s="464">
        <v>0</v>
      </c>
      <c r="S232" s="465">
        <v>8</v>
      </c>
      <c r="T232" s="465">
        <v>0</v>
      </c>
      <c r="U232" s="465">
        <v>0</v>
      </c>
      <c r="V232" s="465">
        <v>0</v>
      </c>
      <c r="W232" s="465">
        <v>1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17</v>
      </c>
      <c r="AF232" s="14">
        <v>0</v>
      </c>
      <c r="AG232" s="14">
        <v>16</v>
      </c>
      <c r="AH232" s="14">
        <v>0</v>
      </c>
      <c r="AI232" s="14">
        <v>0</v>
      </c>
      <c r="AJ232" s="14">
        <v>0</v>
      </c>
      <c r="AK232" s="14">
        <v>1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7</v>
      </c>
      <c r="D233" s="464">
        <v>0</v>
      </c>
      <c r="E233" s="465">
        <v>7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4</v>
      </c>
      <c r="R233" s="464">
        <v>0</v>
      </c>
      <c r="S233" s="465">
        <v>4</v>
      </c>
      <c r="T233" s="465">
        <v>0</v>
      </c>
      <c r="U233" s="465">
        <v>0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11</v>
      </c>
      <c r="AF233" s="14">
        <v>0</v>
      </c>
      <c r="AG233" s="14">
        <v>11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10</v>
      </c>
      <c r="D234" s="464">
        <v>0</v>
      </c>
      <c r="E234" s="465">
        <v>10</v>
      </c>
      <c r="F234" s="465">
        <v>0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5</v>
      </c>
      <c r="R234" s="464">
        <v>0</v>
      </c>
      <c r="S234" s="465">
        <v>4</v>
      </c>
      <c r="T234" s="465">
        <v>0</v>
      </c>
      <c r="U234" s="465">
        <v>1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15</v>
      </c>
      <c r="AF234" s="14">
        <v>0</v>
      </c>
      <c r="AG234" s="14">
        <v>14</v>
      </c>
      <c r="AH234" s="14">
        <v>0</v>
      </c>
      <c r="AI234" s="14">
        <v>1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10</v>
      </c>
      <c r="D235" s="464">
        <v>0</v>
      </c>
      <c r="E235" s="465">
        <v>9</v>
      </c>
      <c r="F235" s="465">
        <v>0</v>
      </c>
      <c r="G235" s="465">
        <v>1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10</v>
      </c>
      <c r="R235" s="464">
        <v>0</v>
      </c>
      <c r="S235" s="465">
        <v>9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20</v>
      </c>
      <c r="AF235" s="14">
        <v>0</v>
      </c>
      <c r="AG235" s="14">
        <v>18</v>
      </c>
      <c r="AH235" s="14">
        <v>0</v>
      </c>
      <c r="AI235" s="14">
        <v>2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5</v>
      </c>
      <c r="D236" s="464">
        <v>1</v>
      </c>
      <c r="E236" s="465">
        <v>4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10</v>
      </c>
      <c r="R236" s="464">
        <v>0</v>
      </c>
      <c r="S236" s="465">
        <v>10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15</v>
      </c>
      <c r="AF236" s="14">
        <v>1</v>
      </c>
      <c r="AG236" s="14">
        <v>14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4</v>
      </c>
      <c r="D237" s="464">
        <v>0</v>
      </c>
      <c r="E237" s="465">
        <v>4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5</v>
      </c>
      <c r="R237" s="464">
        <v>0</v>
      </c>
      <c r="S237" s="465">
        <v>5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9</v>
      </c>
      <c r="AF237" s="14">
        <v>0</v>
      </c>
      <c r="AG237" s="14">
        <v>9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13</v>
      </c>
      <c r="D238" s="464">
        <v>0</v>
      </c>
      <c r="E238" s="465">
        <v>12</v>
      </c>
      <c r="F238" s="465">
        <v>0</v>
      </c>
      <c r="G238" s="465">
        <v>1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5</v>
      </c>
      <c r="R238" s="464">
        <v>0</v>
      </c>
      <c r="S238" s="465">
        <v>5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18</v>
      </c>
      <c r="AF238" s="14">
        <v>0</v>
      </c>
      <c r="AG238" s="14">
        <v>17</v>
      </c>
      <c r="AH238" s="14">
        <v>0</v>
      </c>
      <c r="AI238" s="14">
        <v>1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4</v>
      </c>
      <c r="D239" s="464">
        <v>0</v>
      </c>
      <c r="E239" s="465">
        <v>4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3</v>
      </c>
      <c r="R239" s="464">
        <v>0</v>
      </c>
      <c r="S239" s="465">
        <v>3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7</v>
      </c>
      <c r="AF239" s="14">
        <v>0</v>
      </c>
      <c r="AG239" s="14">
        <v>7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5</v>
      </c>
      <c r="D240" s="464">
        <v>0</v>
      </c>
      <c r="E240" s="465">
        <v>5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5</v>
      </c>
      <c r="R240" s="464">
        <v>0</v>
      </c>
      <c r="S240" s="465">
        <v>4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10</v>
      </c>
      <c r="AF240" s="14">
        <v>0</v>
      </c>
      <c r="AG240" s="14">
        <v>9</v>
      </c>
      <c r="AH240" s="14">
        <v>0</v>
      </c>
      <c r="AI240" s="14">
        <v>1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7</v>
      </c>
      <c r="D241" s="464">
        <v>0</v>
      </c>
      <c r="E241" s="465">
        <v>7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3</v>
      </c>
      <c r="R241" s="464">
        <v>0</v>
      </c>
      <c r="S241" s="465">
        <v>3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10</v>
      </c>
      <c r="AF241" s="14">
        <v>0</v>
      </c>
      <c r="AG241" s="14">
        <v>10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</v>
      </c>
      <c r="D242" s="464">
        <v>0</v>
      </c>
      <c r="E242" s="465">
        <v>1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</v>
      </c>
      <c r="R242" s="464">
        <v>0</v>
      </c>
      <c r="S242" s="465">
        <v>1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2</v>
      </c>
      <c r="AF242" s="14">
        <v>0</v>
      </c>
      <c r="AG242" s="14">
        <v>2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1</v>
      </c>
      <c r="D243" s="464">
        <v>0</v>
      </c>
      <c r="E243" s="465">
        <v>1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3</v>
      </c>
      <c r="R243" s="464">
        <v>0</v>
      </c>
      <c r="S243" s="465">
        <v>3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4</v>
      </c>
      <c r="AF243" s="14">
        <v>0</v>
      </c>
      <c r="AG243" s="14">
        <v>4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0</v>
      </c>
      <c r="D244" s="469">
        <v>0</v>
      </c>
      <c r="E244" s="470">
        <v>0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1</v>
      </c>
      <c r="R244" s="469">
        <v>0</v>
      </c>
      <c r="S244" s="470">
        <v>1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</v>
      </c>
      <c r="AF244" s="15">
        <v>0</v>
      </c>
      <c r="AG244" s="15">
        <v>1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2083</v>
      </c>
      <c r="D245" s="385">
        <v>7</v>
      </c>
      <c r="E245" s="385">
        <v>1976</v>
      </c>
      <c r="F245" s="385">
        <v>4</v>
      </c>
      <c r="G245" s="385">
        <v>88</v>
      </c>
      <c r="H245" s="385">
        <v>4</v>
      </c>
      <c r="I245" s="385">
        <v>0</v>
      </c>
      <c r="J245" s="385">
        <v>3</v>
      </c>
      <c r="K245" s="385">
        <v>0</v>
      </c>
      <c r="L245" s="385">
        <v>0</v>
      </c>
      <c r="M245" s="385">
        <v>1</v>
      </c>
      <c r="N245" s="385">
        <v>0</v>
      </c>
      <c r="O245" s="386">
        <v>0</v>
      </c>
      <c r="P245" s="9"/>
      <c r="Q245" s="387">
        <v>1754</v>
      </c>
      <c r="R245" s="385">
        <v>60</v>
      </c>
      <c r="S245" s="385">
        <v>1556</v>
      </c>
      <c r="T245" s="385">
        <v>0</v>
      </c>
      <c r="U245" s="385">
        <v>39</v>
      </c>
      <c r="V245" s="385">
        <v>43</v>
      </c>
      <c r="W245" s="385">
        <v>46</v>
      </c>
      <c r="X245" s="385">
        <v>2</v>
      </c>
      <c r="Y245" s="385">
        <v>1</v>
      </c>
      <c r="Z245" s="385">
        <v>1</v>
      </c>
      <c r="AA245" s="385">
        <v>4</v>
      </c>
      <c r="AB245" s="385">
        <v>1</v>
      </c>
      <c r="AC245" s="386">
        <v>1</v>
      </c>
      <c r="AD245" s="9"/>
      <c r="AE245" s="387">
        <v>3837</v>
      </c>
      <c r="AF245" s="385">
        <v>67</v>
      </c>
      <c r="AG245" s="385">
        <v>3532</v>
      </c>
      <c r="AH245" s="385">
        <v>4</v>
      </c>
      <c r="AI245" s="385">
        <v>127</v>
      </c>
      <c r="AJ245" s="385">
        <v>47</v>
      </c>
      <c r="AK245" s="385">
        <v>46</v>
      </c>
      <c r="AL245" s="385">
        <v>5</v>
      </c>
      <c r="AM245" s="385">
        <v>1</v>
      </c>
      <c r="AN245" s="385">
        <v>1</v>
      </c>
      <c r="AO245" s="385">
        <v>5</v>
      </c>
      <c r="AP245" s="385">
        <v>1</v>
      </c>
      <c r="AQ245" s="386">
        <v>1</v>
      </c>
      <c r="AR245" s="11"/>
    </row>
    <row r="246" spans="1:44" x14ac:dyDescent="0.25">
      <c r="A246" s="217">
        <v>1</v>
      </c>
      <c r="B246" s="388" t="s">
        <v>36</v>
      </c>
      <c r="C246" s="389">
        <v>2334</v>
      </c>
      <c r="D246" s="390">
        <v>9</v>
      </c>
      <c r="E246" s="390">
        <v>2213</v>
      </c>
      <c r="F246" s="390">
        <v>5</v>
      </c>
      <c r="G246" s="390">
        <v>99</v>
      </c>
      <c r="H246" s="390">
        <v>4</v>
      </c>
      <c r="I246" s="390">
        <v>0</v>
      </c>
      <c r="J246" s="390">
        <v>3</v>
      </c>
      <c r="K246" s="390">
        <v>0</v>
      </c>
      <c r="L246" s="390">
        <v>0</v>
      </c>
      <c r="M246" s="390">
        <v>1</v>
      </c>
      <c r="N246" s="390">
        <v>0</v>
      </c>
      <c r="O246" s="391">
        <v>0</v>
      </c>
      <c r="P246" s="9"/>
      <c r="Q246" s="392">
        <v>1964</v>
      </c>
      <c r="R246" s="390">
        <v>61</v>
      </c>
      <c r="S246" s="390">
        <v>1750</v>
      </c>
      <c r="T246" s="390">
        <v>0</v>
      </c>
      <c r="U246" s="390">
        <v>50</v>
      </c>
      <c r="V246" s="390">
        <v>46</v>
      </c>
      <c r="W246" s="390">
        <v>47</v>
      </c>
      <c r="X246" s="390">
        <v>2</v>
      </c>
      <c r="Y246" s="390">
        <v>1</v>
      </c>
      <c r="Z246" s="390">
        <v>1</v>
      </c>
      <c r="AA246" s="390">
        <v>4</v>
      </c>
      <c r="AB246" s="390">
        <v>1</v>
      </c>
      <c r="AC246" s="391">
        <v>1</v>
      </c>
      <c r="AD246" s="9"/>
      <c r="AE246" s="392">
        <v>4298</v>
      </c>
      <c r="AF246" s="390">
        <v>70</v>
      </c>
      <c r="AG246" s="390">
        <v>3963</v>
      </c>
      <c r="AH246" s="390">
        <v>5</v>
      </c>
      <c r="AI246" s="390">
        <v>149</v>
      </c>
      <c r="AJ246" s="390">
        <v>50</v>
      </c>
      <c r="AK246" s="390">
        <v>47</v>
      </c>
      <c r="AL246" s="390">
        <v>5</v>
      </c>
      <c r="AM246" s="390">
        <v>1</v>
      </c>
      <c r="AN246" s="390">
        <v>1</v>
      </c>
      <c r="AO246" s="390">
        <v>5</v>
      </c>
      <c r="AP246" s="390">
        <v>1</v>
      </c>
      <c r="AQ246" s="391">
        <v>1</v>
      </c>
      <c r="AR246" s="11"/>
    </row>
    <row r="247" spans="1:44" x14ac:dyDescent="0.25">
      <c r="A247" s="217">
        <v>1</v>
      </c>
      <c r="B247" s="393" t="s">
        <v>37</v>
      </c>
      <c r="C247" s="394">
        <v>2369</v>
      </c>
      <c r="D247" s="395">
        <v>9</v>
      </c>
      <c r="E247" s="395">
        <v>2247</v>
      </c>
      <c r="F247" s="395">
        <v>5</v>
      </c>
      <c r="G247" s="395">
        <v>100</v>
      </c>
      <c r="H247" s="395">
        <v>4</v>
      </c>
      <c r="I247" s="395">
        <v>0</v>
      </c>
      <c r="J247" s="395">
        <v>3</v>
      </c>
      <c r="K247" s="395">
        <v>0</v>
      </c>
      <c r="L247" s="395">
        <v>0</v>
      </c>
      <c r="M247" s="395">
        <v>1</v>
      </c>
      <c r="N247" s="395">
        <v>0</v>
      </c>
      <c r="O247" s="396">
        <v>0</v>
      </c>
      <c r="P247" s="9"/>
      <c r="Q247" s="397">
        <v>1990</v>
      </c>
      <c r="R247" s="395">
        <v>61</v>
      </c>
      <c r="S247" s="395">
        <v>1775</v>
      </c>
      <c r="T247" s="395">
        <v>0</v>
      </c>
      <c r="U247" s="395">
        <v>51</v>
      </c>
      <c r="V247" s="395">
        <v>46</v>
      </c>
      <c r="W247" s="395">
        <v>47</v>
      </c>
      <c r="X247" s="395">
        <v>2</v>
      </c>
      <c r="Y247" s="395">
        <v>1</v>
      </c>
      <c r="Z247" s="395">
        <v>1</v>
      </c>
      <c r="AA247" s="395">
        <v>4</v>
      </c>
      <c r="AB247" s="395">
        <v>1</v>
      </c>
      <c r="AC247" s="396">
        <v>1</v>
      </c>
      <c r="AD247" s="9"/>
      <c r="AE247" s="397">
        <v>4359</v>
      </c>
      <c r="AF247" s="395">
        <v>70</v>
      </c>
      <c r="AG247" s="395">
        <v>4022</v>
      </c>
      <c r="AH247" s="395">
        <v>5</v>
      </c>
      <c r="AI247" s="395">
        <v>151</v>
      </c>
      <c r="AJ247" s="395">
        <v>50</v>
      </c>
      <c r="AK247" s="395">
        <v>47</v>
      </c>
      <c r="AL247" s="395">
        <v>5</v>
      </c>
      <c r="AM247" s="395">
        <v>1</v>
      </c>
      <c r="AN247" s="395">
        <v>1</v>
      </c>
      <c r="AO247" s="395">
        <v>5</v>
      </c>
      <c r="AP247" s="395">
        <v>1</v>
      </c>
      <c r="AQ247" s="396">
        <v>1</v>
      </c>
      <c r="AR247" s="11"/>
    </row>
    <row r="248" spans="1:44" x14ac:dyDescent="0.25">
      <c r="A248" s="217">
        <v>1</v>
      </c>
      <c r="B248" s="398" t="s">
        <v>38</v>
      </c>
      <c r="C248" s="399">
        <v>2445</v>
      </c>
      <c r="D248" s="400">
        <v>9</v>
      </c>
      <c r="E248" s="400">
        <v>2317</v>
      </c>
      <c r="F248" s="400">
        <v>5</v>
      </c>
      <c r="G248" s="400">
        <v>106</v>
      </c>
      <c r="H248" s="400">
        <v>4</v>
      </c>
      <c r="I248" s="400">
        <v>0</v>
      </c>
      <c r="J248" s="400">
        <v>3</v>
      </c>
      <c r="K248" s="400">
        <v>0</v>
      </c>
      <c r="L248" s="400">
        <v>0</v>
      </c>
      <c r="M248" s="400">
        <v>1</v>
      </c>
      <c r="N248" s="400">
        <v>0</v>
      </c>
      <c r="O248" s="401">
        <v>0</v>
      </c>
      <c r="P248" s="9"/>
      <c r="Q248" s="402">
        <v>2060</v>
      </c>
      <c r="R248" s="400">
        <v>61</v>
      </c>
      <c r="S248" s="400">
        <v>1840</v>
      </c>
      <c r="T248" s="400">
        <v>0</v>
      </c>
      <c r="U248" s="400">
        <v>52</v>
      </c>
      <c r="V248" s="400">
        <v>49</v>
      </c>
      <c r="W248" s="400">
        <v>48</v>
      </c>
      <c r="X248" s="400">
        <v>2</v>
      </c>
      <c r="Y248" s="400">
        <v>1</v>
      </c>
      <c r="Z248" s="400">
        <v>1</v>
      </c>
      <c r="AA248" s="400">
        <v>4</v>
      </c>
      <c r="AB248" s="400">
        <v>1</v>
      </c>
      <c r="AC248" s="401">
        <v>1</v>
      </c>
      <c r="AD248" s="9"/>
      <c r="AE248" s="402">
        <v>4505</v>
      </c>
      <c r="AF248" s="400">
        <v>70</v>
      </c>
      <c r="AG248" s="400">
        <v>4157</v>
      </c>
      <c r="AH248" s="400">
        <v>5</v>
      </c>
      <c r="AI248" s="400">
        <v>158</v>
      </c>
      <c r="AJ248" s="400">
        <v>53</v>
      </c>
      <c r="AK248" s="400">
        <v>48</v>
      </c>
      <c r="AL248" s="400">
        <v>5</v>
      </c>
      <c r="AM248" s="400">
        <v>1</v>
      </c>
      <c r="AN248" s="400">
        <v>1</v>
      </c>
      <c r="AO248" s="400">
        <v>5</v>
      </c>
      <c r="AP248" s="400">
        <v>1</v>
      </c>
      <c r="AQ248" s="401">
        <v>1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7</v>
      </c>
      <c r="D251" s="458">
        <v>0</v>
      </c>
      <c r="E251" s="459">
        <v>5</v>
      </c>
      <c r="F251" s="459">
        <v>0</v>
      </c>
      <c r="G251" s="459">
        <v>2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3</v>
      </c>
      <c r="R251" s="458">
        <v>0</v>
      </c>
      <c r="S251" s="459">
        <v>3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10</v>
      </c>
      <c r="AF251" s="459">
        <v>0</v>
      </c>
      <c r="AG251" s="461">
        <v>8</v>
      </c>
      <c r="AH251" s="461">
        <v>0</v>
      </c>
      <c r="AI251" s="461">
        <v>2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0</v>
      </c>
      <c r="D252" s="464">
        <v>0</v>
      </c>
      <c r="E252" s="465">
        <v>0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2</v>
      </c>
      <c r="R252" s="464">
        <v>0</v>
      </c>
      <c r="S252" s="465">
        <v>2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2</v>
      </c>
      <c r="AF252" s="14">
        <v>0</v>
      </c>
      <c r="AG252" s="14">
        <v>2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1</v>
      </c>
      <c r="D253" s="464">
        <v>0</v>
      </c>
      <c r="E253" s="465">
        <v>0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1</v>
      </c>
      <c r="R253" s="464">
        <v>0</v>
      </c>
      <c r="S253" s="465">
        <v>1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2</v>
      </c>
      <c r="AF253" s="14">
        <v>0</v>
      </c>
      <c r="AG253" s="14">
        <v>1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0</v>
      </c>
      <c r="R254" s="464">
        <v>0</v>
      </c>
      <c r="S254" s="465">
        <v>0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1</v>
      </c>
      <c r="R255" s="464">
        <v>0</v>
      </c>
      <c r="S255" s="465">
        <v>0</v>
      </c>
      <c r="T255" s="465">
        <v>0</v>
      </c>
      <c r="U255" s="465">
        <v>1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1</v>
      </c>
      <c r="AF255" s="14">
        <v>0</v>
      </c>
      <c r="AG255" s="14">
        <v>0</v>
      </c>
      <c r="AH255" s="14">
        <v>0</v>
      </c>
      <c r="AI255" s="14">
        <v>1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0</v>
      </c>
      <c r="D256" s="464">
        <v>0</v>
      </c>
      <c r="E256" s="465">
        <v>0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0</v>
      </c>
      <c r="R256" s="464">
        <v>0</v>
      </c>
      <c r="S256" s="465">
        <v>0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0</v>
      </c>
      <c r="D257" s="464">
        <v>0</v>
      </c>
      <c r="E257" s="465">
        <v>0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0</v>
      </c>
      <c r="R257" s="464">
        <v>0</v>
      </c>
      <c r="S257" s="465">
        <v>0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1</v>
      </c>
      <c r="AF258" s="14">
        <v>0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1</v>
      </c>
      <c r="AF260" s="14">
        <v>0</v>
      </c>
      <c r="AG260" s="14">
        <v>1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0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0</v>
      </c>
      <c r="R261" s="464">
        <v>0</v>
      </c>
      <c r="S261" s="465">
        <v>0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0</v>
      </c>
      <c r="D262" s="464">
        <v>0</v>
      </c>
      <c r="E262" s="465">
        <v>0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0</v>
      </c>
      <c r="R262" s="464">
        <v>0</v>
      </c>
      <c r="S262" s="465">
        <v>0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1</v>
      </c>
      <c r="D263" s="464">
        <v>0</v>
      </c>
      <c r="E263" s="465">
        <v>1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0</v>
      </c>
      <c r="R263" s="464">
        <v>0</v>
      </c>
      <c r="S263" s="465">
        <v>0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1</v>
      </c>
      <c r="AF263" s="14">
        <v>0</v>
      </c>
      <c r="AG263" s="14">
        <v>1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0</v>
      </c>
      <c r="D264" s="464">
        <v>0</v>
      </c>
      <c r="E264" s="465">
        <v>0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1</v>
      </c>
      <c r="R264" s="464">
        <v>0</v>
      </c>
      <c r="S264" s="465">
        <v>0</v>
      </c>
      <c r="T264" s="465">
        <v>0</v>
      </c>
      <c r="U264" s="465">
        <v>0</v>
      </c>
      <c r="V264" s="465">
        <v>1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0</v>
      </c>
      <c r="AH264" s="14">
        <v>0</v>
      </c>
      <c r="AI264" s="14">
        <v>0</v>
      </c>
      <c r="AJ264" s="14">
        <v>1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0</v>
      </c>
      <c r="D265" s="464">
        <v>0</v>
      </c>
      <c r="E265" s="465">
        <v>0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0</v>
      </c>
      <c r="R265" s="464">
        <v>0</v>
      </c>
      <c r="S265" s="465">
        <v>0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0</v>
      </c>
      <c r="D266" s="464">
        <v>0</v>
      </c>
      <c r="E266" s="465">
        <v>0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1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1</v>
      </c>
      <c r="AF266" s="14">
        <v>0</v>
      </c>
      <c r="AG266" s="14">
        <v>1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4</v>
      </c>
      <c r="D267" s="464">
        <v>0</v>
      </c>
      <c r="E267" s="465">
        <v>2</v>
      </c>
      <c r="F267" s="465">
        <v>0</v>
      </c>
      <c r="G267" s="465">
        <v>2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4</v>
      </c>
      <c r="AF267" s="14">
        <v>0</v>
      </c>
      <c r="AG267" s="14">
        <v>2</v>
      </c>
      <c r="AH267" s="14">
        <v>0</v>
      </c>
      <c r="AI267" s="14">
        <v>2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6</v>
      </c>
      <c r="D268" s="464">
        <v>0</v>
      </c>
      <c r="E268" s="465">
        <v>6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2</v>
      </c>
      <c r="R268" s="464">
        <v>0</v>
      </c>
      <c r="S268" s="465">
        <v>2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8</v>
      </c>
      <c r="AF268" s="14">
        <v>0</v>
      </c>
      <c r="AG268" s="14">
        <v>8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2</v>
      </c>
      <c r="D269" s="464">
        <v>0</v>
      </c>
      <c r="E269" s="465">
        <v>2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0</v>
      </c>
      <c r="S269" s="465">
        <v>1</v>
      </c>
      <c r="T269" s="465">
        <v>0</v>
      </c>
      <c r="U269" s="465">
        <v>0</v>
      </c>
      <c r="V269" s="465">
        <v>1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4</v>
      </c>
      <c r="AF269" s="14">
        <v>0</v>
      </c>
      <c r="AG269" s="14">
        <v>3</v>
      </c>
      <c r="AH269" s="14">
        <v>0</v>
      </c>
      <c r="AI269" s="14">
        <v>0</v>
      </c>
      <c r="AJ269" s="14">
        <v>1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</v>
      </c>
      <c r="D270" s="464">
        <v>0</v>
      </c>
      <c r="E270" s="465">
        <v>0</v>
      </c>
      <c r="F270" s="465">
        <v>0</v>
      </c>
      <c r="G270" s="465">
        <v>1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</v>
      </c>
      <c r="R270" s="464">
        <v>0</v>
      </c>
      <c r="S270" s="465">
        <v>1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2</v>
      </c>
      <c r="AF270" s="14">
        <v>0</v>
      </c>
      <c r="AG270" s="14">
        <v>1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8</v>
      </c>
      <c r="D271" s="464">
        <v>0</v>
      </c>
      <c r="E271" s="465">
        <v>7</v>
      </c>
      <c r="F271" s="465">
        <v>0</v>
      </c>
      <c r="G271" s="465">
        <v>1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3</v>
      </c>
      <c r="R271" s="464">
        <v>0</v>
      </c>
      <c r="S271" s="465">
        <v>3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11</v>
      </c>
      <c r="AF271" s="14">
        <v>0</v>
      </c>
      <c r="AG271" s="14">
        <v>10</v>
      </c>
      <c r="AH271" s="14">
        <v>0</v>
      </c>
      <c r="AI271" s="14">
        <v>1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4</v>
      </c>
      <c r="D272" s="464">
        <v>0</v>
      </c>
      <c r="E272" s="465">
        <v>4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4</v>
      </c>
      <c r="R272" s="464">
        <v>0</v>
      </c>
      <c r="S272" s="465">
        <v>3</v>
      </c>
      <c r="T272" s="465">
        <v>0</v>
      </c>
      <c r="U272" s="465">
        <v>1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8</v>
      </c>
      <c r="AF272" s="14">
        <v>0</v>
      </c>
      <c r="AG272" s="14">
        <v>7</v>
      </c>
      <c r="AH272" s="14">
        <v>0</v>
      </c>
      <c r="AI272" s="14">
        <v>1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11</v>
      </c>
      <c r="D273" s="464">
        <v>0</v>
      </c>
      <c r="E273" s="465">
        <v>8</v>
      </c>
      <c r="F273" s="465">
        <v>1</v>
      </c>
      <c r="G273" s="465">
        <v>2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5</v>
      </c>
      <c r="R273" s="464">
        <v>0</v>
      </c>
      <c r="S273" s="465">
        <v>5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16</v>
      </c>
      <c r="AF273" s="14">
        <v>0</v>
      </c>
      <c r="AG273" s="14">
        <v>13</v>
      </c>
      <c r="AH273" s="14">
        <v>1</v>
      </c>
      <c r="AI273" s="14">
        <v>2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7</v>
      </c>
      <c r="D274" s="464">
        <v>0</v>
      </c>
      <c r="E274" s="465">
        <v>5</v>
      </c>
      <c r="F274" s="465">
        <v>0</v>
      </c>
      <c r="G274" s="465">
        <v>2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11</v>
      </c>
      <c r="R274" s="464">
        <v>0</v>
      </c>
      <c r="S274" s="465">
        <v>9</v>
      </c>
      <c r="T274" s="465">
        <v>0</v>
      </c>
      <c r="U274" s="465">
        <v>2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18</v>
      </c>
      <c r="AF274" s="14">
        <v>0</v>
      </c>
      <c r="AG274" s="14">
        <v>14</v>
      </c>
      <c r="AH274" s="14">
        <v>0</v>
      </c>
      <c r="AI274" s="14">
        <v>4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23</v>
      </c>
      <c r="D275" s="464">
        <v>0</v>
      </c>
      <c r="E275" s="465">
        <v>23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12</v>
      </c>
      <c r="R275" s="464">
        <v>0</v>
      </c>
      <c r="S275" s="465">
        <v>10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35</v>
      </c>
      <c r="AF275" s="465">
        <v>0</v>
      </c>
      <c r="AG275" s="14">
        <v>33</v>
      </c>
      <c r="AH275" s="14">
        <v>0</v>
      </c>
      <c r="AI275" s="14">
        <v>2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41</v>
      </c>
      <c r="D276" s="464">
        <v>0</v>
      </c>
      <c r="E276" s="465">
        <v>38</v>
      </c>
      <c r="F276" s="465">
        <v>0</v>
      </c>
      <c r="G276" s="465">
        <v>3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12</v>
      </c>
      <c r="R276" s="464">
        <v>0</v>
      </c>
      <c r="S276" s="465">
        <v>10</v>
      </c>
      <c r="T276" s="465">
        <v>0</v>
      </c>
      <c r="U276" s="465">
        <v>1</v>
      </c>
      <c r="V276" s="465">
        <v>0</v>
      </c>
      <c r="W276" s="465">
        <v>0</v>
      </c>
      <c r="X276" s="465">
        <v>0</v>
      </c>
      <c r="Y276" s="465">
        <v>0</v>
      </c>
      <c r="Z276" s="465">
        <v>1</v>
      </c>
      <c r="AA276" s="465">
        <v>0</v>
      </c>
      <c r="AB276" s="465">
        <v>0</v>
      </c>
      <c r="AC276" s="466">
        <v>0</v>
      </c>
      <c r="AE276" s="463">
        <v>53</v>
      </c>
      <c r="AF276" s="14">
        <v>0</v>
      </c>
      <c r="AG276" s="14">
        <v>48</v>
      </c>
      <c r="AH276" s="14">
        <v>0</v>
      </c>
      <c r="AI276" s="14">
        <v>4</v>
      </c>
      <c r="AJ276" s="14">
        <v>0</v>
      </c>
      <c r="AK276" s="14">
        <v>0</v>
      </c>
      <c r="AL276" s="14">
        <v>0</v>
      </c>
      <c r="AM276" s="14">
        <v>0</v>
      </c>
      <c r="AN276" s="14">
        <v>1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28</v>
      </c>
      <c r="D277" s="464">
        <v>0</v>
      </c>
      <c r="E277" s="465">
        <v>27</v>
      </c>
      <c r="F277" s="465">
        <v>0</v>
      </c>
      <c r="G277" s="465">
        <v>1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18</v>
      </c>
      <c r="R277" s="464">
        <v>0</v>
      </c>
      <c r="S277" s="465">
        <v>16</v>
      </c>
      <c r="T277" s="465">
        <v>0</v>
      </c>
      <c r="U277" s="465">
        <v>1</v>
      </c>
      <c r="V277" s="465">
        <v>1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46</v>
      </c>
      <c r="AF277" s="14">
        <v>0</v>
      </c>
      <c r="AG277" s="14">
        <v>43</v>
      </c>
      <c r="AH277" s="14">
        <v>0</v>
      </c>
      <c r="AI277" s="14">
        <v>2</v>
      </c>
      <c r="AJ277" s="14">
        <v>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31</v>
      </c>
      <c r="D278" s="464">
        <v>0</v>
      </c>
      <c r="E278" s="465">
        <v>30</v>
      </c>
      <c r="F278" s="465">
        <v>0</v>
      </c>
      <c r="G278" s="465">
        <v>1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24</v>
      </c>
      <c r="R278" s="464">
        <v>0</v>
      </c>
      <c r="S278" s="465">
        <v>22</v>
      </c>
      <c r="T278" s="465">
        <v>0</v>
      </c>
      <c r="U278" s="465">
        <v>2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55</v>
      </c>
      <c r="AF278" s="14">
        <v>0</v>
      </c>
      <c r="AG278" s="14">
        <v>52</v>
      </c>
      <c r="AH278" s="14">
        <v>0</v>
      </c>
      <c r="AI278" s="14">
        <v>3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23</v>
      </c>
      <c r="D279" s="464">
        <v>0</v>
      </c>
      <c r="E279" s="465">
        <v>21</v>
      </c>
      <c r="F279" s="465">
        <v>1</v>
      </c>
      <c r="G279" s="465">
        <v>1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22</v>
      </c>
      <c r="R279" s="464">
        <v>0</v>
      </c>
      <c r="S279" s="465">
        <v>22</v>
      </c>
      <c r="T279" s="465">
        <v>0</v>
      </c>
      <c r="U279" s="465">
        <v>0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45</v>
      </c>
      <c r="AF279" s="14">
        <v>0</v>
      </c>
      <c r="AG279" s="14">
        <v>43</v>
      </c>
      <c r="AH279" s="14">
        <v>1</v>
      </c>
      <c r="AI279" s="14">
        <v>1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24</v>
      </c>
      <c r="D280" s="464">
        <v>0</v>
      </c>
      <c r="E280" s="465">
        <v>22</v>
      </c>
      <c r="F280" s="465">
        <v>0</v>
      </c>
      <c r="G280" s="465">
        <v>2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42</v>
      </c>
      <c r="R280" s="464">
        <v>0</v>
      </c>
      <c r="S280" s="465">
        <v>38</v>
      </c>
      <c r="T280" s="465">
        <v>0</v>
      </c>
      <c r="U280" s="465">
        <v>1</v>
      </c>
      <c r="V280" s="465">
        <v>2</v>
      </c>
      <c r="W280" s="465">
        <v>1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66</v>
      </c>
      <c r="AF280" s="14">
        <v>0</v>
      </c>
      <c r="AG280" s="14">
        <v>60</v>
      </c>
      <c r="AH280" s="14">
        <v>0</v>
      </c>
      <c r="AI280" s="14">
        <v>3</v>
      </c>
      <c r="AJ280" s="14">
        <v>2</v>
      </c>
      <c r="AK280" s="14">
        <v>1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27</v>
      </c>
      <c r="D281" s="464">
        <v>0</v>
      </c>
      <c r="E281" s="465">
        <v>25</v>
      </c>
      <c r="F281" s="465">
        <v>0</v>
      </c>
      <c r="G281" s="465">
        <v>2</v>
      </c>
      <c r="H281" s="465">
        <v>0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84</v>
      </c>
      <c r="R281" s="464">
        <v>0</v>
      </c>
      <c r="S281" s="465">
        <v>82</v>
      </c>
      <c r="T281" s="465">
        <v>0</v>
      </c>
      <c r="U281" s="465">
        <v>1</v>
      </c>
      <c r="V281" s="465">
        <v>1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111</v>
      </c>
      <c r="AF281" s="14">
        <v>0</v>
      </c>
      <c r="AG281" s="14">
        <v>107</v>
      </c>
      <c r="AH281" s="14">
        <v>0</v>
      </c>
      <c r="AI281" s="14">
        <v>3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27</v>
      </c>
      <c r="D282" s="464">
        <v>0</v>
      </c>
      <c r="E282" s="465">
        <v>25</v>
      </c>
      <c r="F282" s="465">
        <v>0</v>
      </c>
      <c r="G282" s="465">
        <v>2</v>
      </c>
      <c r="H282" s="465">
        <v>0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103</v>
      </c>
      <c r="R282" s="464">
        <v>5</v>
      </c>
      <c r="S282" s="465">
        <v>96</v>
      </c>
      <c r="T282" s="465">
        <v>0</v>
      </c>
      <c r="U282" s="465">
        <v>2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130</v>
      </c>
      <c r="AF282" s="14">
        <v>5</v>
      </c>
      <c r="AG282" s="14">
        <v>121</v>
      </c>
      <c r="AH282" s="14">
        <v>0</v>
      </c>
      <c r="AI282" s="14">
        <v>4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33</v>
      </c>
      <c r="D283" s="464">
        <v>0</v>
      </c>
      <c r="E283" s="465">
        <v>33</v>
      </c>
      <c r="F283" s="465">
        <v>0</v>
      </c>
      <c r="G283" s="465">
        <v>0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91</v>
      </c>
      <c r="R283" s="464">
        <v>3</v>
      </c>
      <c r="S283" s="465">
        <v>82</v>
      </c>
      <c r="T283" s="465">
        <v>0</v>
      </c>
      <c r="U283" s="465">
        <v>6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124</v>
      </c>
      <c r="AF283" s="14">
        <v>3</v>
      </c>
      <c r="AG283" s="14">
        <v>115</v>
      </c>
      <c r="AH283" s="14">
        <v>0</v>
      </c>
      <c r="AI283" s="14">
        <v>6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38</v>
      </c>
      <c r="D284" s="464">
        <v>0</v>
      </c>
      <c r="E284" s="465">
        <v>36</v>
      </c>
      <c r="F284" s="465">
        <v>1</v>
      </c>
      <c r="G284" s="465">
        <v>1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71</v>
      </c>
      <c r="R284" s="464">
        <v>2</v>
      </c>
      <c r="S284" s="465">
        <v>66</v>
      </c>
      <c r="T284" s="465">
        <v>0</v>
      </c>
      <c r="U284" s="465">
        <v>3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109</v>
      </c>
      <c r="AF284" s="14">
        <v>2</v>
      </c>
      <c r="AG284" s="14">
        <v>102</v>
      </c>
      <c r="AH284" s="14">
        <v>1</v>
      </c>
      <c r="AI284" s="14">
        <v>4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48</v>
      </c>
      <c r="D285" s="464">
        <v>0</v>
      </c>
      <c r="E285" s="465">
        <v>47</v>
      </c>
      <c r="F285" s="465">
        <v>0</v>
      </c>
      <c r="G285" s="465">
        <v>1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70</v>
      </c>
      <c r="R285" s="464">
        <v>3</v>
      </c>
      <c r="S285" s="465">
        <v>66</v>
      </c>
      <c r="T285" s="465">
        <v>0</v>
      </c>
      <c r="U285" s="465">
        <v>1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118</v>
      </c>
      <c r="AF285" s="14">
        <v>3</v>
      </c>
      <c r="AG285" s="14">
        <v>113</v>
      </c>
      <c r="AH285" s="14">
        <v>0</v>
      </c>
      <c r="AI285" s="14">
        <v>2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68</v>
      </c>
      <c r="D286" s="464">
        <v>0</v>
      </c>
      <c r="E286" s="465">
        <v>64</v>
      </c>
      <c r="F286" s="465">
        <v>0</v>
      </c>
      <c r="G286" s="465">
        <v>4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54</v>
      </c>
      <c r="R286" s="464">
        <v>3</v>
      </c>
      <c r="S286" s="465">
        <v>45</v>
      </c>
      <c r="T286" s="465">
        <v>0</v>
      </c>
      <c r="U286" s="465">
        <v>2</v>
      </c>
      <c r="V286" s="465">
        <v>0</v>
      </c>
      <c r="W286" s="465">
        <v>4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122</v>
      </c>
      <c r="AF286" s="14">
        <v>3</v>
      </c>
      <c r="AG286" s="14">
        <v>109</v>
      </c>
      <c r="AH286" s="14">
        <v>0</v>
      </c>
      <c r="AI286" s="14">
        <v>6</v>
      </c>
      <c r="AJ286" s="14">
        <v>0</v>
      </c>
      <c r="AK286" s="14">
        <v>4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49</v>
      </c>
      <c r="D287" s="464">
        <v>1</v>
      </c>
      <c r="E287" s="465">
        <v>46</v>
      </c>
      <c r="F287" s="465">
        <v>0</v>
      </c>
      <c r="G287" s="465">
        <v>1</v>
      </c>
      <c r="H287" s="465">
        <v>1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52</v>
      </c>
      <c r="R287" s="464">
        <v>6</v>
      </c>
      <c r="S287" s="465">
        <v>44</v>
      </c>
      <c r="T287" s="465">
        <v>0</v>
      </c>
      <c r="U287" s="465">
        <v>0</v>
      </c>
      <c r="V287" s="465">
        <v>1</v>
      </c>
      <c r="W287" s="465">
        <v>1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101</v>
      </c>
      <c r="AF287" s="14">
        <v>7</v>
      </c>
      <c r="AG287" s="14">
        <v>90</v>
      </c>
      <c r="AH287" s="14">
        <v>0</v>
      </c>
      <c r="AI287" s="14">
        <v>1</v>
      </c>
      <c r="AJ287" s="14">
        <v>2</v>
      </c>
      <c r="AK287" s="14">
        <v>1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51</v>
      </c>
      <c r="D288" s="464">
        <v>0</v>
      </c>
      <c r="E288" s="465">
        <v>43</v>
      </c>
      <c r="F288" s="465">
        <v>1</v>
      </c>
      <c r="G288" s="465">
        <v>7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35</v>
      </c>
      <c r="R288" s="464">
        <v>3</v>
      </c>
      <c r="S288" s="465">
        <v>29</v>
      </c>
      <c r="T288" s="465">
        <v>0</v>
      </c>
      <c r="U288" s="465">
        <v>0</v>
      </c>
      <c r="V288" s="465">
        <v>1</v>
      </c>
      <c r="W288" s="465">
        <v>1</v>
      </c>
      <c r="X288" s="465">
        <v>0</v>
      </c>
      <c r="Y288" s="465">
        <v>0</v>
      </c>
      <c r="Z288" s="465">
        <v>1</v>
      </c>
      <c r="AA288" s="465">
        <v>0</v>
      </c>
      <c r="AB288" s="465">
        <v>0</v>
      </c>
      <c r="AC288" s="466">
        <v>0</v>
      </c>
      <c r="AE288" s="463">
        <v>86</v>
      </c>
      <c r="AF288" s="14">
        <v>3</v>
      </c>
      <c r="AG288" s="14">
        <v>72</v>
      </c>
      <c r="AH288" s="14">
        <v>1</v>
      </c>
      <c r="AI288" s="14">
        <v>7</v>
      </c>
      <c r="AJ288" s="14">
        <v>1</v>
      </c>
      <c r="AK288" s="14">
        <v>1</v>
      </c>
      <c r="AL288" s="14">
        <v>0</v>
      </c>
      <c r="AM288" s="14">
        <v>0</v>
      </c>
      <c r="AN288" s="14">
        <v>1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35</v>
      </c>
      <c r="D289" s="464">
        <v>0</v>
      </c>
      <c r="E289" s="465">
        <v>34</v>
      </c>
      <c r="F289" s="465">
        <v>0</v>
      </c>
      <c r="G289" s="465">
        <v>1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45</v>
      </c>
      <c r="R289" s="464">
        <v>4</v>
      </c>
      <c r="S289" s="465">
        <v>41</v>
      </c>
      <c r="T289" s="465">
        <v>0</v>
      </c>
      <c r="U289" s="465">
        <v>0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80</v>
      </c>
      <c r="AF289" s="14">
        <v>4</v>
      </c>
      <c r="AG289" s="14">
        <v>75</v>
      </c>
      <c r="AH289" s="14">
        <v>0</v>
      </c>
      <c r="AI289" s="14">
        <v>1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32</v>
      </c>
      <c r="D290" s="464">
        <v>1</v>
      </c>
      <c r="E290" s="465">
        <v>30</v>
      </c>
      <c r="F290" s="465">
        <v>0</v>
      </c>
      <c r="G290" s="465">
        <v>1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29</v>
      </c>
      <c r="R290" s="464">
        <v>0</v>
      </c>
      <c r="S290" s="465">
        <v>25</v>
      </c>
      <c r="T290" s="465">
        <v>0</v>
      </c>
      <c r="U290" s="465">
        <v>3</v>
      </c>
      <c r="V290" s="465">
        <v>0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61</v>
      </c>
      <c r="AF290" s="14">
        <v>1</v>
      </c>
      <c r="AG290" s="14">
        <v>55</v>
      </c>
      <c r="AH290" s="14">
        <v>0</v>
      </c>
      <c r="AI290" s="14">
        <v>4</v>
      </c>
      <c r="AJ290" s="14">
        <v>0</v>
      </c>
      <c r="AK290" s="14">
        <v>1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38</v>
      </c>
      <c r="D291" s="464">
        <v>0</v>
      </c>
      <c r="E291" s="465">
        <v>35</v>
      </c>
      <c r="F291" s="465">
        <v>2</v>
      </c>
      <c r="G291" s="465">
        <v>1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37</v>
      </c>
      <c r="R291" s="464">
        <v>0</v>
      </c>
      <c r="S291" s="465">
        <v>35</v>
      </c>
      <c r="T291" s="465">
        <v>0</v>
      </c>
      <c r="U291" s="465">
        <v>0</v>
      </c>
      <c r="V291" s="465">
        <v>2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75</v>
      </c>
      <c r="AF291" s="14">
        <v>0</v>
      </c>
      <c r="AG291" s="14">
        <v>70</v>
      </c>
      <c r="AH291" s="14">
        <v>2</v>
      </c>
      <c r="AI291" s="14">
        <v>1</v>
      </c>
      <c r="AJ291" s="14">
        <v>2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37</v>
      </c>
      <c r="D292" s="464">
        <v>0</v>
      </c>
      <c r="E292" s="465">
        <v>35</v>
      </c>
      <c r="F292" s="465">
        <v>0</v>
      </c>
      <c r="G292" s="465">
        <v>2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27</v>
      </c>
      <c r="R292" s="464">
        <v>2</v>
      </c>
      <c r="S292" s="465">
        <v>24</v>
      </c>
      <c r="T292" s="465">
        <v>0</v>
      </c>
      <c r="U292" s="465">
        <v>0</v>
      </c>
      <c r="V292" s="465">
        <v>0</v>
      </c>
      <c r="W292" s="465">
        <v>1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64</v>
      </c>
      <c r="AF292" s="14">
        <v>2</v>
      </c>
      <c r="AG292" s="14">
        <v>59</v>
      </c>
      <c r="AH292" s="14">
        <v>0</v>
      </c>
      <c r="AI292" s="14">
        <v>2</v>
      </c>
      <c r="AJ292" s="14">
        <v>0</v>
      </c>
      <c r="AK292" s="14">
        <v>1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38</v>
      </c>
      <c r="D293" s="464">
        <v>0</v>
      </c>
      <c r="E293" s="465">
        <v>35</v>
      </c>
      <c r="F293" s="465">
        <v>0</v>
      </c>
      <c r="G293" s="465">
        <v>3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25</v>
      </c>
      <c r="R293" s="464">
        <v>1</v>
      </c>
      <c r="S293" s="465">
        <v>22</v>
      </c>
      <c r="T293" s="465">
        <v>0</v>
      </c>
      <c r="U293" s="465">
        <v>0</v>
      </c>
      <c r="V293" s="465">
        <v>1</v>
      </c>
      <c r="W293" s="465">
        <v>1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63</v>
      </c>
      <c r="AF293" s="14">
        <v>1</v>
      </c>
      <c r="AG293" s="14">
        <v>57</v>
      </c>
      <c r="AH293" s="14">
        <v>0</v>
      </c>
      <c r="AI293" s="14">
        <v>3</v>
      </c>
      <c r="AJ293" s="14">
        <v>1</v>
      </c>
      <c r="AK293" s="14">
        <v>1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19</v>
      </c>
      <c r="D294" s="464">
        <v>0</v>
      </c>
      <c r="E294" s="465">
        <v>19</v>
      </c>
      <c r="F294" s="465">
        <v>0</v>
      </c>
      <c r="G294" s="465">
        <v>0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22</v>
      </c>
      <c r="R294" s="464">
        <v>1</v>
      </c>
      <c r="S294" s="465">
        <v>19</v>
      </c>
      <c r="T294" s="465">
        <v>0</v>
      </c>
      <c r="U294" s="465">
        <v>0</v>
      </c>
      <c r="V294" s="465">
        <v>1</v>
      </c>
      <c r="W294" s="465">
        <v>0</v>
      </c>
      <c r="X294" s="465">
        <v>0</v>
      </c>
      <c r="Y294" s="465">
        <v>0</v>
      </c>
      <c r="Z294" s="465">
        <v>1</v>
      </c>
      <c r="AA294" s="465">
        <v>0</v>
      </c>
      <c r="AB294" s="465">
        <v>0</v>
      </c>
      <c r="AC294" s="466">
        <v>0</v>
      </c>
      <c r="AE294" s="463">
        <v>41</v>
      </c>
      <c r="AF294" s="14">
        <v>1</v>
      </c>
      <c r="AG294" s="14">
        <v>38</v>
      </c>
      <c r="AH294" s="14">
        <v>0</v>
      </c>
      <c r="AI294" s="14">
        <v>0</v>
      </c>
      <c r="AJ294" s="14">
        <v>1</v>
      </c>
      <c r="AK294" s="14">
        <v>0</v>
      </c>
      <c r="AL294" s="14">
        <v>0</v>
      </c>
      <c r="AM294" s="14">
        <v>0</v>
      </c>
      <c r="AN294" s="14">
        <v>1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24</v>
      </c>
      <c r="D295" s="464">
        <v>0</v>
      </c>
      <c r="E295" s="465">
        <v>22</v>
      </c>
      <c r="F295" s="465">
        <v>0</v>
      </c>
      <c r="G295" s="465">
        <v>2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20</v>
      </c>
      <c r="R295" s="464">
        <v>1</v>
      </c>
      <c r="S295" s="465">
        <v>18</v>
      </c>
      <c r="T295" s="465">
        <v>0</v>
      </c>
      <c r="U295" s="465">
        <v>1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44</v>
      </c>
      <c r="AF295" s="14">
        <v>1</v>
      </c>
      <c r="AG295" s="14">
        <v>40</v>
      </c>
      <c r="AH295" s="14">
        <v>0</v>
      </c>
      <c r="AI295" s="14">
        <v>3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18</v>
      </c>
      <c r="D296" s="464">
        <v>0</v>
      </c>
      <c r="E296" s="465">
        <v>18</v>
      </c>
      <c r="F296" s="465">
        <v>0</v>
      </c>
      <c r="G296" s="465">
        <v>0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25</v>
      </c>
      <c r="R296" s="464">
        <v>1</v>
      </c>
      <c r="S296" s="465">
        <v>22</v>
      </c>
      <c r="T296" s="465">
        <v>0</v>
      </c>
      <c r="U296" s="465">
        <v>0</v>
      </c>
      <c r="V296" s="465">
        <v>1</v>
      </c>
      <c r="W296" s="465">
        <v>1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43</v>
      </c>
      <c r="AF296" s="14">
        <v>1</v>
      </c>
      <c r="AG296" s="14">
        <v>40</v>
      </c>
      <c r="AH296" s="14">
        <v>0</v>
      </c>
      <c r="AI296" s="14">
        <v>0</v>
      </c>
      <c r="AJ296" s="14">
        <v>1</v>
      </c>
      <c r="AK296" s="14">
        <v>1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26</v>
      </c>
      <c r="D297" s="464">
        <v>1</v>
      </c>
      <c r="E297" s="465">
        <v>24</v>
      </c>
      <c r="F297" s="465">
        <v>0</v>
      </c>
      <c r="G297" s="465">
        <v>1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26</v>
      </c>
      <c r="R297" s="464">
        <v>0</v>
      </c>
      <c r="S297" s="465">
        <v>20</v>
      </c>
      <c r="T297" s="465">
        <v>0</v>
      </c>
      <c r="U297" s="465">
        <v>0</v>
      </c>
      <c r="V297" s="465">
        <v>1</v>
      </c>
      <c r="W297" s="465">
        <v>5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52</v>
      </c>
      <c r="AF297" s="14">
        <v>1</v>
      </c>
      <c r="AG297" s="14">
        <v>44</v>
      </c>
      <c r="AH297" s="14">
        <v>0</v>
      </c>
      <c r="AI297" s="14">
        <v>1</v>
      </c>
      <c r="AJ297" s="14">
        <v>1</v>
      </c>
      <c r="AK297" s="14">
        <v>5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32</v>
      </c>
      <c r="D298" s="464">
        <v>0</v>
      </c>
      <c r="E298" s="465">
        <v>32</v>
      </c>
      <c r="F298" s="465">
        <v>0</v>
      </c>
      <c r="G298" s="465">
        <v>0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36</v>
      </c>
      <c r="R298" s="464">
        <v>2</v>
      </c>
      <c r="S298" s="465">
        <v>32</v>
      </c>
      <c r="T298" s="465">
        <v>0</v>
      </c>
      <c r="U298" s="465">
        <v>0</v>
      </c>
      <c r="V298" s="465">
        <v>1</v>
      </c>
      <c r="W298" s="465">
        <v>1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68</v>
      </c>
      <c r="AF298" s="14">
        <v>2</v>
      </c>
      <c r="AG298" s="14">
        <v>64</v>
      </c>
      <c r="AH298" s="14">
        <v>0</v>
      </c>
      <c r="AI298" s="14">
        <v>0</v>
      </c>
      <c r="AJ298" s="14">
        <v>1</v>
      </c>
      <c r="AK298" s="14">
        <v>1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27</v>
      </c>
      <c r="D299" s="464">
        <v>0</v>
      </c>
      <c r="E299" s="465">
        <v>24</v>
      </c>
      <c r="F299" s="465">
        <v>0</v>
      </c>
      <c r="G299" s="465">
        <v>3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20</v>
      </c>
      <c r="R299" s="464">
        <v>0</v>
      </c>
      <c r="S299" s="465">
        <v>19</v>
      </c>
      <c r="T299" s="465">
        <v>0</v>
      </c>
      <c r="U299" s="465">
        <v>0</v>
      </c>
      <c r="V299" s="465">
        <v>0</v>
      </c>
      <c r="W299" s="465">
        <v>1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47</v>
      </c>
      <c r="AF299" s="465">
        <v>0</v>
      </c>
      <c r="AG299" s="14">
        <v>43</v>
      </c>
      <c r="AH299" s="14">
        <v>0</v>
      </c>
      <c r="AI299" s="14">
        <v>3</v>
      </c>
      <c r="AJ299" s="14">
        <v>0</v>
      </c>
      <c r="AK299" s="14">
        <v>1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18</v>
      </c>
      <c r="D300" s="464">
        <v>0</v>
      </c>
      <c r="E300" s="465">
        <v>16</v>
      </c>
      <c r="F300" s="465">
        <v>0</v>
      </c>
      <c r="G300" s="465">
        <v>2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18</v>
      </c>
      <c r="R300" s="464">
        <v>1</v>
      </c>
      <c r="S300" s="465">
        <v>16</v>
      </c>
      <c r="T300" s="465">
        <v>0</v>
      </c>
      <c r="U300" s="465">
        <v>1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36</v>
      </c>
      <c r="AF300" s="14">
        <v>1</v>
      </c>
      <c r="AG300" s="14">
        <v>32</v>
      </c>
      <c r="AH300" s="14">
        <v>0</v>
      </c>
      <c r="AI300" s="14">
        <v>3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32</v>
      </c>
      <c r="D301" s="464">
        <v>0</v>
      </c>
      <c r="E301" s="465">
        <v>31</v>
      </c>
      <c r="F301" s="465">
        <v>0</v>
      </c>
      <c r="G301" s="465">
        <v>1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23</v>
      </c>
      <c r="R301" s="464">
        <v>0</v>
      </c>
      <c r="S301" s="465">
        <v>22</v>
      </c>
      <c r="T301" s="465">
        <v>0</v>
      </c>
      <c r="U301" s="465">
        <v>0</v>
      </c>
      <c r="V301" s="465">
        <v>1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55</v>
      </c>
      <c r="AF301" s="14">
        <v>0</v>
      </c>
      <c r="AG301" s="14">
        <v>53</v>
      </c>
      <c r="AH301" s="14">
        <v>0</v>
      </c>
      <c r="AI301" s="14">
        <v>1</v>
      </c>
      <c r="AJ301" s="14">
        <v>1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27</v>
      </c>
      <c r="D302" s="464">
        <v>0</v>
      </c>
      <c r="E302" s="465">
        <v>25</v>
      </c>
      <c r="F302" s="465">
        <v>0</v>
      </c>
      <c r="G302" s="465">
        <v>2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26</v>
      </c>
      <c r="R302" s="464">
        <v>0</v>
      </c>
      <c r="S302" s="465">
        <v>24</v>
      </c>
      <c r="T302" s="465">
        <v>0</v>
      </c>
      <c r="U302" s="465">
        <v>0</v>
      </c>
      <c r="V302" s="465">
        <v>1</v>
      </c>
      <c r="W302" s="465">
        <v>1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53</v>
      </c>
      <c r="AF302" s="14">
        <v>0</v>
      </c>
      <c r="AG302" s="14">
        <v>49</v>
      </c>
      <c r="AH302" s="14">
        <v>0</v>
      </c>
      <c r="AI302" s="14">
        <v>2</v>
      </c>
      <c r="AJ302" s="14">
        <v>1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21</v>
      </c>
      <c r="D303" s="464">
        <v>0</v>
      </c>
      <c r="E303" s="465">
        <v>21</v>
      </c>
      <c r="F303" s="465">
        <v>0</v>
      </c>
      <c r="G303" s="465">
        <v>0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17</v>
      </c>
      <c r="R303" s="464">
        <v>0</v>
      </c>
      <c r="S303" s="465">
        <v>15</v>
      </c>
      <c r="T303" s="465">
        <v>0</v>
      </c>
      <c r="U303" s="465">
        <v>0</v>
      </c>
      <c r="V303" s="465">
        <v>1</v>
      </c>
      <c r="W303" s="465">
        <v>1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38</v>
      </c>
      <c r="AF303" s="14">
        <v>0</v>
      </c>
      <c r="AG303" s="14">
        <v>36</v>
      </c>
      <c r="AH303" s="14">
        <v>0</v>
      </c>
      <c r="AI303" s="14">
        <v>0</v>
      </c>
      <c r="AJ303" s="14">
        <v>1</v>
      </c>
      <c r="AK303" s="14">
        <v>1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26</v>
      </c>
      <c r="D304" s="464">
        <v>0</v>
      </c>
      <c r="E304" s="465">
        <v>25</v>
      </c>
      <c r="F304" s="465">
        <v>0</v>
      </c>
      <c r="G304" s="465">
        <v>1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17</v>
      </c>
      <c r="R304" s="464">
        <v>0</v>
      </c>
      <c r="S304" s="465">
        <v>15</v>
      </c>
      <c r="T304" s="465">
        <v>0</v>
      </c>
      <c r="U304" s="465">
        <v>0</v>
      </c>
      <c r="V304" s="465">
        <v>1</v>
      </c>
      <c r="W304" s="465">
        <v>1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43</v>
      </c>
      <c r="AF304" s="14">
        <v>0</v>
      </c>
      <c r="AG304" s="14">
        <v>40</v>
      </c>
      <c r="AH304" s="14">
        <v>0</v>
      </c>
      <c r="AI304" s="14">
        <v>1</v>
      </c>
      <c r="AJ304" s="14">
        <v>1</v>
      </c>
      <c r="AK304" s="14">
        <v>1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39</v>
      </c>
      <c r="D305" s="464">
        <v>0</v>
      </c>
      <c r="E305" s="465">
        <v>39</v>
      </c>
      <c r="F305" s="465">
        <v>0</v>
      </c>
      <c r="G305" s="465">
        <v>0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15</v>
      </c>
      <c r="R305" s="464">
        <v>0</v>
      </c>
      <c r="S305" s="465">
        <v>15</v>
      </c>
      <c r="T305" s="465">
        <v>0</v>
      </c>
      <c r="U305" s="465">
        <v>0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54</v>
      </c>
      <c r="AF305" s="14">
        <v>0</v>
      </c>
      <c r="AG305" s="14">
        <v>54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32</v>
      </c>
      <c r="D306" s="464">
        <v>0</v>
      </c>
      <c r="E306" s="465">
        <v>30</v>
      </c>
      <c r="F306" s="465">
        <v>0</v>
      </c>
      <c r="G306" s="465">
        <v>1</v>
      </c>
      <c r="H306" s="465">
        <v>1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27</v>
      </c>
      <c r="R306" s="464">
        <v>0</v>
      </c>
      <c r="S306" s="465">
        <v>25</v>
      </c>
      <c r="T306" s="465">
        <v>0</v>
      </c>
      <c r="U306" s="465">
        <v>0</v>
      </c>
      <c r="V306" s="465">
        <v>0</v>
      </c>
      <c r="W306" s="465">
        <v>1</v>
      </c>
      <c r="X306" s="465">
        <v>0</v>
      </c>
      <c r="Y306" s="465">
        <v>0</v>
      </c>
      <c r="Z306" s="465">
        <v>0</v>
      </c>
      <c r="AA306" s="465">
        <v>1</v>
      </c>
      <c r="AB306" s="465">
        <v>0</v>
      </c>
      <c r="AC306" s="466">
        <v>0</v>
      </c>
      <c r="AE306" s="463">
        <v>59</v>
      </c>
      <c r="AF306" s="14">
        <v>0</v>
      </c>
      <c r="AG306" s="14">
        <v>55</v>
      </c>
      <c r="AH306" s="14">
        <v>0</v>
      </c>
      <c r="AI306" s="14">
        <v>1</v>
      </c>
      <c r="AJ306" s="14">
        <v>1</v>
      </c>
      <c r="AK306" s="14">
        <v>1</v>
      </c>
      <c r="AL306" s="14">
        <v>0</v>
      </c>
      <c r="AM306" s="14">
        <v>0</v>
      </c>
      <c r="AN306" s="14">
        <v>0</v>
      </c>
      <c r="AO306" s="14">
        <v>1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39</v>
      </c>
      <c r="D307" s="464">
        <v>1</v>
      </c>
      <c r="E307" s="465">
        <v>35</v>
      </c>
      <c r="F307" s="465">
        <v>0</v>
      </c>
      <c r="G307" s="465">
        <v>3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28</v>
      </c>
      <c r="R307" s="464">
        <v>1</v>
      </c>
      <c r="S307" s="465">
        <v>24</v>
      </c>
      <c r="T307" s="465">
        <v>0</v>
      </c>
      <c r="U307" s="465">
        <v>0</v>
      </c>
      <c r="V307" s="465">
        <v>2</v>
      </c>
      <c r="W307" s="465">
        <v>1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67</v>
      </c>
      <c r="AF307" s="14">
        <v>2</v>
      </c>
      <c r="AG307" s="14">
        <v>59</v>
      </c>
      <c r="AH307" s="14">
        <v>0</v>
      </c>
      <c r="AI307" s="14">
        <v>3</v>
      </c>
      <c r="AJ307" s="14">
        <v>2</v>
      </c>
      <c r="AK307" s="14">
        <v>1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24</v>
      </c>
      <c r="D308" s="464">
        <v>1</v>
      </c>
      <c r="E308" s="465">
        <v>23</v>
      </c>
      <c r="F308" s="465">
        <v>0</v>
      </c>
      <c r="G308" s="465">
        <v>0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29</v>
      </c>
      <c r="R308" s="464">
        <v>0</v>
      </c>
      <c r="S308" s="465">
        <v>26</v>
      </c>
      <c r="T308" s="465">
        <v>0</v>
      </c>
      <c r="U308" s="465">
        <v>1</v>
      </c>
      <c r="V308" s="465">
        <v>1</v>
      </c>
      <c r="W308" s="465">
        <v>1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53</v>
      </c>
      <c r="AF308" s="14">
        <v>1</v>
      </c>
      <c r="AG308" s="14">
        <v>49</v>
      </c>
      <c r="AH308" s="14">
        <v>0</v>
      </c>
      <c r="AI308" s="14">
        <v>1</v>
      </c>
      <c r="AJ308" s="14">
        <v>1</v>
      </c>
      <c r="AK308" s="14">
        <v>1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33</v>
      </c>
      <c r="D309" s="464">
        <v>0</v>
      </c>
      <c r="E309" s="465">
        <v>31</v>
      </c>
      <c r="F309" s="465">
        <v>0</v>
      </c>
      <c r="G309" s="465">
        <v>2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23</v>
      </c>
      <c r="R309" s="464">
        <v>0</v>
      </c>
      <c r="S309" s="465">
        <v>19</v>
      </c>
      <c r="T309" s="465">
        <v>0</v>
      </c>
      <c r="U309" s="465">
        <v>1</v>
      </c>
      <c r="V309" s="465">
        <v>3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56</v>
      </c>
      <c r="AF309" s="14">
        <v>0</v>
      </c>
      <c r="AG309" s="14">
        <v>50</v>
      </c>
      <c r="AH309" s="14">
        <v>0</v>
      </c>
      <c r="AI309" s="14">
        <v>3</v>
      </c>
      <c r="AJ309" s="14">
        <v>3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26</v>
      </c>
      <c r="D310" s="464">
        <v>0</v>
      </c>
      <c r="E310" s="465">
        <v>23</v>
      </c>
      <c r="F310" s="465">
        <v>0</v>
      </c>
      <c r="G310" s="465">
        <v>3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34</v>
      </c>
      <c r="R310" s="464">
        <v>1</v>
      </c>
      <c r="S310" s="465">
        <v>33</v>
      </c>
      <c r="T310" s="465">
        <v>0</v>
      </c>
      <c r="U310" s="465">
        <v>0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60</v>
      </c>
      <c r="AF310" s="14">
        <v>1</v>
      </c>
      <c r="AG310" s="14">
        <v>56</v>
      </c>
      <c r="AH310" s="14">
        <v>0</v>
      </c>
      <c r="AI310" s="14">
        <v>3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49</v>
      </c>
      <c r="D311" s="464">
        <v>0</v>
      </c>
      <c r="E311" s="465">
        <v>44</v>
      </c>
      <c r="F311" s="465">
        <v>0</v>
      </c>
      <c r="G311" s="465">
        <v>5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34</v>
      </c>
      <c r="R311" s="464">
        <v>0</v>
      </c>
      <c r="S311" s="465">
        <v>33</v>
      </c>
      <c r="T311" s="465">
        <v>0</v>
      </c>
      <c r="U311" s="465">
        <v>0</v>
      </c>
      <c r="V311" s="465">
        <v>0</v>
      </c>
      <c r="W311" s="465">
        <v>1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83</v>
      </c>
      <c r="AF311" s="14">
        <v>0</v>
      </c>
      <c r="AG311" s="14">
        <v>77</v>
      </c>
      <c r="AH311" s="14">
        <v>0</v>
      </c>
      <c r="AI311" s="14">
        <v>5</v>
      </c>
      <c r="AJ311" s="14">
        <v>0</v>
      </c>
      <c r="AK311" s="14">
        <v>1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55</v>
      </c>
      <c r="D312" s="464">
        <v>0</v>
      </c>
      <c r="E312" s="465">
        <v>48</v>
      </c>
      <c r="F312" s="465">
        <v>0</v>
      </c>
      <c r="G312" s="465">
        <v>6</v>
      </c>
      <c r="H312" s="465">
        <v>1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32</v>
      </c>
      <c r="R312" s="464">
        <v>1</v>
      </c>
      <c r="S312" s="465">
        <v>30</v>
      </c>
      <c r="T312" s="465">
        <v>0</v>
      </c>
      <c r="U312" s="465">
        <v>0</v>
      </c>
      <c r="V312" s="465">
        <v>0</v>
      </c>
      <c r="W312" s="465">
        <v>1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87</v>
      </c>
      <c r="AF312" s="14">
        <v>1</v>
      </c>
      <c r="AG312" s="14">
        <v>78</v>
      </c>
      <c r="AH312" s="14">
        <v>0</v>
      </c>
      <c r="AI312" s="14">
        <v>6</v>
      </c>
      <c r="AJ312" s="14">
        <v>1</v>
      </c>
      <c r="AK312" s="14">
        <v>1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72</v>
      </c>
      <c r="D313" s="464">
        <v>0</v>
      </c>
      <c r="E313" s="465">
        <v>66</v>
      </c>
      <c r="F313" s="465">
        <v>0</v>
      </c>
      <c r="G313" s="465">
        <v>6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46</v>
      </c>
      <c r="R313" s="464">
        <v>2</v>
      </c>
      <c r="S313" s="465">
        <v>44</v>
      </c>
      <c r="T313" s="465">
        <v>0</v>
      </c>
      <c r="U313" s="465">
        <v>0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118</v>
      </c>
      <c r="AF313" s="14">
        <v>2</v>
      </c>
      <c r="AG313" s="14">
        <v>110</v>
      </c>
      <c r="AH313" s="14">
        <v>0</v>
      </c>
      <c r="AI313" s="14">
        <v>6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61</v>
      </c>
      <c r="D314" s="464">
        <v>0</v>
      </c>
      <c r="E314" s="465">
        <v>55</v>
      </c>
      <c r="F314" s="465">
        <v>0</v>
      </c>
      <c r="G314" s="465">
        <v>5</v>
      </c>
      <c r="H314" s="465">
        <v>0</v>
      </c>
      <c r="I314" s="465">
        <v>0</v>
      </c>
      <c r="J314" s="465">
        <v>0</v>
      </c>
      <c r="K314" s="465">
        <v>1</v>
      </c>
      <c r="L314" s="465">
        <v>0</v>
      </c>
      <c r="M314" s="465">
        <v>0</v>
      </c>
      <c r="N314" s="465">
        <v>0</v>
      </c>
      <c r="O314" s="466">
        <v>0</v>
      </c>
      <c r="Q314" s="463">
        <v>44</v>
      </c>
      <c r="R314" s="464">
        <v>0</v>
      </c>
      <c r="S314" s="465">
        <v>44</v>
      </c>
      <c r="T314" s="465">
        <v>0</v>
      </c>
      <c r="U314" s="465">
        <v>0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105</v>
      </c>
      <c r="AF314" s="14">
        <v>0</v>
      </c>
      <c r="AG314" s="14">
        <v>99</v>
      </c>
      <c r="AH314" s="14">
        <v>0</v>
      </c>
      <c r="AI314" s="14">
        <v>5</v>
      </c>
      <c r="AJ314" s="14">
        <v>0</v>
      </c>
      <c r="AK314" s="14">
        <v>0</v>
      </c>
      <c r="AL314" s="14">
        <v>0</v>
      </c>
      <c r="AM314" s="14">
        <v>1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52</v>
      </c>
      <c r="D315" s="464">
        <v>0</v>
      </c>
      <c r="E315" s="465">
        <v>51</v>
      </c>
      <c r="F315" s="465">
        <v>0</v>
      </c>
      <c r="G315" s="465">
        <v>1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36</v>
      </c>
      <c r="R315" s="464">
        <v>0</v>
      </c>
      <c r="S315" s="465">
        <v>35</v>
      </c>
      <c r="T315" s="465">
        <v>0</v>
      </c>
      <c r="U315" s="465">
        <v>0</v>
      </c>
      <c r="V315" s="465">
        <v>1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88</v>
      </c>
      <c r="AF315" s="14">
        <v>0</v>
      </c>
      <c r="AG315" s="14">
        <v>86</v>
      </c>
      <c r="AH315" s="14">
        <v>0</v>
      </c>
      <c r="AI315" s="14">
        <v>1</v>
      </c>
      <c r="AJ315" s="14">
        <v>1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70</v>
      </c>
      <c r="D316" s="464">
        <v>0</v>
      </c>
      <c r="E316" s="465">
        <v>67</v>
      </c>
      <c r="F316" s="465">
        <v>0</v>
      </c>
      <c r="G316" s="465">
        <v>3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23</v>
      </c>
      <c r="R316" s="464">
        <v>0</v>
      </c>
      <c r="S316" s="465">
        <v>22</v>
      </c>
      <c r="T316" s="465">
        <v>0</v>
      </c>
      <c r="U316" s="465">
        <v>0</v>
      </c>
      <c r="V316" s="465">
        <v>1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93</v>
      </c>
      <c r="AF316" s="14">
        <v>0</v>
      </c>
      <c r="AG316" s="14">
        <v>89</v>
      </c>
      <c r="AH316" s="14">
        <v>0</v>
      </c>
      <c r="AI316" s="14">
        <v>3</v>
      </c>
      <c r="AJ316" s="14">
        <v>1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64</v>
      </c>
      <c r="D317" s="464">
        <v>0</v>
      </c>
      <c r="E317" s="465">
        <v>64</v>
      </c>
      <c r="F317" s="465">
        <v>0</v>
      </c>
      <c r="G317" s="465">
        <v>0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32</v>
      </c>
      <c r="R317" s="464">
        <v>0</v>
      </c>
      <c r="S317" s="465">
        <v>31</v>
      </c>
      <c r="T317" s="465">
        <v>0</v>
      </c>
      <c r="U317" s="465">
        <v>0</v>
      </c>
      <c r="V317" s="465">
        <v>1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96</v>
      </c>
      <c r="AF317" s="14">
        <v>0</v>
      </c>
      <c r="AG317" s="14">
        <v>95</v>
      </c>
      <c r="AH317" s="14">
        <v>0</v>
      </c>
      <c r="AI317" s="14">
        <v>0</v>
      </c>
      <c r="AJ317" s="14">
        <v>1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73</v>
      </c>
      <c r="D318" s="464">
        <v>0</v>
      </c>
      <c r="E318" s="465">
        <v>69</v>
      </c>
      <c r="F318" s="465">
        <v>0</v>
      </c>
      <c r="G318" s="465">
        <v>4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35</v>
      </c>
      <c r="R318" s="464">
        <v>2</v>
      </c>
      <c r="S318" s="465">
        <v>33</v>
      </c>
      <c r="T318" s="465">
        <v>0</v>
      </c>
      <c r="U318" s="465">
        <v>0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108</v>
      </c>
      <c r="AF318" s="14">
        <v>2</v>
      </c>
      <c r="AG318" s="14">
        <v>102</v>
      </c>
      <c r="AH318" s="14">
        <v>0</v>
      </c>
      <c r="AI318" s="14">
        <v>4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78</v>
      </c>
      <c r="D319" s="464">
        <v>1</v>
      </c>
      <c r="E319" s="465">
        <v>74</v>
      </c>
      <c r="F319" s="465">
        <v>0</v>
      </c>
      <c r="G319" s="465">
        <v>3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43</v>
      </c>
      <c r="R319" s="464">
        <v>2</v>
      </c>
      <c r="S319" s="465">
        <v>38</v>
      </c>
      <c r="T319" s="465">
        <v>0</v>
      </c>
      <c r="U319" s="465">
        <v>1</v>
      </c>
      <c r="V319" s="465">
        <v>2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121</v>
      </c>
      <c r="AF319" s="14">
        <v>3</v>
      </c>
      <c r="AG319" s="14">
        <v>112</v>
      </c>
      <c r="AH319" s="14">
        <v>0</v>
      </c>
      <c r="AI319" s="14">
        <v>4</v>
      </c>
      <c r="AJ319" s="14">
        <v>2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94</v>
      </c>
      <c r="D320" s="464">
        <v>0</v>
      </c>
      <c r="E320" s="465">
        <v>93</v>
      </c>
      <c r="F320" s="465">
        <v>0</v>
      </c>
      <c r="G320" s="465">
        <v>1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36</v>
      </c>
      <c r="R320" s="464">
        <v>0</v>
      </c>
      <c r="S320" s="465">
        <v>35</v>
      </c>
      <c r="T320" s="465">
        <v>0</v>
      </c>
      <c r="U320" s="465">
        <v>0</v>
      </c>
      <c r="V320" s="465">
        <v>0</v>
      </c>
      <c r="W320" s="465">
        <v>1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130</v>
      </c>
      <c r="AF320" s="14">
        <v>0</v>
      </c>
      <c r="AG320" s="14">
        <v>128</v>
      </c>
      <c r="AH320" s="14">
        <v>0</v>
      </c>
      <c r="AI320" s="14">
        <v>1</v>
      </c>
      <c r="AJ320" s="14">
        <v>0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65</v>
      </c>
      <c r="D321" s="464">
        <v>0</v>
      </c>
      <c r="E321" s="465">
        <v>63</v>
      </c>
      <c r="F321" s="465">
        <v>0</v>
      </c>
      <c r="G321" s="465">
        <v>2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42</v>
      </c>
      <c r="R321" s="464">
        <v>0</v>
      </c>
      <c r="S321" s="465">
        <v>40</v>
      </c>
      <c r="T321" s="465">
        <v>0</v>
      </c>
      <c r="U321" s="465">
        <v>0</v>
      </c>
      <c r="V321" s="465">
        <v>1</v>
      </c>
      <c r="W321" s="465">
        <v>1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107</v>
      </c>
      <c r="AF321" s="14">
        <v>0</v>
      </c>
      <c r="AG321" s="14">
        <v>103</v>
      </c>
      <c r="AH321" s="14">
        <v>0</v>
      </c>
      <c r="AI321" s="14">
        <v>2</v>
      </c>
      <c r="AJ321" s="14">
        <v>1</v>
      </c>
      <c r="AK321" s="14">
        <v>1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74</v>
      </c>
      <c r="D322" s="464">
        <v>1</v>
      </c>
      <c r="E322" s="465">
        <v>70</v>
      </c>
      <c r="F322" s="465">
        <v>0</v>
      </c>
      <c r="G322" s="465">
        <v>3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40</v>
      </c>
      <c r="R322" s="464">
        <v>0</v>
      </c>
      <c r="S322" s="465">
        <v>38</v>
      </c>
      <c r="T322" s="465">
        <v>0</v>
      </c>
      <c r="U322" s="465">
        <v>1</v>
      </c>
      <c r="V322" s="465">
        <v>1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114</v>
      </c>
      <c r="AF322" s="14">
        <v>1</v>
      </c>
      <c r="AG322" s="14">
        <v>108</v>
      </c>
      <c r="AH322" s="14">
        <v>0</v>
      </c>
      <c r="AI322" s="14">
        <v>4</v>
      </c>
      <c r="AJ322" s="14">
        <v>1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63</v>
      </c>
      <c r="D323" s="464">
        <v>1</v>
      </c>
      <c r="E323" s="465">
        <v>61</v>
      </c>
      <c r="F323" s="465">
        <v>0</v>
      </c>
      <c r="G323" s="465">
        <v>1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36</v>
      </c>
      <c r="R323" s="464">
        <v>1</v>
      </c>
      <c r="S323" s="465">
        <v>32</v>
      </c>
      <c r="T323" s="465">
        <v>0</v>
      </c>
      <c r="U323" s="465">
        <v>0</v>
      </c>
      <c r="V323" s="465">
        <v>0</v>
      </c>
      <c r="W323" s="465">
        <v>3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99</v>
      </c>
      <c r="AF323" s="465">
        <v>2</v>
      </c>
      <c r="AG323" s="14">
        <v>93</v>
      </c>
      <c r="AH323" s="14">
        <v>0</v>
      </c>
      <c r="AI323" s="14">
        <v>1</v>
      </c>
      <c r="AJ323" s="14">
        <v>0</v>
      </c>
      <c r="AK323" s="14">
        <v>3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63</v>
      </c>
      <c r="D324" s="464">
        <v>0</v>
      </c>
      <c r="E324" s="465">
        <v>59</v>
      </c>
      <c r="F324" s="465">
        <v>0</v>
      </c>
      <c r="G324" s="465">
        <v>4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24</v>
      </c>
      <c r="R324" s="464">
        <v>1</v>
      </c>
      <c r="S324" s="465">
        <v>21</v>
      </c>
      <c r="T324" s="465">
        <v>0</v>
      </c>
      <c r="U324" s="465">
        <v>0</v>
      </c>
      <c r="V324" s="465">
        <v>0</v>
      </c>
      <c r="W324" s="465">
        <v>1</v>
      </c>
      <c r="X324" s="465">
        <v>0</v>
      </c>
      <c r="Y324" s="465">
        <v>0</v>
      </c>
      <c r="Z324" s="465">
        <v>1</v>
      </c>
      <c r="AA324" s="465">
        <v>0</v>
      </c>
      <c r="AB324" s="465">
        <v>0</v>
      </c>
      <c r="AC324" s="466">
        <v>0</v>
      </c>
      <c r="AE324" s="463">
        <v>87</v>
      </c>
      <c r="AF324" s="14">
        <v>1</v>
      </c>
      <c r="AG324" s="14">
        <v>80</v>
      </c>
      <c r="AH324" s="14">
        <v>0</v>
      </c>
      <c r="AI324" s="14">
        <v>4</v>
      </c>
      <c r="AJ324" s="14">
        <v>0</v>
      </c>
      <c r="AK324" s="14">
        <v>1</v>
      </c>
      <c r="AL324" s="14">
        <v>0</v>
      </c>
      <c r="AM324" s="14">
        <v>0</v>
      </c>
      <c r="AN324" s="14">
        <v>1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48</v>
      </c>
      <c r="D325" s="464">
        <v>0</v>
      </c>
      <c r="E325" s="465">
        <v>47</v>
      </c>
      <c r="F325" s="465">
        <v>1</v>
      </c>
      <c r="G325" s="465">
        <v>0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30</v>
      </c>
      <c r="R325" s="464">
        <v>1</v>
      </c>
      <c r="S325" s="465">
        <v>28</v>
      </c>
      <c r="T325" s="465">
        <v>0</v>
      </c>
      <c r="U325" s="465">
        <v>0</v>
      </c>
      <c r="V325" s="465">
        <v>0</v>
      </c>
      <c r="W325" s="465">
        <v>1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78</v>
      </c>
      <c r="AF325" s="14">
        <v>1</v>
      </c>
      <c r="AG325" s="14">
        <v>75</v>
      </c>
      <c r="AH325" s="14">
        <v>1</v>
      </c>
      <c r="AI325" s="14">
        <v>0</v>
      </c>
      <c r="AJ325" s="14">
        <v>0</v>
      </c>
      <c r="AK325" s="14">
        <v>1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32</v>
      </c>
      <c r="D326" s="464">
        <v>1</v>
      </c>
      <c r="E326" s="465">
        <v>30</v>
      </c>
      <c r="F326" s="465">
        <v>0</v>
      </c>
      <c r="G326" s="465">
        <v>1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28</v>
      </c>
      <c r="R326" s="464">
        <v>3</v>
      </c>
      <c r="S326" s="465">
        <v>20</v>
      </c>
      <c r="T326" s="465">
        <v>0</v>
      </c>
      <c r="U326" s="465">
        <v>0</v>
      </c>
      <c r="V326" s="465">
        <v>2</v>
      </c>
      <c r="W326" s="465">
        <v>2</v>
      </c>
      <c r="X326" s="465">
        <v>0</v>
      </c>
      <c r="Y326" s="465">
        <v>0</v>
      </c>
      <c r="Z326" s="465">
        <v>0</v>
      </c>
      <c r="AA326" s="465">
        <v>1</v>
      </c>
      <c r="AB326" s="465">
        <v>0</v>
      </c>
      <c r="AC326" s="466">
        <v>0</v>
      </c>
      <c r="AE326" s="463">
        <v>60</v>
      </c>
      <c r="AF326" s="14">
        <v>4</v>
      </c>
      <c r="AG326" s="14">
        <v>50</v>
      </c>
      <c r="AH326" s="14">
        <v>0</v>
      </c>
      <c r="AI326" s="14">
        <v>1</v>
      </c>
      <c r="AJ326" s="14">
        <v>2</v>
      </c>
      <c r="AK326" s="14">
        <v>2</v>
      </c>
      <c r="AL326" s="14">
        <v>0</v>
      </c>
      <c r="AM326" s="14">
        <v>0</v>
      </c>
      <c r="AN326" s="14">
        <v>0</v>
      </c>
      <c r="AO326" s="14">
        <v>1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19</v>
      </c>
      <c r="D327" s="464">
        <v>0</v>
      </c>
      <c r="E327" s="465">
        <v>19</v>
      </c>
      <c r="F327" s="465">
        <v>0</v>
      </c>
      <c r="G327" s="465">
        <v>0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15</v>
      </c>
      <c r="R327" s="464">
        <v>0</v>
      </c>
      <c r="S327" s="465">
        <v>15</v>
      </c>
      <c r="T327" s="465">
        <v>0</v>
      </c>
      <c r="U327" s="465">
        <v>0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34</v>
      </c>
      <c r="AF327" s="14">
        <v>0</v>
      </c>
      <c r="AG327" s="14">
        <v>34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21</v>
      </c>
      <c r="D328" s="464">
        <v>1</v>
      </c>
      <c r="E328" s="465">
        <v>20</v>
      </c>
      <c r="F328" s="465">
        <v>0</v>
      </c>
      <c r="G328" s="465">
        <v>0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15</v>
      </c>
      <c r="R328" s="464">
        <v>0</v>
      </c>
      <c r="S328" s="465">
        <v>14</v>
      </c>
      <c r="T328" s="465">
        <v>0</v>
      </c>
      <c r="U328" s="465">
        <v>1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36</v>
      </c>
      <c r="AF328" s="14">
        <v>1</v>
      </c>
      <c r="AG328" s="14">
        <v>34</v>
      </c>
      <c r="AH328" s="14">
        <v>0</v>
      </c>
      <c r="AI328" s="14">
        <v>1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8</v>
      </c>
      <c r="D329" s="464">
        <v>0</v>
      </c>
      <c r="E329" s="465">
        <v>8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9</v>
      </c>
      <c r="R329" s="464">
        <v>2</v>
      </c>
      <c r="S329" s="465">
        <v>6</v>
      </c>
      <c r="T329" s="465">
        <v>0</v>
      </c>
      <c r="U329" s="465">
        <v>0</v>
      </c>
      <c r="V329" s="465">
        <v>1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17</v>
      </c>
      <c r="AF329" s="14">
        <v>2</v>
      </c>
      <c r="AG329" s="14">
        <v>14</v>
      </c>
      <c r="AH329" s="14">
        <v>0</v>
      </c>
      <c r="AI329" s="14">
        <v>0</v>
      </c>
      <c r="AJ329" s="14">
        <v>1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14</v>
      </c>
      <c r="D330" s="464">
        <v>0</v>
      </c>
      <c r="E330" s="465">
        <v>13</v>
      </c>
      <c r="F330" s="465">
        <v>0</v>
      </c>
      <c r="G330" s="465">
        <v>1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11</v>
      </c>
      <c r="R330" s="464">
        <v>0</v>
      </c>
      <c r="S330" s="465">
        <v>10</v>
      </c>
      <c r="T330" s="465">
        <v>0</v>
      </c>
      <c r="U330" s="465">
        <v>1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25</v>
      </c>
      <c r="AF330" s="14">
        <v>0</v>
      </c>
      <c r="AG330" s="14">
        <v>23</v>
      </c>
      <c r="AH330" s="14">
        <v>0</v>
      </c>
      <c r="AI330" s="14">
        <v>2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14</v>
      </c>
      <c r="D331" s="464">
        <v>0</v>
      </c>
      <c r="E331" s="465">
        <v>13</v>
      </c>
      <c r="F331" s="465">
        <v>1</v>
      </c>
      <c r="G331" s="465">
        <v>0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13</v>
      </c>
      <c r="R331" s="464">
        <v>0</v>
      </c>
      <c r="S331" s="465">
        <v>12</v>
      </c>
      <c r="T331" s="465">
        <v>0</v>
      </c>
      <c r="U331" s="465">
        <v>0</v>
      </c>
      <c r="V331" s="465">
        <v>1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27</v>
      </c>
      <c r="AF331" s="14">
        <v>0</v>
      </c>
      <c r="AG331" s="14">
        <v>25</v>
      </c>
      <c r="AH331" s="14">
        <v>1</v>
      </c>
      <c r="AI331" s="14">
        <v>0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8</v>
      </c>
      <c r="D332" s="464">
        <v>0</v>
      </c>
      <c r="E332" s="465">
        <v>8</v>
      </c>
      <c r="F332" s="465">
        <v>0</v>
      </c>
      <c r="G332" s="465">
        <v>0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8</v>
      </c>
      <c r="R332" s="464">
        <v>0</v>
      </c>
      <c r="S332" s="465">
        <v>8</v>
      </c>
      <c r="T332" s="465">
        <v>0</v>
      </c>
      <c r="U332" s="465">
        <v>0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16</v>
      </c>
      <c r="AF332" s="14">
        <v>0</v>
      </c>
      <c r="AG332" s="14">
        <v>16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15</v>
      </c>
      <c r="D333" s="464">
        <v>0</v>
      </c>
      <c r="E333" s="465">
        <v>15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12</v>
      </c>
      <c r="R333" s="464">
        <v>0</v>
      </c>
      <c r="S333" s="465">
        <v>12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27</v>
      </c>
      <c r="AF333" s="14">
        <v>0</v>
      </c>
      <c r="AG333" s="14">
        <v>27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11</v>
      </c>
      <c r="D334" s="464">
        <v>0</v>
      </c>
      <c r="E334" s="465">
        <v>11</v>
      </c>
      <c r="F334" s="465">
        <v>0</v>
      </c>
      <c r="G334" s="465">
        <v>0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10</v>
      </c>
      <c r="R334" s="464">
        <v>0</v>
      </c>
      <c r="S334" s="465">
        <v>9</v>
      </c>
      <c r="T334" s="465">
        <v>0</v>
      </c>
      <c r="U334" s="465">
        <v>1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21</v>
      </c>
      <c r="AF334" s="14">
        <v>0</v>
      </c>
      <c r="AG334" s="14">
        <v>20</v>
      </c>
      <c r="AH334" s="14">
        <v>0</v>
      </c>
      <c r="AI334" s="14">
        <v>1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10</v>
      </c>
      <c r="D335" s="464">
        <v>0</v>
      </c>
      <c r="E335" s="465">
        <v>10</v>
      </c>
      <c r="F335" s="465">
        <v>0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4</v>
      </c>
      <c r="R335" s="464">
        <v>0</v>
      </c>
      <c r="S335" s="465">
        <v>4</v>
      </c>
      <c r="T335" s="465">
        <v>0</v>
      </c>
      <c r="U335" s="465">
        <v>0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14</v>
      </c>
      <c r="AF335" s="14">
        <v>0</v>
      </c>
      <c r="AG335" s="14">
        <v>14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6</v>
      </c>
      <c r="D336" s="464">
        <v>0</v>
      </c>
      <c r="E336" s="465">
        <v>6</v>
      </c>
      <c r="F336" s="465">
        <v>0</v>
      </c>
      <c r="G336" s="465">
        <v>0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11</v>
      </c>
      <c r="R336" s="464">
        <v>0</v>
      </c>
      <c r="S336" s="465">
        <v>11</v>
      </c>
      <c r="T336" s="465">
        <v>0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17</v>
      </c>
      <c r="AF336" s="14">
        <v>0</v>
      </c>
      <c r="AG336" s="14">
        <v>17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9</v>
      </c>
      <c r="D337" s="464">
        <v>0</v>
      </c>
      <c r="E337" s="465">
        <v>9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6</v>
      </c>
      <c r="R337" s="464">
        <v>0</v>
      </c>
      <c r="S337" s="465">
        <v>6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15</v>
      </c>
      <c r="AF337" s="14">
        <v>0</v>
      </c>
      <c r="AG337" s="14">
        <v>15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12</v>
      </c>
      <c r="D338" s="464">
        <v>0</v>
      </c>
      <c r="E338" s="465">
        <v>12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7</v>
      </c>
      <c r="R338" s="464">
        <v>0</v>
      </c>
      <c r="S338" s="465">
        <v>6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19</v>
      </c>
      <c r="AF338" s="14">
        <v>0</v>
      </c>
      <c r="AG338" s="14">
        <v>18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7</v>
      </c>
      <c r="D339" s="464">
        <v>0</v>
      </c>
      <c r="E339" s="465">
        <v>7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9</v>
      </c>
      <c r="R339" s="464">
        <v>0</v>
      </c>
      <c r="S339" s="465">
        <v>9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16</v>
      </c>
      <c r="AF339" s="14">
        <v>0</v>
      </c>
      <c r="AG339" s="14">
        <v>16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11</v>
      </c>
      <c r="D340" s="464">
        <v>0</v>
      </c>
      <c r="E340" s="465">
        <v>11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9</v>
      </c>
      <c r="R340" s="464">
        <v>0</v>
      </c>
      <c r="S340" s="465">
        <v>9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20</v>
      </c>
      <c r="AF340" s="14">
        <v>0</v>
      </c>
      <c r="AG340" s="14">
        <v>20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6</v>
      </c>
      <c r="D341" s="464">
        <v>0</v>
      </c>
      <c r="E341" s="465">
        <v>6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8</v>
      </c>
      <c r="R341" s="464">
        <v>0</v>
      </c>
      <c r="S341" s="465">
        <v>8</v>
      </c>
      <c r="T341" s="465">
        <v>0</v>
      </c>
      <c r="U341" s="465">
        <v>0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14</v>
      </c>
      <c r="AF341" s="14">
        <v>0</v>
      </c>
      <c r="AG341" s="14">
        <v>14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2</v>
      </c>
      <c r="D342" s="464">
        <v>0</v>
      </c>
      <c r="E342" s="465">
        <v>2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5</v>
      </c>
      <c r="R342" s="464">
        <v>0</v>
      </c>
      <c r="S342" s="465">
        <v>4</v>
      </c>
      <c r="T342" s="465">
        <v>0</v>
      </c>
      <c r="U342" s="465">
        <v>1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7</v>
      </c>
      <c r="AF342" s="14">
        <v>0</v>
      </c>
      <c r="AG342" s="14">
        <v>6</v>
      </c>
      <c r="AH342" s="14">
        <v>0</v>
      </c>
      <c r="AI342" s="14">
        <v>1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7</v>
      </c>
      <c r="D343" s="464">
        <v>0</v>
      </c>
      <c r="E343" s="465">
        <v>7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6</v>
      </c>
      <c r="R343" s="464">
        <v>0</v>
      </c>
      <c r="S343" s="465">
        <v>5</v>
      </c>
      <c r="T343" s="465">
        <v>0</v>
      </c>
      <c r="U343" s="465">
        <v>0</v>
      </c>
      <c r="V343" s="465">
        <v>1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13</v>
      </c>
      <c r="AF343" s="14">
        <v>0</v>
      </c>
      <c r="AG343" s="14">
        <v>12</v>
      </c>
      <c r="AH343" s="14">
        <v>0</v>
      </c>
      <c r="AI343" s="14">
        <v>0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2</v>
      </c>
      <c r="D344" s="464">
        <v>0</v>
      </c>
      <c r="E344" s="465">
        <v>2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</v>
      </c>
      <c r="R344" s="464">
        <v>0</v>
      </c>
      <c r="S344" s="465">
        <v>1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</v>
      </c>
      <c r="AF344" s="14">
        <v>0</v>
      </c>
      <c r="AG344" s="14">
        <v>3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7</v>
      </c>
      <c r="D345" s="464">
        <v>0</v>
      </c>
      <c r="E345" s="465">
        <v>7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3</v>
      </c>
      <c r="R345" s="464">
        <v>0</v>
      </c>
      <c r="S345" s="465">
        <v>2</v>
      </c>
      <c r="T345" s="465">
        <v>0</v>
      </c>
      <c r="U345" s="465">
        <v>1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10</v>
      </c>
      <c r="AF345" s="14">
        <v>0</v>
      </c>
      <c r="AG345" s="14">
        <v>9</v>
      </c>
      <c r="AH345" s="14">
        <v>0</v>
      </c>
      <c r="AI345" s="14">
        <v>1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4</v>
      </c>
      <c r="D346" s="469">
        <v>0</v>
      </c>
      <c r="E346" s="470">
        <v>4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5</v>
      </c>
      <c r="R346" s="469">
        <v>0</v>
      </c>
      <c r="S346" s="470">
        <v>5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9</v>
      </c>
      <c r="AF346" s="15">
        <v>0</v>
      </c>
      <c r="AG346" s="15">
        <v>9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2044</v>
      </c>
      <c r="D347" s="385">
        <v>9</v>
      </c>
      <c r="E347" s="385">
        <v>1930</v>
      </c>
      <c r="F347" s="385">
        <v>6</v>
      </c>
      <c r="G347" s="385">
        <v>95</v>
      </c>
      <c r="H347" s="385">
        <v>3</v>
      </c>
      <c r="I347" s="385">
        <v>0</v>
      </c>
      <c r="J347" s="385">
        <v>0</v>
      </c>
      <c r="K347" s="385">
        <v>1</v>
      </c>
      <c r="L347" s="385">
        <v>0</v>
      </c>
      <c r="M347" s="385">
        <v>0</v>
      </c>
      <c r="N347" s="385">
        <v>0</v>
      </c>
      <c r="O347" s="386">
        <v>0</v>
      </c>
      <c r="P347" s="9"/>
      <c r="Q347" s="387">
        <v>1754</v>
      </c>
      <c r="R347" s="385">
        <v>53</v>
      </c>
      <c r="S347" s="385">
        <v>1605</v>
      </c>
      <c r="T347" s="385">
        <v>0</v>
      </c>
      <c r="U347" s="385">
        <v>25</v>
      </c>
      <c r="V347" s="385">
        <v>31</v>
      </c>
      <c r="W347" s="385">
        <v>35</v>
      </c>
      <c r="X347" s="385">
        <v>0</v>
      </c>
      <c r="Y347" s="385">
        <v>0</v>
      </c>
      <c r="Z347" s="385">
        <v>3</v>
      </c>
      <c r="AA347" s="385">
        <v>2</v>
      </c>
      <c r="AB347" s="385">
        <v>0</v>
      </c>
      <c r="AC347" s="386">
        <v>0</v>
      </c>
      <c r="AD347" s="9"/>
      <c r="AE347" s="387">
        <v>3798</v>
      </c>
      <c r="AF347" s="385">
        <v>62</v>
      </c>
      <c r="AG347" s="385">
        <v>3535</v>
      </c>
      <c r="AH347" s="385">
        <v>6</v>
      </c>
      <c r="AI347" s="385">
        <v>120</v>
      </c>
      <c r="AJ347" s="385">
        <v>34</v>
      </c>
      <c r="AK347" s="385">
        <v>35</v>
      </c>
      <c r="AL347" s="385">
        <v>0</v>
      </c>
      <c r="AM347" s="385">
        <v>1</v>
      </c>
      <c r="AN347" s="385">
        <v>3</v>
      </c>
      <c r="AO347" s="385">
        <v>2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2314</v>
      </c>
      <c r="D348" s="390">
        <v>10</v>
      </c>
      <c r="E348" s="390">
        <v>2192</v>
      </c>
      <c r="F348" s="390">
        <v>7</v>
      </c>
      <c r="G348" s="390">
        <v>101</v>
      </c>
      <c r="H348" s="390">
        <v>3</v>
      </c>
      <c r="I348" s="390">
        <v>0</v>
      </c>
      <c r="J348" s="390">
        <v>0</v>
      </c>
      <c r="K348" s="390">
        <v>1</v>
      </c>
      <c r="L348" s="390">
        <v>0</v>
      </c>
      <c r="M348" s="390">
        <v>0</v>
      </c>
      <c r="N348" s="390">
        <v>0</v>
      </c>
      <c r="O348" s="391">
        <v>0</v>
      </c>
      <c r="P348" s="9"/>
      <c r="Q348" s="392">
        <v>1941</v>
      </c>
      <c r="R348" s="390">
        <v>55</v>
      </c>
      <c r="S348" s="390">
        <v>1776</v>
      </c>
      <c r="T348" s="390">
        <v>0</v>
      </c>
      <c r="U348" s="390">
        <v>35</v>
      </c>
      <c r="V348" s="390">
        <v>34</v>
      </c>
      <c r="W348" s="390">
        <v>35</v>
      </c>
      <c r="X348" s="390">
        <v>0</v>
      </c>
      <c r="Y348" s="390">
        <v>0</v>
      </c>
      <c r="Z348" s="390">
        <v>4</v>
      </c>
      <c r="AA348" s="390">
        <v>2</v>
      </c>
      <c r="AB348" s="390">
        <v>0</v>
      </c>
      <c r="AC348" s="391">
        <v>0</v>
      </c>
      <c r="AD348" s="9"/>
      <c r="AE348" s="392">
        <v>4255</v>
      </c>
      <c r="AF348" s="390">
        <v>65</v>
      </c>
      <c r="AG348" s="390">
        <v>3968</v>
      </c>
      <c r="AH348" s="390">
        <v>7</v>
      </c>
      <c r="AI348" s="390">
        <v>136</v>
      </c>
      <c r="AJ348" s="390">
        <v>37</v>
      </c>
      <c r="AK348" s="390">
        <v>35</v>
      </c>
      <c r="AL348" s="390">
        <v>0</v>
      </c>
      <c r="AM348" s="390">
        <v>1</v>
      </c>
      <c r="AN348" s="390">
        <v>4</v>
      </c>
      <c r="AO348" s="390">
        <v>2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2360</v>
      </c>
      <c r="D349" s="395">
        <v>10</v>
      </c>
      <c r="E349" s="395">
        <v>2238</v>
      </c>
      <c r="F349" s="395">
        <v>7</v>
      </c>
      <c r="G349" s="395">
        <v>101</v>
      </c>
      <c r="H349" s="395">
        <v>3</v>
      </c>
      <c r="I349" s="395">
        <v>0</v>
      </c>
      <c r="J349" s="395">
        <v>0</v>
      </c>
      <c r="K349" s="395">
        <v>1</v>
      </c>
      <c r="L349" s="395">
        <v>0</v>
      </c>
      <c r="M349" s="395">
        <v>0</v>
      </c>
      <c r="N349" s="395">
        <v>0</v>
      </c>
      <c r="O349" s="396">
        <v>0</v>
      </c>
      <c r="P349" s="9"/>
      <c r="Q349" s="397">
        <v>1987</v>
      </c>
      <c r="R349" s="395">
        <v>55</v>
      </c>
      <c r="S349" s="395">
        <v>1819</v>
      </c>
      <c r="T349" s="395">
        <v>0</v>
      </c>
      <c r="U349" s="395">
        <v>37</v>
      </c>
      <c r="V349" s="395">
        <v>35</v>
      </c>
      <c r="W349" s="395">
        <v>35</v>
      </c>
      <c r="X349" s="395">
        <v>0</v>
      </c>
      <c r="Y349" s="395">
        <v>0</v>
      </c>
      <c r="Z349" s="395">
        <v>4</v>
      </c>
      <c r="AA349" s="395">
        <v>2</v>
      </c>
      <c r="AB349" s="395">
        <v>0</v>
      </c>
      <c r="AC349" s="396">
        <v>0</v>
      </c>
      <c r="AD349" s="9"/>
      <c r="AE349" s="397">
        <v>4347</v>
      </c>
      <c r="AF349" s="395">
        <v>65</v>
      </c>
      <c r="AG349" s="395">
        <v>4057</v>
      </c>
      <c r="AH349" s="395">
        <v>7</v>
      </c>
      <c r="AI349" s="395">
        <v>138</v>
      </c>
      <c r="AJ349" s="395">
        <v>38</v>
      </c>
      <c r="AK349" s="395">
        <v>35</v>
      </c>
      <c r="AL349" s="395">
        <v>0</v>
      </c>
      <c r="AM349" s="395">
        <v>1</v>
      </c>
      <c r="AN349" s="395">
        <v>4</v>
      </c>
      <c r="AO349" s="395">
        <v>2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2413</v>
      </c>
      <c r="D350" s="400">
        <v>10</v>
      </c>
      <c r="E350" s="400">
        <v>2279</v>
      </c>
      <c r="F350" s="400">
        <v>8</v>
      </c>
      <c r="G350" s="400">
        <v>112</v>
      </c>
      <c r="H350" s="400">
        <v>3</v>
      </c>
      <c r="I350" s="400">
        <v>0</v>
      </c>
      <c r="J350" s="400">
        <v>0</v>
      </c>
      <c r="K350" s="400">
        <v>1</v>
      </c>
      <c r="L350" s="400">
        <v>0</v>
      </c>
      <c r="M350" s="400">
        <v>0</v>
      </c>
      <c r="N350" s="400">
        <v>0</v>
      </c>
      <c r="O350" s="401">
        <v>0</v>
      </c>
      <c r="P350" s="9"/>
      <c r="Q350" s="402">
        <v>2025</v>
      </c>
      <c r="R350" s="400">
        <v>55</v>
      </c>
      <c r="S350" s="400">
        <v>1851</v>
      </c>
      <c r="T350" s="400">
        <v>0</v>
      </c>
      <c r="U350" s="400">
        <v>41</v>
      </c>
      <c r="V350" s="400">
        <v>37</v>
      </c>
      <c r="W350" s="400">
        <v>35</v>
      </c>
      <c r="X350" s="400">
        <v>0</v>
      </c>
      <c r="Y350" s="400">
        <v>0</v>
      </c>
      <c r="Z350" s="400">
        <v>4</v>
      </c>
      <c r="AA350" s="400">
        <v>2</v>
      </c>
      <c r="AB350" s="400">
        <v>0</v>
      </c>
      <c r="AC350" s="401">
        <v>0</v>
      </c>
      <c r="AD350" s="9"/>
      <c r="AE350" s="402">
        <v>4438</v>
      </c>
      <c r="AF350" s="400">
        <v>65</v>
      </c>
      <c r="AG350" s="400">
        <v>4130</v>
      </c>
      <c r="AH350" s="400">
        <v>8</v>
      </c>
      <c r="AI350" s="400">
        <v>153</v>
      </c>
      <c r="AJ350" s="400">
        <v>40</v>
      </c>
      <c r="AK350" s="400">
        <v>35</v>
      </c>
      <c r="AL350" s="400">
        <v>0</v>
      </c>
      <c r="AM350" s="400">
        <v>1</v>
      </c>
      <c r="AN350" s="400">
        <v>4</v>
      </c>
      <c r="AO350" s="400">
        <v>2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2</v>
      </c>
      <c r="D353" s="458">
        <v>0</v>
      </c>
      <c r="E353" s="459">
        <v>2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0</v>
      </c>
      <c r="R353" s="458">
        <v>0</v>
      </c>
      <c r="S353" s="459">
        <v>0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2</v>
      </c>
      <c r="AF353" s="459">
        <v>0</v>
      </c>
      <c r="AG353" s="461">
        <v>2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2</v>
      </c>
      <c r="D354" s="464">
        <v>0</v>
      </c>
      <c r="E354" s="465">
        <v>2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</v>
      </c>
      <c r="R354" s="464">
        <v>0</v>
      </c>
      <c r="S354" s="465">
        <v>1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3</v>
      </c>
      <c r="AF354" s="14">
        <v>0</v>
      </c>
      <c r="AG354" s="14">
        <v>3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2</v>
      </c>
      <c r="D355" s="464">
        <v>0</v>
      </c>
      <c r="E355" s="465">
        <v>1</v>
      </c>
      <c r="F355" s="465">
        <v>0</v>
      </c>
      <c r="G355" s="465">
        <v>1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0</v>
      </c>
      <c r="R355" s="464">
        <v>0</v>
      </c>
      <c r="S355" s="465">
        <v>0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2</v>
      </c>
      <c r="AF355" s="14">
        <v>0</v>
      </c>
      <c r="AG355" s="14">
        <v>1</v>
      </c>
      <c r="AH355" s="14">
        <v>0</v>
      </c>
      <c r="AI355" s="14">
        <v>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1</v>
      </c>
      <c r="D356" s="464">
        <v>0</v>
      </c>
      <c r="E356" s="465">
        <v>1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2</v>
      </c>
      <c r="R356" s="464">
        <v>0</v>
      </c>
      <c r="S356" s="465">
        <v>2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3</v>
      </c>
      <c r="AF356" s="14">
        <v>0</v>
      </c>
      <c r="AG356" s="14">
        <v>3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1</v>
      </c>
      <c r="D357" s="464">
        <v>0</v>
      </c>
      <c r="E357" s="465">
        <v>1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0</v>
      </c>
      <c r="R357" s="464">
        <v>0</v>
      </c>
      <c r="S357" s="465">
        <v>0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</v>
      </c>
      <c r="AF357" s="14">
        <v>0</v>
      </c>
      <c r="AG357" s="14">
        <v>1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1</v>
      </c>
      <c r="D358" s="464">
        <v>0</v>
      </c>
      <c r="E358" s="465">
        <v>1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2</v>
      </c>
      <c r="AF358" s="14">
        <v>0</v>
      </c>
      <c r="AG358" s="14">
        <v>2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2</v>
      </c>
      <c r="D359" s="464">
        <v>0</v>
      </c>
      <c r="E359" s="465">
        <v>1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1</v>
      </c>
      <c r="R359" s="464">
        <v>0</v>
      </c>
      <c r="S359" s="465">
        <v>1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3</v>
      </c>
      <c r="AF359" s="14">
        <v>0</v>
      </c>
      <c r="AG359" s="14">
        <v>2</v>
      </c>
      <c r="AH359" s="14">
        <v>0</v>
      </c>
      <c r="AI359" s="14">
        <v>1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0</v>
      </c>
      <c r="F360" s="465">
        <v>0</v>
      </c>
      <c r="G360" s="465">
        <v>1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1</v>
      </c>
      <c r="R360" s="464">
        <v>0</v>
      </c>
      <c r="S360" s="465">
        <v>0</v>
      </c>
      <c r="T360" s="465">
        <v>0</v>
      </c>
      <c r="U360" s="465">
        <v>0</v>
      </c>
      <c r="V360" s="465">
        <v>1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2</v>
      </c>
      <c r="AF360" s="14">
        <v>0</v>
      </c>
      <c r="AG360" s="14">
        <v>0</v>
      </c>
      <c r="AH360" s="14">
        <v>0</v>
      </c>
      <c r="AI360" s="14">
        <v>1</v>
      </c>
      <c r="AJ360" s="14">
        <v>1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0</v>
      </c>
      <c r="R361" s="464">
        <v>0</v>
      </c>
      <c r="S361" s="465">
        <v>0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1</v>
      </c>
      <c r="D362" s="464">
        <v>0</v>
      </c>
      <c r="E362" s="465">
        <v>1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1</v>
      </c>
      <c r="R362" s="464">
        <v>0</v>
      </c>
      <c r="S362" s="465">
        <v>1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2</v>
      </c>
      <c r="AF362" s="14">
        <v>0</v>
      </c>
      <c r="AG362" s="14">
        <v>2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2</v>
      </c>
      <c r="R363" s="464">
        <v>0</v>
      </c>
      <c r="S363" s="465">
        <v>2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3</v>
      </c>
      <c r="AF363" s="14">
        <v>0</v>
      </c>
      <c r="AG363" s="14">
        <v>3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0</v>
      </c>
      <c r="R364" s="464">
        <v>0</v>
      </c>
      <c r="S364" s="465">
        <v>0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1</v>
      </c>
      <c r="D365" s="464">
        <v>0</v>
      </c>
      <c r="E365" s="465">
        <v>1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2</v>
      </c>
      <c r="R365" s="464">
        <v>0</v>
      </c>
      <c r="S365" s="465">
        <v>2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3</v>
      </c>
      <c r="AF365" s="14">
        <v>0</v>
      </c>
      <c r="AG365" s="14">
        <v>3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0</v>
      </c>
      <c r="R366" s="464">
        <v>0</v>
      </c>
      <c r="S366" s="465">
        <v>0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2</v>
      </c>
      <c r="D367" s="464">
        <v>0</v>
      </c>
      <c r="E367" s="465">
        <v>1</v>
      </c>
      <c r="F367" s="465">
        <v>0</v>
      </c>
      <c r="G367" s="465">
        <v>1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1</v>
      </c>
      <c r="R367" s="464">
        <v>0</v>
      </c>
      <c r="S367" s="465">
        <v>1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3</v>
      </c>
      <c r="AF367" s="14">
        <v>0</v>
      </c>
      <c r="AG367" s="14">
        <v>2</v>
      </c>
      <c r="AH367" s="14">
        <v>0</v>
      </c>
      <c r="AI367" s="14">
        <v>1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0</v>
      </c>
      <c r="D368" s="464">
        <v>0</v>
      </c>
      <c r="E368" s="465">
        <v>0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1</v>
      </c>
      <c r="R368" s="464">
        <v>0</v>
      </c>
      <c r="S368" s="465">
        <v>1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</v>
      </c>
      <c r="AF368" s="14">
        <v>0</v>
      </c>
      <c r="AG368" s="14">
        <v>1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1</v>
      </c>
      <c r="F369" s="465">
        <v>1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0</v>
      </c>
      <c r="R369" s="464">
        <v>0</v>
      </c>
      <c r="S369" s="465">
        <v>0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2</v>
      </c>
      <c r="AF369" s="14">
        <v>0</v>
      </c>
      <c r="AG369" s="14">
        <v>1</v>
      </c>
      <c r="AH369" s="14">
        <v>1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4</v>
      </c>
      <c r="D370" s="464">
        <v>0</v>
      </c>
      <c r="E370" s="465">
        <v>2</v>
      </c>
      <c r="F370" s="465">
        <v>0</v>
      </c>
      <c r="G370" s="465">
        <v>2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1</v>
      </c>
      <c r="R370" s="464">
        <v>0</v>
      </c>
      <c r="S370" s="465">
        <v>1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5</v>
      </c>
      <c r="AF370" s="14">
        <v>0</v>
      </c>
      <c r="AG370" s="14">
        <v>3</v>
      </c>
      <c r="AH370" s="14">
        <v>0</v>
      </c>
      <c r="AI370" s="14">
        <v>2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2</v>
      </c>
      <c r="D371" s="464">
        <v>0</v>
      </c>
      <c r="E371" s="465">
        <v>2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3</v>
      </c>
      <c r="R371" s="464">
        <v>0</v>
      </c>
      <c r="S371" s="465">
        <v>2</v>
      </c>
      <c r="T371" s="465">
        <v>0</v>
      </c>
      <c r="U371" s="465">
        <v>0</v>
      </c>
      <c r="V371" s="465">
        <v>1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5</v>
      </c>
      <c r="AF371" s="14">
        <v>0</v>
      </c>
      <c r="AG371" s="14">
        <v>4</v>
      </c>
      <c r="AH371" s="14">
        <v>0</v>
      </c>
      <c r="AI371" s="14">
        <v>0</v>
      </c>
      <c r="AJ371" s="14">
        <v>1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2</v>
      </c>
      <c r="D372" s="464">
        <v>0</v>
      </c>
      <c r="E372" s="465">
        <v>1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2</v>
      </c>
      <c r="R372" s="464">
        <v>0</v>
      </c>
      <c r="S372" s="465">
        <v>2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4</v>
      </c>
      <c r="AF372" s="14">
        <v>0</v>
      </c>
      <c r="AG372" s="14">
        <v>3</v>
      </c>
      <c r="AH372" s="14">
        <v>0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</v>
      </c>
      <c r="D373" s="464">
        <v>0</v>
      </c>
      <c r="E373" s="465">
        <v>1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3</v>
      </c>
      <c r="R373" s="464">
        <v>0</v>
      </c>
      <c r="S373" s="465">
        <v>3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4</v>
      </c>
      <c r="AF373" s="14">
        <v>0</v>
      </c>
      <c r="AG373" s="14">
        <v>4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4</v>
      </c>
      <c r="D374" s="464">
        <v>0</v>
      </c>
      <c r="E374" s="465">
        <v>3</v>
      </c>
      <c r="F374" s="465">
        <v>0</v>
      </c>
      <c r="G374" s="465">
        <v>1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2</v>
      </c>
      <c r="R374" s="464">
        <v>0</v>
      </c>
      <c r="S374" s="465">
        <v>2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6</v>
      </c>
      <c r="AF374" s="14">
        <v>0</v>
      </c>
      <c r="AG374" s="14">
        <v>5</v>
      </c>
      <c r="AH374" s="14">
        <v>0</v>
      </c>
      <c r="AI374" s="14">
        <v>1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8</v>
      </c>
      <c r="D375" s="464">
        <v>0</v>
      </c>
      <c r="E375" s="465">
        <v>8</v>
      </c>
      <c r="F375" s="465">
        <v>0</v>
      </c>
      <c r="G375" s="465">
        <v>0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7</v>
      </c>
      <c r="R375" s="464">
        <v>0</v>
      </c>
      <c r="S375" s="465">
        <v>7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15</v>
      </c>
      <c r="AF375" s="14">
        <v>0</v>
      </c>
      <c r="AG375" s="14">
        <v>15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15</v>
      </c>
      <c r="D376" s="464">
        <v>0</v>
      </c>
      <c r="E376" s="465">
        <v>12</v>
      </c>
      <c r="F376" s="465">
        <v>0</v>
      </c>
      <c r="G376" s="465">
        <v>3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11</v>
      </c>
      <c r="R376" s="464">
        <v>1</v>
      </c>
      <c r="S376" s="465">
        <v>9</v>
      </c>
      <c r="T376" s="465">
        <v>0</v>
      </c>
      <c r="U376" s="465">
        <v>0</v>
      </c>
      <c r="V376" s="465">
        <v>1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26</v>
      </c>
      <c r="AF376" s="14">
        <v>1</v>
      </c>
      <c r="AG376" s="14">
        <v>21</v>
      </c>
      <c r="AH376" s="14">
        <v>0</v>
      </c>
      <c r="AI376" s="14">
        <v>3</v>
      </c>
      <c r="AJ376" s="14">
        <v>1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19</v>
      </c>
      <c r="D377" s="464">
        <v>0</v>
      </c>
      <c r="E377" s="465">
        <v>17</v>
      </c>
      <c r="F377" s="465">
        <v>0</v>
      </c>
      <c r="G377" s="465">
        <v>2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4</v>
      </c>
      <c r="R377" s="464">
        <v>0</v>
      </c>
      <c r="S377" s="465">
        <v>4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23</v>
      </c>
      <c r="AF377" s="465">
        <v>0</v>
      </c>
      <c r="AG377" s="14">
        <v>21</v>
      </c>
      <c r="AH377" s="14">
        <v>0</v>
      </c>
      <c r="AI377" s="14">
        <v>2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33</v>
      </c>
      <c r="D378" s="464">
        <v>1</v>
      </c>
      <c r="E378" s="465">
        <v>28</v>
      </c>
      <c r="F378" s="465">
        <v>0</v>
      </c>
      <c r="G378" s="465">
        <v>4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3</v>
      </c>
      <c r="R378" s="464">
        <v>0</v>
      </c>
      <c r="S378" s="465">
        <v>3</v>
      </c>
      <c r="T378" s="465">
        <v>0</v>
      </c>
      <c r="U378" s="465">
        <v>0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36</v>
      </c>
      <c r="AF378" s="14">
        <v>1</v>
      </c>
      <c r="AG378" s="14">
        <v>31</v>
      </c>
      <c r="AH378" s="14">
        <v>0</v>
      </c>
      <c r="AI378" s="14">
        <v>4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30</v>
      </c>
      <c r="D379" s="464">
        <v>0</v>
      </c>
      <c r="E379" s="465">
        <v>28</v>
      </c>
      <c r="F379" s="465">
        <v>0</v>
      </c>
      <c r="G379" s="465">
        <v>2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19</v>
      </c>
      <c r="R379" s="464">
        <v>1</v>
      </c>
      <c r="S379" s="465">
        <v>18</v>
      </c>
      <c r="T379" s="465">
        <v>0</v>
      </c>
      <c r="U379" s="465">
        <v>0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49</v>
      </c>
      <c r="AF379" s="14">
        <v>1</v>
      </c>
      <c r="AG379" s="14">
        <v>46</v>
      </c>
      <c r="AH379" s="14">
        <v>0</v>
      </c>
      <c r="AI379" s="14">
        <v>2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36</v>
      </c>
      <c r="D380" s="464">
        <v>0</v>
      </c>
      <c r="E380" s="465">
        <v>33</v>
      </c>
      <c r="F380" s="465">
        <v>2</v>
      </c>
      <c r="G380" s="465">
        <v>1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28</v>
      </c>
      <c r="R380" s="464">
        <v>0</v>
      </c>
      <c r="S380" s="465">
        <v>24</v>
      </c>
      <c r="T380" s="465">
        <v>0</v>
      </c>
      <c r="U380" s="465">
        <v>4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64</v>
      </c>
      <c r="AF380" s="14">
        <v>0</v>
      </c>
      <c r="AG380" s="14">
        <v>57</v>
      </c>
      <c r="AH380" s="14">
        <v>2</v>
      </c>
      <c r="AI380" s="14">
        <v>5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23</v>
      </c>
      <c r="D381" s="464">
        <v>0</v>
      </c>
      <c r="E381" s="465">
        <v>22</v>
      </c>
      <c r="F381" s="465">
        <v>0</v>
      </c>
      <c r="G381" s="465">
        <v>1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22</v>
      </c>
      <c r="R381" s="464">
        <v>0</v>
      </c>
      <c r="S381" s="465">
        <v>22</v>
      </c>
      <c r="T381" s="465">
        <v>0</v>
      </c>
      <c r="U381" s="465">
        <v>0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45</v>
      </c>
      <c r="AF381" s="14">
        <v>0</v>
      </c>
      <c r="AG381" s="14">
        <v>44</v>
      </c>
      <c r="AH381" s="14">
        <v>0</v>
      </c>
      <c r="AI381" s="14">
        <v>1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19</v>
      </c>
      <c r="D382" s="464">
        <v>0</v>
      </c>
      <c r="E382" s="465">
        <v>19</v>
      </c>
      <c r="F382" s="465">
        <v>0</v>
      </c>
      <c r="G382" s="465">
        <v>0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31</v>
      </c>
      <c r="R382" s="464">
        <v>0</v>
      </c>
      <c r="S382" s="465">
        <v>31</v>
      </c>
      <c r="T382" s="465">
        <v>0</v>
      </c>
      <c r="U382" s="465">
        <v>0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50</v>
      </c>
      <c r="AF382" s="14">
        <v>0</v>
      </c>
      <c r="AG382" s="14">
        <v>50</v>
      </c>
      <c r="AH382" s="14">
        <v>0</v>
      </c>
      <c r="AI382" s="14">
        <v>0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32</v>
      </c>
      <c r="D383" s="464">
        <v>0</v>
      </c>
      <c r="E383" s="465">
        <v>29</v>
      </c>
      <c r="F383" s="465">
        <v>0</v>
      </c>
      <c r="G383" s="465">
        <v>3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72</v>
      </c>
      <c r="R383" s="464">
        <v>0</v>
      </c>
      <c r="S383" s="465">
        <v>69</v>
      </c>
      <c r="T383" s="465">
        <v>0</v>
      </c>
      <c r="U383" s="465">
        <v>1</v>
      </c>
      <c r="V383" s="465">
        <v>2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104</v>
      </c>
      <c r="AF383" s="14">
        <v>0</v>
      </c>
      <c r="AG383" s="14">
        <v>98</v>
      </c>
      <c r="AH383" s="14">
        <v>0</v>
      </c>
      <c r="AI383" s="14">
        <v>4</v>
      </c>
      <c r="AJ383" s="14">
        <v>2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28</v>
      </c>
      <c r="D384" s="464">
        <v>0</v>
      </c>
      <c r="E384" s="465">
        <v>27</v>
      </c>
      <c r="F384" s="465">
        <v>0</v>
      </c>
      <c r="G384" s="465">
        <v>1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80</v>
      </c>
      <c r="R384" s="464">
        <v>0</v>
      </c>
      <c r="S384" s="465">
        <v>78</v>
      </c>
      <c r="T384" s="465">
        <v>0</v>
      </c>
      <c r="U384" s="465">
        <v>2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108</v>
      </c>
      <c r="AF384" s="14">
        <v>0</v>
      </c>
      <c r="AG384" s="14">
        <v>105</v>
      </c>
      <c r="AH384" s="14">
        <v>0</v>
      </c>
      <c r="AI384" s="14">
        <v>3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38</v>
      </c>
      <c r="D385" s="464">
        <v>0</v>
      </c>
      <c r="E385" s="465">
        <v>34</v>
      </c>
      <c r="F385" s="465">
        <v>0</v>
      </c>
      <c r="G385" s="465">
        <v>4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62</v>
      </c>
      <c r="R385" s="464">
        <v>0</v>
      </c>
      <c r="S385" s="465">
        <v>59</v>
      </c>
      <c r="T385" s="465">
        <v>0</v>
      </c>
      <c r="U385" s="465">
        <v>3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100</v>
      </c>
      <c r="AF385" s="14">
        <v>0</v>
      </c>
      <c r="AG385" s="14">
        <v>93</v>
      </c>
      <c r="AH385" s="14">
        <v>0</v>
      </c>
      <c r="AI385" s="14">
        <v>7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28</v>
      </c>
      <c r="D386" s="464">
        <v>0</v>
      </c>
      <c r="E386" s="465">
        <v>27</v>
      </c>
      <c r="F386" s="465">
        <v>0</v>
      </c>
      <c r="G386" s="465">
        <v>0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1</v>
      </c>
      <c r="N386" s="465">
        <v>0</v>
      </c>
      <c r="O386" s="466">
        <v>0</v>
      </c>
      <c r="Q386" s="463">
        <v>81</v>
      </c>
      <c r="R386" s="464">
        <v>1</v>
      </c>
      <c r="S386" s="465">
        <v>78</v>
      </c>
      <c r="T386" s="465">
        <v>0</v>
      </c>
      <c r="U386" s="465">
        <v>2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109</v>
      </c>
      <c r="AF386" s="14">
        <v>1</v>
      </c>
      <c r="AG386" s="14">
        <v>105</v>
      </c>
      <c r="AH386" s="14">
        <v>0</v>
      </c>
      <c r="AI386" s="14">
        <v>2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1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33</v>
      </c>
      <c r="D387" s="464">
        <v>0</v>
      </c>
      <c r="E387" s="465">
        <v>32</v>
      </c>
      <c r="F387" s="465">
        <v>1</v>
      </c>
      <c r="G387" s="465">
        <v>0</v>
      </c>
      <c r="H387" s="465">
        <v>0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74</v>
      </c>
      <c r="R387" s="464">
        <v>1</v>
      </c>
      <c r="S387" s="465">
        <v>72</v>
      </c>
      <c r="T387" s="465">
        <v>0</v>
      </c>
      <c r="U387" s="465">
        <v>1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107</v>
      </c>
      <c r="AF387" s="14">
        <v>1</v>
      </c>
      <c r="AG387" s="14">
        <v>104</v>
      </c>
      <c r="AH387" s="14">
        <v>1</v>
      </c>
      <c r="AI387" s="14">
        <v>1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47</v>
      </c>
      <c r="D388" s="464">
        <v>0</v>
      </c>
      <c r="E388" s="465">
        <v>47</v>
      </c>
      <c r="F388" s="465">
        <v>0</v>
      </c>
      <c r="G388" s="465">
        <v>0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66</v>
      </c>
      <c r="R388" s="464">
        <v>1</v>
      </c>
      <c r="S388" s="465">
        <v>63</v>
      </c>
      <c r="T388" s="465">
        <v>0</v>
      </c>
      <c r="U388" s="465">
        <v>2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113</v>
      </c>
      <c r="AF388" s="14">
        <v>1</v>
      </c>
      <c r="AG388" s="14">
        <v>110</v>
      </c>
      <c r="AH388" s="14">
        <v>0</v>
      </c>
      <c r="AI388" s="14">
        <v>2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33</v>
      </c>
      <c r="D389" s="464">
        <v>0</v>
      </c>
      <c r="E389" s="465">
        <v>30</v>
      </c>
      <c r="F389" s="465">
        <v>1</v>
      </c>
      <c r="G389" s="465">
        <v>2</v>
      </c>
      <c r="H389" s="465">
        <v>0</v>
      </c>
      <c r="I389" s="465">
        <v>0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52</v>
      </c>
      <c r="R389" s="464">
        <v>2</v>
      </c>
      <c r="S389" s="465">
        <v>49</v>
      </c>
      <c r="T389" s="465">
        <v>0</v>
      </c>
      <c r="U389" s="465">
        <v>0</v>
      </c>
      <c r="V389" s="465">
        <v>0</v>
      </c>
      <c r="W389" s="465">
        <v>1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85</v>
      </c>
      <c r="AF389" s="14">
        <v>2</v>
      </c>
      <c r="AG389" s="14">
        <v>79</v>
      </c>
      <c r="AH389" s="14">
        <v>1</v>
      </c>
      <c r="AI389" s="14">
        <v>2</v>
      </c>
      <c r="AJ389" s="14">
        <v>0</v>
      </c>
      <c r="AK389" s="14">
        <v>1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51</v>
      </c>
      <c r="D390" s="464">
        <v>0</v>
      </c>
      <c r="E390" s="465">
        <v>50</v>
      </c>
      <c r="F390" s="465">
        <v>0</v>
      </c>
      <c r="G390" s="465">
        <v>1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43</v>
      </c>
      <c r="R390" s="464">
        <v>0</v>
      </c>
      <c r="S390" s="465">
        <v>43</v>
      </c>
      <c r="T390" s="465">
        <v>0</v>
      </c>
      <c r="U390" s="465">
        <v>0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94</v>
      </c>
      <c r="AF390" s="14">
        <v>0</v>
      </c>
      <c r="AG390" s="14">
        <v>93</v>
      </c>
      <c r="AH390" s="14">
        <v>0</v>
      </c>
      <c r="AI390" s="14">
        <v>1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32</v>
      </c>
      <c r="D391" s="464">
        <v>0</v>
      </c>
      <c r="E391" s="465">
        <v>30</v>
      </c>
      <c r="F391" s="465">
        <v>0</v>
      </c>
      <c r="G391" s="465">
        <v>2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51</v>
      </c>
      <c r="R391" s="464">
        <v>1</v>
      </c>
      <c r="S391" s="465">
        <v>46</v>
      </c>
      <c r="T391" s="465">
        <v>0</v>
      </c>
      <c r="U391" s="465">
        <v>1</v>
      </c>
      <c r="V391" s="465">
        <v>2</v>
      </c>
      <c r="W391" s="465">
        <v>1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83</v>
      </c>
      <c r="AF391" s="14">
        <v>1</v>
      </c>
      <c r="AG391" s="14">
        <v>76</v>
      </c>
      <c r="AH391" s="14">
        <v>0</v>
      </c>
      <c r="AI391" s="14">
        <v>3</v>
      </c>
      <c r="AJ391" s="14">
        <v>2</v>
      </c>
      <c r="AK391" s="14">
        <v>1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29</v>
      </c>
      <c r="D392" s="464">
        <v>0</v>
      </c>
      <c r="E392" s="465">
        <v>29</v>
      </c>
      <c r="F392" s="465">
        <v>0</v>
      </c>
      <c r="G392" s="465">
        <v>0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33</v>
      </c>
      <c r="R392" s="464">
        <v>2</v>
      </c>
      <c r="S392" s="465">
        <v>27</v>
      </c>
      <c r="T392" s="465">
        <v>0</v>
      </c>
      <c r="U392" s="465">
        <v>0</v>
      </c>
      <c r="V392" s="465">
        <v>1</v>
      </c>
      <c r="W392" s="465">
        <v>3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62</v>
      </c>
      <c r="AF392" s="14">
        <v>2</v>
      </c>
      <c r="AG392" s="14">
        <v>56</v>
      </c>
      <c r="AH392" s="14">
        <v>0</v>
      </c>
      <c r="AI392" s="14">
        <v>0</v>
      </c>
      <c r="AJ392" s="14">
        <v>1</v>
      </c>
      <c r="AK392" s="14">
        <v>3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48</v>
      </c>
      <c r="D393" s="464">
        <v>0</v>
      </c>
      <c r="E393" s="465">
        <v>48</v>
      </c>
      <c r="F393" s="465">
        <v>0</v>
      </c>
      <c r="G393" s="465">
        <v>0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33</v>
      </c>
      <c r="R393" s="464">
        <v>0</v>
      </c>
      <c r="S393" s="465">
        <v>31</v>
      </c>
      <c r="T393" s="465">
        <v>0</v>
      </c>
      <c r="U393" s="465">
        <v>1</v>
      </c>
      <c r="V393" s="465">
        <v>0</v>
      </c>
      <c r="W393" s="465">
        <v>1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81</v>
      </c>
      <c r="AF393" s="14">
        <v>0</v>
      </c>
      <c r="AG393" s="14">
        <v>79</v>
      </c>
      <c r="AH393" s="14">
        <v>0</v>
      </c>
      <c r="AI393" s="14">
        <v>1</v>
      </c>
      <c r="AJ393" s="14">
        <v>0</v>
      </c>
      <c r="AK393" s="14">
        <v>1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46</v>
      </c>
      <c r="D394" s="464">
        <v>0</v>
      </c>
      <c r="E394" s="465">
        <v>42</v>
      </c>
      <c r="F394" s="465">
        <v>0</v>
      </c>
      <c r="G394" s="465">
        <v>4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41</v>
      </c>
      <c r="R394" s="464">
        <v>1</v>
      </c>
      <c r="S394" s="465">
        <v>37</v>
      </c>
      <c r="T394" s="465">
        <v>0</v>
      </c>
      <c r="U394" s="465">
        <v>2</v>
      </c>
      <c r="V394" s="465">
        <v>1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87</v>
      </c>
      <c r="AF394" s="14">
        <v>1</v>
      </c>
      <c r="AG394" s="14">
        <v>79</v>
      </c>
      <c r="AH394" s="14">
        <v>0</v>
      </c>
      <c r="AI394" s="14">
        <v>6</v>
      </c>
      <c r="AJ394" s="14">
        <v>1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35</v>
      </c>
      <c r="D395" s="464">
        <v>0</v>
      </c>
      <c r="E395" s="465">
        <v>34</v>
      </c>
      <c r="F395" s="465">
        <v>0</v>
      </c>
      <c r="G395" s="465">
        <v>1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26</v>
      </c>
      <c r="R395" s="464">
        <v>0</v>
      </c>
      <c r="S395" s="465">
        <v>22</v>
      </c>
      <c r="T395" s="465">
        <v>0</v>
      </c>
      <c r="U395" s="465">
        <v>0</v>
      </c>
      <c r="V395" s="465">
        <v>4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61</v>
      </c>
      <c r="AF395" s="14">
        <v>0</v>
      </c>
      <c r="AG395" s="14">
        <v>56</v>
      </c>
      <c r="AH395" s="14">
        <v>0</v>
      </c>
      <c r="AI395" s="14">
        <v>1</v>
      </c>
      <c r="AJ395" s="14">
        <v>4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30</v>
      </c>
      <c r="D396" s="464">
        <v>0</v>
      </c>
      <c r="E396" s="465">
        <v>28</v>
      </c>
      <c r="F396" s="465">
        <v>0</v>
      </c>
      <c r="G396" s="465">
        <v>2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27</v>
      </c>
      <c r="R396" s="464">
        <v>1</v>
      </c>
      <c r="S396" s="465">
        <v>24</v>
      </c>
      <c r="T396" s="465">
        <v>0</v>
      </c>
      <c r="U396" s="465">
        <v>0</v>
      </c>
      <c r="V396" s="465">
        <v>2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57</v>
      </c>
      <c r="AF396" s="14">
        <v>1</v>
      </c>
      <c r="AG396" s="14">
        <v>52</v>
      </c>
      <c r="AH396" s="14">
        <v>0</v>
      </c>
      <c r="AI396" s="14">
        <v>2</v>
      </c>
      <c r="AJ396" s="14">
        <v>2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21</v>
      </c>
      <c r="D397" s="464">
        <v>0</v>
      </c>
      <c r="E397" s="465">
        <v>19</v>
      </c>
      <c r="F397" s="465">
        <v>0</v>
      </c>
      <c r="G397" s="465">
        <v>2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26</v>
      </c>
      <c r="R397" s="464">
        <v>0</v>
      </c>
      <c r="S397" s="465">
        <v>25</v>
      </c>
      <c r="T397" s="465">
        <v>0</v>
      </c>
      <c r="U397" s="465">
        <v>0</v>
      </c>
      <c r="V397" s="465">
        <v>0</v>
      </c>
      <c r="W397" s="465">
        <v>1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47</v>
      </c>
      <c r="AF397" s="14">
        <v>0</v>
      </c>
      <c r="AG397" s="14">
        <v>44</v>
      </c>
      <c r="AH397" s="14">
        <v>0</v>
      </c>
      <c r="AI397" s="14">
        <v>2</v>
      </c>
      <c r="AJ397" s="14">
        <v>0</v>
      </c>
      <c r="AK397" s="14">
        <v>1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26</v>
      </c>
      <c r="D398" s="464">
        <v>0</v>
      </c>
      <c r="E398" s="465">
        <v>26</v>
      </c>
      <c r="F398" s="465">
        <v>0</v>
      </c>
      <c r="G398" s="465">
        <v>0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21</v>
      </c>
      <c r="R398" s="464">
        <v>0</v>
      </c>
      <c r="S398" s="465">
        <v>21</v>
      </c>
      <c r="T398" s="465">
        <v>0</v>
      </c>
      <c r="U398" s="465">
        <v>0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47</v>
      </c>
      <c r="AF398" s="14">
        <v>0</v>
      </c>
      <c r="AG398" s="14">
        <v>47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36</v>
      </c>
      <c r="D399" s="464">
        <v>0</v>
      </c>
      <c r="E399" s="465">
        <v>32</v>
      </c>
      <c r="F399" s="465">
        <v>0</v>
      </c>
      <c r="G399" s="465">
        <v>4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25</v>
      </c>
      <c r="R399" s="464">
        <v>0</v>
      </c>
      <c r="S399" s="465">
        <v>21</v>
      </c>
      <c r="T399" s="465">
        <v>0</v>
      </c>
      <c r="U399" s="465">
        <v>3</v>
      </c>
      <c r="V399" s="465">
        <v>1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61</v>
      </c>
      <c r="AF399" s="14">
        <v>0</v>
      </c>
      <c r="AG399" s="14">
        <v>53</v>
      </c>
      <c r="AH399" s="14">
        <v>0</v>
      </c>
      <c r="AI399" s="14">
        <v>7</v>
      </c>
      <c r="AJ399" s="14">
        <v>1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30</v>
      </c>
      <c r="D400" s="464">
        <v>0</v>
      </c>
      <c r="E400" s="465">
        <v>29</v>
      </c>
      <c r="F400" s="465">
        <v>0</v>
      </c>
      <c r="G400" s="465">
        <v>1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24</v>
      </c>
      <c r="R400" s="464">
        <v>0</v>
      </c>
      <c r="S400" s="465">
        <v>23</v>
      </c>
      <c r="T400" s="465">
        <v>0</v>
      </c>
      <c r="U400" s="465">
        <v>1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54</v>
      </c>
      <c r="AF400" s="14">
        <v>0</v>
      </c>
      <c r="AG400" s="14">
        <v>52</v>
      </c>
      <c r="AH400" s="14">
        <v>0</v>
      </c>
      <c r="AI400" s="14">
        <v>2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26</v>
      </c>
      <c r="D401" s="464">
        <v>0</v>
      </c>
      <c r="E401" s="465">
        <v>25</v>
      </c>
      <c r="F401" s="465">
        <v>0</v>
      </c>
      <c r="G401" s="465">
        <v>1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27</v>
      </c>
      <c r="R401" s="464">
        <v>2</v>
      </c>
      <c r="S401" s="465">
        <v>25</v>
      </c>
      <c r="T401" s="465">
        <v>0</v>
      </c>
      <c r="U401" s="465">
        <v>0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53</v>
      </c>
      <c r="AF401" s="465">
        <v>2</v>
      </c>
      <c r="AG401" s="14">
        <v>50</v>
      </c>
      <c r="AH401" s="14">
        <v>0</v>
      </c>
      <c r="AI401" s="14">
        <v>1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23</v>
      </c>
      <c r="D402" s="464">
        <v>0</v>
      </c>
      <c r="E402" s="465">
        <v>21</v>
      </c>
      <c r="F402" s="465">
        <v>0</v>
      </c>
      <c r="G402" s="465">
        <v>2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27</v>
      </c>
      <c r="R402" s="464">
        <v>1</v>
      </c>
      <c r="S402" s="465">
        <v>26</v>
      </c>
      <c r="T402" s="465">
        <v>0</v>
      </c>
      <c r="U402" s="465">
        <v>0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50</v>
      </c>
      <c r="AF402" s="14">
        <v>1</v>
      </c>
      <c r="AG402" s="14">
        <v>47</v>
      </c>
      <c r="AH402" s="14">
        <v>0</v>
      </c>
      <c r="AI402" s="14">
        <v>2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38</v>
      </c>
      <c r="D403" s="464">
        <v>1</v>
      </c>
      <c r="E403" s="465">
        <v>35</v>
      </c>
      <c r="F403" s="465">
        <v>0</v>
      </c>
      <c r="G403" s="465">
        <v>2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22</v>
      </c>
      <c r="R403" s="464">
        <v>0</v>
      </c>
      <c r="S403" s="465">
        <v>20</v>
      </c>
      <c r="T403" s="465">
        <v>0</v>
      </c>
      <c r="U403" s="465">
        <v>0</v>
      </c>
      <c r="V403" s="465">
        <v>2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60</v>
      </c>
      <c r="AF403" s="14">
        <v>1</v>
      </c>
      <c r="AG403" s="14">
        <v>55</v>
      </c>
      <c r="AH403" s="14">
        <v>0</v>
      </c>
      <c r="AI403" s="14">
        <v>2</v>
      </c>
      <c r="AJ403" s="14">
        <v>2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24</v>
      </c>
      <c r="D404" s="464">
        <v>1</v>
      </c>
      <c r="E404" s="465">
        <v>22</v>
      </c>
      <c r="F404" s="465">
        <v>1</v>
      </c>
      <c r="G404" s="465">
        <v>0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23</v>
      </c>
      <c r="R404" s="464">
        <v>0</v>
      </c>
      <c r="S404" s="465">
        <v>21</v>
      </c>
      <c r="T404" s="465">
        <v>0</v>
      </c>
      <c r="U404" s="465">
        <v>2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47</v>
      </c>
      <c r="AF404" s="14">
        <v>1</v>
      </c>
      <c r="AG404" s="14">
        <v>43</v>
      </c>
      <c r="AH404" s="14">
        <v>1</v>
      </c>
      <c r="AI404" s="14">
        <v>2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29</v>
      </c>
      <c r="D405" s="464">
        <v>0</v>
      </c>
      <c r="E405" s="465">
        <v>29</v>
      </c>
      <c r="F405" s="465">
        <v>0</v>
      </c>
      <c r="G405" s="465">
        <v>0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23</v>
      </c>
      <c r="R405" s="464">
        <v>1</v>
      </c>
      <c r="S405" s="465">
        <v>21</v>
      </c>
      <c r="T405" s="465">
        <v>0</v>
      </c>
      <c r="U405" s="465">
        <v>1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52</v>
      </c>
      <c r="AF405" s="14">
        <v>1</v>
      </c>
      <c r="AG405" s="14">
        <v>50</v>
      </c>
      <c r="AH405" s="14">
        <v>0</v>
      </c>
      <c r="AI405" s="14">
        <v>1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35</v>
      </c>
      <c r="D406" s="464">
        <v>0</v>
      </c>
      <c r="E406" s="465">
        <v>33</v>
      </c>
      <c r="F406" s="465">
        <v>0</v>
      </c>
      <c r="G406" s="465">
        <v>2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30</v>
      </c>
      <c r="R406" s="464">
        <v>0</v>
      </c>
      <c r="S406" s="465">
        <v>28</v>
      </c>
      <c r="T406" s="465">
        <v>0</v>
      </c>
      <c r="U406" s="465">
        <v>2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65</v>
      </c>
      <c r="AF406" s="14">
        <v>0</v>
      </c>
      <c r="AG406" s="14">
        <v>61</v>
      </c>
      <c r="AH406" s="14">
        <v>0</v>
      </c>
      <c r="AI406" s="14">
        <v>4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30</v>
      </c>
      <c r="D407" s="464">
        <v>0</v>
      </c>
      <c r="E407" s="465">
        <v>28</v>
      </c>
      <c r="F407" s="465">
        <v>0</v>
      </c>
      <c r="G407" s="465">
        <v>2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19</v>
      </c>
      <c r="R407" s="464">
        <v>0</v>
      </c>
      <c r="S407" s="465">
        <v>18</v>
      </c>
      <c r="T407" s="465">
        <v>0</v>
      </c>
      <c r="U407" s="465">
        <v>0</v>
      </c>
      <c r="V407" s="465">
        <v>1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49</v>
      </c>
      <c r="AF407" s="14">
        <v>0</v>
      </c>
      <c r="AG407" s="14">
        <v>46</v>
      </c>
      <c r="AH407" s="14">
        <v>0</v>
      </c>
      <c r="AI407" s="14">
        <v>2</v>
      </c>
      <c r="AJ407" s="14">
        <v>1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31</v>
      </c>
      <c r="D408" s="464">
        <v>0</v>
      </c>
      <c r="E408" s="465">
        <v>28</v>
      </c>
      <c r="F408" s="465">
        <v>1</v>
      </c>
      <c r="G408" s="465">
        <v>2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39</v>
      </c>
      <c r="R408" s="464">
        <v>2</v>
      </c>
      <c r="S408" s="465">
        <v>33</v>
      </c>
      <c r="T408" s="465">
        <v>0</v>
      </c>
      <c r="U408" s="465">
        <v>3</v>
      </c>
      <c r="V408" s="465">
        <v>0</v>
      </c>
      <c r="W408" s="465">
        <v>1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70</v>
      </c>
      <c r="AF408" s="14">
        <v>2</v>
      </c>
      <c r="AG408" s="14">
        <v>61</v>
      </c>
      <c r="AH408" s="14">
        <v>1</v>
      </c>
      <c r="AI408" s="14">
        <v>5</v>
      </c>
      <c r="AJ408" s="14">
        <v>0</v>
      </c>
      <c r="AK408" s="14">
        <v>1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44</v>
      </c>
      <c r="D409" s="464">
        <v>0</v>
      </c>
      <c r="E409" s="465">
        <v>44</v>
      </c>
      <c r="F409" s="465">
        <v>0</v>
      </c>
      <c r="G409" s="465">
        <v>0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34</v>
      </c>
      <c r="R409" s="464">
        <v>2</v>
      </c>
      <c r="S409" s="465">
        <v>31</v>
      </c>
      <c r="T409" s="465">
        <v>0</v>
      </c>
      <c r="U409" s="465">
        <v>1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78</v>
      </c>
      <c r="AF409" s="14">
        <v>2</v>
      </c>
      <c r="AG409" s="14">
        <v>75</v>
      </c>
      <c r="AH409" s="14">
        <v>0</v>
      </c>
      <c r="AI409" s="14">
        <v>1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42</v>
      </c>
      <c r="D410" s="464">
        <v>0</v>
      </c>
      <c r="E410" s="465">
        <v>40</v>
      </c>
      <c r="F410" s="465">
        <v>0</v>
      </c>
      <c r="G410" s="465">
        <v>2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31</v>
      </c>
      <c r="R410" s="464">
        <v>0</v>
      </c>
      <c r="S410" s="465">
        <v>31</v>
      </c>
      <c r="T410" s="465">
        <v>0</v>
      </c>
      <c r="U410" s="465">
        <v>0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73</v>
      </c>
      <c r="AF410" s="14">
        <v>0</v>
      </c>
      <c r="AG410" s="14">
        <v>71</v>
      </c>
      <c r="AH410" s="14">
        <v>0</v>
      </c>
      <c r="AI410" s="14">
        <v>2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37</v>
      </c>
      <c r="D411" s="464">
        <v>0</v>
      </c>
      <c r="E411" s="465">
        <v>35</v>
      </c>
      <c r="F411" s="465">
        <v>0</v>
      </c>
      <c r="G411" s="465">
        <v>2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30</v>
      </c>
      <c r="R411" s="464">
        <v>1</v>
      </c>
      <c r="S411" s="465">
        <v>29</v>
      </c>
      <c r="T411" s="465">
        <v>0</v>
      </c>
      <c r="U411" s="465">
        <v>0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67</v>
      </c>
      <c r="AF411" s="14">
        <v>1</v>
      </c>
      <c r="AG411" s="14">
        <v>64</v>
      </c>
      <c r="AH411" s="14">
        <v>0</v>
      </c>
      <c r="AI411" s="14">
        <v>2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27</v>
      </c>
      <c r="D412" s="464">
        <v>0</v>
      </c>
      <c r="E412" s="465">
        <v>26</v>
      </c>
      <c r="F412" s="465">
        <v>0</v>
      </c>
      <c r="G412" s="465">
        <v>1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33</v>
      </c>
      <c r="R412" s="464">
        <v>1</v>
      </c>
      <c r="S412" s="465">
        <v>30</v>
      </c>
      <c r="T412" s="465">
        <v>0</v>
      </c>
      <c r="U412" s="465">
        <v>0</v>
      </c>
      <c r="V412" s="465">
        <v>0</v>
      </c>
      <c r="W412" s="465">
        <v>2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60</v>
      </c>
      <c r="AF412" s="14">
        <v>1</v>
      </c>
      <c r="AG412" s="14">
        <v>56</v>
      </c>
      <c r="AH412" s="14">
        <v>0</v>
      </c>
      <c r="AI412" s="14">
        <v>1</v>
      </c>
      <c r="AJ412" s="14">
        <v>0</v>
      </c>
      <c r="AK412" s="14">
        <v>2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51</v>
      </c>
      <c r="D413" s="464">
        <v>0</v>
      </c>
      <c r="E413" s="465">
        <v>47</v>
      </c>
      <c r="F413" s="465">
        <v>0</v>
      </c>
      <c r="G413" s="465">
        <v>4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35</v>
      </c>
      <c r="R413" s="464">
        <v>0</v>
      </c>
      <c r="S413" s="465">
        <v>33</v>
      </c>
      <c r="T413" s="465">
        <v>0</v>
      </c>
      <c r="U413" s="465">
        <v>0</v>
      </c>
      <c r="V413" s="465">
        <v>2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86</v>
      </c>
      <c r="AF413" s="14">
        <v>0</v>
      </c>
      <c r="AG413" s="14">
        <v>80</v>
      </c>
      <c r="AH413" s="14">
        <v>0</v>
      </c>
      <c r="AI413" s="14">
        <v>4</v>
      </c>
      <c r="AJ413" s="14">
        <v>2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49</v>
      </c>
      <c r="D414" s="464">
        <v>0</v>
      </c>
      <c r="E414" s="465">
        <v>48</v>
      </c>
      <c r="F414" s="465">
        <v>0</v>
      </c>
      <c r="G414" s="465">
        <v>1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30</v>
      </c>
      <c r="R414" s="464">
        <v>2</v>
      </c>
      <c r="S414" s="465">
        <v>28</v>
      </c>
      <c r="T414" s="465">
        <v>0</v>
      </c>
      <c r="U414" s="465">
        <v>0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79</v>
      </c>
      <c r="AF414" s="14">
        <v>2</v>
      </c>
      <c r="AG414" s="14">
        <v>76</v>
      </c>
      <c r="AH414" s="14">
        <v>0</v>
      </c>
      <c r="AI414" s="14">
        <v>1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68</v>
      </c>
      <c r="D415" s="464">
        <v>0</v>
      </c>
      <c r="E415" s="465">
        <v>66</v>
      </c>
      <c r="F415" s="465">
        <v>0</v>
      </c>
      <c r="G415" s="465">
        <v>1</v>
      </c>
      <c r="H415" s="465">
        <v>0</v>
      </c>
      <c r="I415" s="465">
        <v>0</v>
      </c>
      <c r="J415" s="465">
        <v>0</v>
      </c>
      <c r="K415" s="465">
        <v>1</v>
      </c>
      <c r="L415" s="465">
        <v>0</v>
      </c>
      <c r="M415" s="465">
        <v>0</v>
      </c>
      <c r="N415" s="465">
        <v>0</v>
      </c>
      <c r="O415" s="466">
        <v>0</v>
      </c>
      <c r="Q415" s="463">
        <v>34</v>
      </c>
      <c r="R415" s="464">
        <v>3</v>
      </c>
      <c r="S415" s="465">
        <v>27</v>
      </c>
      <c r="T415" s="465">
        <v>0</v>
      </c>
      <c r="U415" s="465">
        <v>1</v>
      </c>
      <c r="V415" s="465">
        <v>3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102</v>
      </c>
      <c r="AF415" s="14">
        <v>3</v>
      </c>
      <c r="AG415" s="14">
        <v>93</v>
      </c>
      <c r="AH415" s="14">
        <v>0</v>
      </c>
      <c r="AI415" s="14">
        <v>2</v>
      </c>
      <c r="AJ415" s="14">
        <v>3</v>
      </c>
      <c r="AK415" s="14">
        <v>0</v>
      </c>
      <c r="AL415" s="14">
        <v>0</v>
      </c>
      <c r="AM415" s="14">
        <v>1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56</v>
      </c>
      <c r="D416" s="464">
        <v>0</v>
      </c>
      <c r="E416" s="465">
        <v>53</v>
      </c>
      <c r="F416" s="465">
        <v>1</v>
      </c>
      <c r="G416" s="465">
        <v>2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50</v>
      </c>
      <c r="R416" s="464">
        <v>5</v>
      </c>
      <c r="S416" s="465">
        <v>44</v>
      </c>
      <c r="T416" s="465">
        <v>0</v>
      </c>
      <c r="U416" s="465">
        <v>1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106</v>
      </c>
      <c r="AF416" s="14">
        <v>5</v>
      </c>
      <c r="AG416" s="14">
        <v>97</v>
      </c>
      <c r="AH416" s="14">
        <v>1</v>
      </c>
      <c r="AI416" s="14">
        <v>3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60</v>
      </c>
      <c r="D417" s="464">
        <v>0</v>
      </c>
      <c r="E417" s="465">
        <v>53</v>
      </c>
      <c r="F417" s="465">
        <v>0</v>
      </c>
      <c r="G417" s="465">
        <v>7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39</v>
      </c>
      <c r="R417" s="464">
        <v>1</v>
      </c>
      <c r="S417" s="465">
        <v>37</v>
      </c>
      <c r="T417" s="465">
        <v>0</v>
      </c>
      <c r="U417" s="465">
        <v>0</v>
      </c>
      <c r="V417" s="465">
        <v>1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99</v>
      </c>
      <c r="AF417" s="14">
        <v>1</v>
      </c>
      <c r="AG417" s="14">
        <v>90</v>
      </c>
      <c r="AH417" s="14">
        <v>0</v>
      </c>
      <c r="AI417" s="14">
        <v>7</v>
      </c>
      <c r="AJ417" s="14">
        <v>1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93</v>
      </c>
      <c r="D418" s="464">
        <v>1</v>
      </c>
      <c r="E418" s="465">
        <v>89</v>
      </c>
      <c r="F418" s="465">
        <v>0</v>
      </c>
      <c r="G418" s="465">
        <v>3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33</v>
      </c>
      <c r="R418" s="464">
        <v>0</v>
      </c>
      <c r="S418" s="465">
        <v>31</v>
      </c>
      <c r="T418" s="465">
        <v>0</v>
      </c>
      <c r="U418" s="465">
        <v>1</v>
      </c>
      <c r="V418" s="465">
        <v>0</v>
      </c>
      <c r="W418" s="465">
        <v>1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126</v>
      </c>
      <c r="AF418" s="14">
        <v>1</v>
      </c>
      <c r="AG418" s="14">
        <v>120</v>
      </c>
      <c r="AH418" s="14">
        <v>0</v>
      </c>
      <c r="AI418" s="14">
        <v>4</v>
      </c>
      <c r="AJ418" s="14">
        <v>0</v>
      </c>
      <c r="AK418" s="14">
        <v>1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82</v>
      </c>
      <c r="D419" s="464">
        <v>0</v>
      </c>
      <c r="E419" s="465">
        <v>80</v>
      </c>
      <c r="F419" s="465">
        <v>0</v>
      </c>
      <c r="G419" s="465">
        <v>2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31</v>
      </c>
      <c r="R419" s="464">
        <v>0</v>
      </c>
      <c r="S419" s="465">
        <v>27</v>
      </c>
      <c r="T419" s="465">
        <v>0</v>
      </c>
      <c r="U419" s="465">
        <v>0</v>
      </c>
      <c r="V419" s="465">
        <v>2</v>
      </c>
      <c r="W419" s="465">
        <v>2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113</v>
      </c>
      <c r="AF419" s="14">
        <v>0</v>
      </c>
      <c r="AG419" s="14">
        <v>107</v>
      </c>
      <c r="AH419" s="14">
        <v>0</v>
      </c>
      <c r="AI419" s="14">
        <v>2</v>
      </c>
      <c r="AJ419" s="14">
        <v>2</v>
      </c>
      <c r="AK419" s="14">
        <v>2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81</v>
      </c>
      <c r="D420" s="464">
        <v>0</v>
      </c>
      <c r="E420" s="465">
        <v>77</v>
      </c>
      <c r="F420" s="465">
        <v>0</v>
      </c>
      <c r="G420" s="465">
        <v>4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21</v>
      </c>
      <c r="R420" s="464">
        <v>0</v>
      </c>
      <c r="S420" s="465">
        <v>20</v>
      </c>
      <c r="T420" s="465">
        <v>0</v>
      </c>
      <c r="U420" s="465">
        <v>0</v>
      </c>
      <c r="V420" s="465">
        <v>1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102</v>
      </c>
      <c r="AF420" s="14">
        <v>0</v>
      </c>
      <c r="AG420" s="14">
        <v>97</v>
      </c>
      <c r="AH420" s="14">
        <v>0</v>
      </c>
      <c r="AI420" s="14">
        <v>4</v>
      </c>
      <c r="AJ420" s="14">
        <v>1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74</v>
      </c>
      <c r="D421" s="464">
        <v>1</v>
      </c>
      <c r="E421" s="465">
        <v>69</v>
      </c>
      <c r="F421" s="465">
        <v>0</v>
      </c>
      <c r="G421" s="465">
        <v>4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36</v>
      </c>
      <c r="R421" s="464">
        <v>1</v>
      </c>
      <c r="S421" s="465">
        <v>34</v>
      </c>
      <c r="T421" s="465">
        <v>0</v>
      </c>
      <c r="U421" s="465">
        <v>0</v>
      </c>
      <c r="V421" s="465">
        <v>0</v>
      </c>
      <c r="W421" s="465">
        <v>1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110</v>
      </c>
      <c r="AF421" s="14">
        <v>2</v>
      </c>
      <c r="AG421" s="14">
        <v>103</v>
      </c>
      <c r="AH421" s="14">
        <v>0</v>
      </c>
      <c r="AI421" s="14">
        <v>4</v>
      </c>
      <c r="AJ421" s="14">
        <v>0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86</v>
      </c>
      <c r="D422" s="464">
        <v>0</v>
      </c>
      <c r="E422" s="465">
        <v>84</v>
      </c>
      <c r="F422" s="465">
        <v>0</v>
      </c>
      <c r="G422" s="465">
        <v>2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34</v>
      </c>
      <c r="R422" s="464">
        <v>0</v>
      </c>
      <c r="S422" s="465">
        <v>34</v>
      </c>
      <c r="T422" s="465">
        <v>0</v>
      </c>
      <c r="U422" s="465">
        <v>0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120</v>
      </c>
      <c r="AF422" s="14">
        <v>0</v>
      </c>
      <c r="AG422" s="14">
        <v>118</v>
      </c>
      <c r="AH422" s="14">
        <v>0</v>
      </c>
      <c r="AI422" s="14">
        <v>2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63</v>
      </c>
      <c r="D423" s="464">
        <v>0</v>
      </c>
      <c r="E423" s="465">
        <v>61</v>
      </c>
      <c r="F423" s="465">
        <v>1</v>
      </c>
      <c r="G423" s="465">
        <v>1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36</v>
      </c>
      <c r="R423" s="464">
        <v>2</v>
      </c>
      <c r="S423" s="465">
        <v>34</v>
      </c>
      <c r="T423" s="465">
        <v>0</v>
      </c>
      <c r="U423" s="465">
        <v>0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99</v>
      </c>
      <c r="AF423" s="14">
        <v>2</v>
      </c>
      <c r="AG423" s="14">
        <v>95</v>
      </c>
      <c r="AH423" s="14">
        <v>1</v>
      </c>
      <c r="AI423" s="14">
        <v>1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76</v>
      </c>
      <c r="D424" s="464">
        <v>2</v>
      </c>
      <c r="E424" s="465">
        <v>73</v>
      </c>
      <c r="F424" s="465">
        <v>0</v>
      </c>
      <c r="G424" s="465">
        <v>1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41</v>
      </c>
      <c r="R424" s="464">
        <v>1</v>
      </c>
      <c r="S424" s="465">
        <v>38</v>
      </c>
      <c r="T424" s="465">
        <v>0</v>
      </c>
      <c r="U424" s="465">
        <v>1</v>
      </c>
      <c r="V424" s="465">
        <v>0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117</v>
      </c>
      <c r="AF424" s="14">
        <v>3</v>
      </c>
      <c r="AG424" s="14">
        <v>111</v>
      </c>
      <c r="AH424" s="14">
        <v>0</v>
      </c>
      <c r="AI424" s="14">
        <v>2</v>
      </c>
      <c r="AJ424" s="14">
        <v>0</v>
      </c>
      <c r="AK424" s="14">
        <v>1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75</v>
      </c>
      <c r="D425" s="464">
        <v>0</v>
      </c>
      <c r="E425" s="465">
        <v>72</v>
      </c>
      <c r="F425" s="465">
        <v>0</v>
      </c>
      <c r="G425" s="465">
        <v>3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33</v>
      </c>
      <c r="R425" s="464">
        <v>0</v>
      </c>
      <c r="S425" s="465">
        <v>28</v>
      </c>
      <c r="T425" s="465">
        <v>0</v>
      </c>
      <c r="U425" s="465">
        <v>1</v>
      </c>
      <c r="V425" s="465">
        <v>0</v>
      </c>
      <c r="W425" s="465">
        <v>1</v>
      </c>
      <c r="X425" s="465">
        <v>0</v>
      </c>
      <c r="Y425" s="465">
        <v>1</v>
      </c>
      <c r="Z425" s="465">
        <v>0</v>
      </c>
      <c r="AA425" s="465">
        <v>2</v>
      </c>
      <c r="AB425" s="465">
        <v>0</v>
      </c>
      <c r="AC425" s="466">
        <v>0</v>
      </c>
      <c r="AE425" s="463">
        <v>108</v>
      </c>
      <c r="AF425" s="465">
        <v>0</v>
      </c>
      <c r="AG425" s="14">
        <v>100</v>
      </c>
      <c r="AH425" s="14">
        <v>0</v>
      </c>
      <c r="AI425" s="14">
        <v>4</v>
      </c>
      <c r="AJ425" s="14">
        <v>0</v>
      </c>
      <c r="AK425" s="14">
        <v>1</v>
      </c>
      <c r="AL425" s="14">
        <v>0</v>
      </c>
      <c r="AM425" s="14">
        <v>1</v>
      </c>
      <c r="AN425" s="14">
        <v>0</v>
      </c>
      <c r="AO425" s="14">
        <v>2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78</v>
      </c>
      <c r="D426" s="464">
        <v>4</v>
      </c>
      <c r="E426" s="465">
        <v>72</v>
      </c>
      <c r="F426" s="465">
        <v>0</v>
      </c>
      <c r="G426" s="465">
        <v>2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26</v>
      </c>
      <c r="R426" s="464">
        <v>1</v>
      </c>
      <c r="S426" s="465">
        <v>25</v>
      </c>
      <c r="T426" s="465">
        <v>0</v>
      </c>
      <c r="U426" s="465">
        <v>0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104</v>
      </c>
      <c r="AF426" s="14">
        <v>5</v>
      </c>
      <c r="AG426" s="14">
        <v>97</v>
      </c>
      <c r="AH426" s="14">
        <v>0</v>
      </c>
      <c r="AI426" s="14">
        <v>2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57</v>
      </c>
      <c r="D427" s="464">
        <v>0</v>
      </c>
      <c r="E427" s="465">
        <v>57</v>
      </c>
      <c r="F427" s="465">
        <v>0</v>
      </c>
      <c r="G427" s="465">
        <v>0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27</v>
      </c>
      <c r="R427" s="464">
        <v>0</v>
      </c>
      <c r="S427" s="465">
        <v>26</v>
      </c>
      <c r="T427" s="465">
        <v>0</v>
      </c>
      <c r="U427" s="465">
        <v>1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84</v>
      </c>
      <c r="AF427" s="14">
        <v>0</v>
      </c>
      <c r="AG427" s="14">
        <v>83</v>
      </c>
      <c r="AH427" s="14">
        <v>0</v>
      </c>
      <c r="AI427" s="14">
        <v>1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38</v>
      </c>
      <c r="D428" s="464">
        <v>0</v>
      </c>
      <c r="E428" s="465">
        <v>35</v>
      </c>
      <c r="F428" s="465">
        <v>0</v>
      </c>
      <c r="G428" s="465">
        <v>3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32</v>
      </c>
      <c r="R428" s="464">
        <v>0</v>
      </c>
      <c r="S428" s="465">
        <v>31</v>
      </c>
      <c r="T428" s="465">
        <v>0</v>
      </c>
      <c r="U428" s="465">
        <v>0</v>
      </c>
      <c r="V428" s="465">
        <v>1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70</v>
      </c>
      <c r="AF428" s="14">
        <v>0</v>
      </c>
      <c r="AG428" s="14">
        <v>66</v>
      </c>
      <c r="AH428" s="14">
        <v>0</v>
      </c>
      <c r="AI428" s="14">
        <v>3</v>
      </c>
      <c r="AJ428" s="14">
        <v>1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32</v>
      </c>
      <c r="D429" s="464">
        <v>0</v>
      </c>
      <c r="E429" s="465">
        <v>31</v>
      </c>
      <c r="F429" s="465">
        <v>0</v>
      </c>
      <c r="G429" s="465">
        <v>1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23</v>
      </c>
      <c r="R429" s="464">
        <v>0</v>
      </c>
      <c r="S429" s="465">
        <v>23</v>
      </c>
      <c r="T429" s="465">
        <v>0</v>
      </c>
      <c r="U429" s="465">
        <v>0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55</v>
      </c>
      <c r="AF429" s="14">
        <v>0</v>
      </c>
      <c r="AG429" s="14">
        <v>54</v>
      </c>
      <c r="AH429" s="14">
        <v>0</v>
      </c>
      <c r="AI429" s="14">
        <v>1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17</v>
      </c>
      <c r="D430" s="464">
        <v>0</v>
      </c>
      <c r="E430" s="465">
        <v>16</v>
      </c>
      <c r="F430" s="465">
        <v>0</v>
      </c>
      <c r="G430" s="465">
        <v>1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22</v>
      </c>
      <c r="R430" s="464">
        <v>0</v>
      </c>
      <c r="S430" s="465">
        <v>22</v>
      </c>
      <c r="T430" s="465">
        <v>0</v>
      </c>
      <c r="U430" s="465">
        <v>0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39</v>
      </c>
      <c r="AF430" s="14">
        <v>0</v>
      </c>
      <c r="AG430" s="14">
        <v>38</v>
      </c>
      <c r="AH430" s="14">
        <v>0</v>
      </c>
      <c r="AI430" s="14">
        <v>1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24</v>
      </c>
      <c r="D431" s="464">
        <v>0</v>
      </c>
      <c r="E431" s="465">
        <v>22</v>
      </c>
      <c r="F431" s="465">
        <v>0</v>
      </c>
      <c r="G431" s="465">
        <v>2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11</v>
      </c>
      <c r="R431" s="464">
        <v>0</v>
      </c>
      <c r="S431" s="465">
        <v>10</v>
      </c>
      <c r="T431" s="465">
        <v>0</v>
      </c>
      <c r="U431" s="465">
        <v>1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35</v>
      </c>
      <c r="AF431" s="14">
        <v>0</v>
      </c>
      <c r="AG431" s="14">
        <v>32</v>
      </c>
      <c r="AH431" s="14">
        <v>0</v>
      </c>
      <c r="AI431" s="14">
        <v>3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20</v>
      </c>
      <c r="D432" s="464">
        <v>0</v>
      </c>
      <c r="E432" s="465">
        <v>20</v>
      </c>
      <c r="F432" s="465">
        <v>0</v>
      </c>
      <c r="G432" s="465">
        <v>0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6</v>
      </c>
      <c r="R432" s="464">
        <v>0</v>
      </c>
      <c r="S432" s="465">
        <v>6</v>
      </c>
      <c r="T432" s="465">
        <v>0</v>
      </c>
      <c r="U432" s="465">
        <v>0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26</v>
      </c>
      <c r="AF432" s="14">
        <v>0</v>
      </c>
      <c r="AG432" s="14">
        <v>26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14</v>
      </c>
      <c r="D433" s="464">
        <v>0</v>
      </c>
      <c r="E433" s="465">
        <v>14</v>
      </c>
      <c r="F433" s="465">
        <v>0</v>
      </c>
      <c r="G433" s="465">
        <v>0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14</v>
      </c>
      <c r="R433" s="464">
        <v>0</v>
      </c>
      <c r="S433" s="465">
        <v>13</v>
      </c>
      <c r="T433" s="465">
        <v>0</v>
      </c>
      <c r="U433" s="465">
        <v>1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28</v>
      </c>
      <c r="AF433" s="14">
        <v>0</v>
      </c>
      <c r="AG433" s="14">
        <v>27</v>
      </c>
      <c r="AH433" s="14">
        <v>0</v>
      </c>
      <c r="AI433" s="14">
        <v>1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15</v>
      </c>
      <c r="D434" s="464">
        <v>0</v>
      </c>
      <c r="E434" s="465">
        <v>13</v>
      </c>
      <c r="F434" s="465">
        <v>0</v>
      </c>
      <c r="G434" s="465">
        <v>2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8</v>
      </c>
      <c r="R434" s="464">
        <v>0</v>
      </c>
      <c r="S434" s="465">
        <v>8</v>
      </c>
      <c r="T434" s="465">
        <v>0</v>
      </c>
      <c r="U434" s="465">
        <v>0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23</v>
      </c>
      <c r="AF434" s="14">
        <v>0</v>
      </c>
      <c r="AG434" s="14">
        <v>21</v>
      </c>
      <c r="AH434" s="14">
        <v>0</v>
      </c>
      <c r="AI434" s="14">
        <v>2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9</v>
      </c>
      <c r="D435" s="464">
        <v>0</v>
      </c>
      <c r="E435" s="465">
        <v>9</v>
      </c>
      <c r="F435" s="465">
        <v>0</v>
      </c>
      <c r="G435" s="465">
        <v>0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7</v>
      </c>
      <c r="R435" s="464">
        <v>0</v>
      </c>
      <c r="S435" s="465">
        <v>7</v>
      </c>
      <c r="T435" s="465">
        <v>0</v>
      </c>
      <c r="U435" s="465">
        <v>0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16</v>
      </c>
      <c r="AF435" s="14">
        <v>0</v>
      </c>
      <c r="AG435" s="14">
        <v>16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20</v>
      </c>
      <c r="D436" s="464">
        <v>0</v>
      </c>
      <c r="E436" s="465">
        <v>20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8</v>
      </c>
      <c r="R436" s="464">
        <v>0</v>
      </c>
      <c r="S436" s="465">
        <v>8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28</v>
      </c>
      <c r="AF436" s="14">
        <v>0</v>
      </c>
      <c r="AG436" s="14">
        <v>28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8</v>
      </c>
      <c r="D437" s="464">
        <v>0</v>
      </c>
      <c r="E437" s="465">
        <v>8</v>
      </c>
      <c r="F437" s="465">
        <v>0</v>
      </c>
      <c r="G437" s="465">
        <v>0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2</v>
      </c>
      <c r="R437" s="464">
        <v>0</v>
      </c>
      <c r="S437" s="465">
        <v>2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10</v>
      </c>
      <c r="AF437" s="14">
        <v>0</v>
      </c>
      <c r="AG437" s="14">
        <v>10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11</v>
      </c>
      <c r="D438" s="464">
        <v>1</v>
      </c>
      <c r="E438" s="465">
        <v>9</v>
      </c>
      <c r="F438" s="465">
        <v>0</v>
      </c>
      <c r="G438" s="465">
        <v>1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3</v>
      </c>
      <c r="R438" s="464">
        <v>1</v>
      </c>
      <c r="S438" s="465">
        <v>1</v>
      </c>
      <c r="T438" s="465">
        <v>0</v>
      </c>
      <c r="U438" s="465">
        <v>0</v>
      </c>
      <c r="V438" s="465">
        <v>0</v>
      </c>
      <c r="W438" s="465">
        <v>1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14</v>
      </c>
      <c r="AF438" s="14">
        <v>2</v>
      </c>
      <c r="AG438" s="14">
        <v>10</v>
      </c>
      <c r="AH438" s="14">
        <v>0</v>
      </c>
      <c r="AI438" s="14">
        <v>1</v>
      </c>
      <c r="AJ438" s="14">
        <v>0</v>
      </c>
      <c r="AK438" s="14">
        <v>1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13</v>
      </c>
      <c r="D439" s="464">
        <v>0</v>
      </c>
      <c r="E439" s="465">
        <v>13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6</v>
      </c>
      <c r="R439" s="464">
        <v>0</v>
      </c>
      <c r="S439" s="465">
        <v>6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19</v>
      </c>
      <c r="AF439" s="14">
        <v>0</v>
      </c>
      <c r="AG439" s="14">
        <v>19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18</v>
      </c>
      <c r="D440" s="464">
        <v>0</v>
      </c>
      <c r="E440" s="465">
        <v>17</v>
      </c>
      <c r="F440" s="465">
        <v>0</v>
      </c>
      <c r="G440" s="465">
        <v>1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6</v>
      </c>
      <c r="R440" s="464">
        <v>0</v>
      </c>
      <c r="S440" s="465">
        <v>6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24</v>
      </c>
      <c r="AF440" s="14">
        <v>0</v>
      </c>
      <c r="AG440" s="14">
        <v>23</v>
      </c>
      <c r="AH440" s="14">
        <v>0</v>
      </c>
      <c r="AI440" s="14">
        <v>1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11</v>
      </c>
      <c r="D441" s="464">
        <v>0</v>
      </c>
      <c r="E441" s="465">
        <v>11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7</v>
      </c>
      <c r="R441" s="464">
        <v>0</v>
      </c>
      <c r="S441" s="465">
        <v>7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18</v>
      </c>
      <c r="AF441" s="14">
        <v>0</v>
      </c>
      <c r="AG441" s="14">
        <v>18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10</v>
      </c>
      <c r="D442" s="464">
        <v>0</v>
      </c>
      <c r="E442" s="465">
        <v>9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11</v>
      </c>
      <c r="R442" s="464">
        <v>0</v>
      </c>
      <c r="S442" s="465">
        <v>11</v>
      </c>
      <c r="T442" s="465">
        <v>0</v>
      </c>
      <c r="U442" s="465">
        <v>0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21</v>
      </c>
      <c r="AF442" s="14">
        <v>0</v>
      </c>
      <c r="AG442" s="14">
        <v>20</v>
      </c>
      <c r="AH442" s="14">
        <v>0</v>
      </c>
      <c r="AI442" s="14">
        <v>1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6</v>
      </c>
      <c r="D443" s="464">
        <v>0</v>
      </c>
      <c r="E443" s="465">
        <v>6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7</v>
      </c>
      <c r="R443" s="464">
        <v>0</v>
      </c>
      <c r="S443" s="465">
        <v>4</v>
      </c>
      <c r="T443" s="465">
        <v>0</v>
      </c>
      <c r="U443" s="465">
        <v>1</v>
      </c>
      <c r="V443" s="465">
        <v>2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13</v>
      </c>
      <c r="AF443" s="14">
        <v>0</v>
      </c>
      <c r="AG443" s="14">
        <v>10</v>
      </c>
      <c r="AH443" s="14">
        <v>0</v>
      </c>
      <c r="AI443" s="14">
        <v>1</v>
      </c>
      <c r="AJ443" s="14">
        <v>2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4</v>
      </c>
      <c r="D444" s="464">
        <v>0</v>
      </c>
      <c r="E444" s="465">
        <v>3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4</v>
      </c>
      <c r="R444" s="464">
        <v>0</v>
      </c>
      <c r="S444" s="465">
        <v>3</v>
      </c>
      <c r="T444" s="465">
        <v>0</v>
      </c>
      <c r="U444" s="465">
        <v>1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8</v>
      </c>
      <c r="AF444" s="14">
        <v>0</v>
      </c>
      <c r="AG444" s="14">
        <v>6</v>
      </c>
      <c r="AH444" s="14">
        <v>0</v>
      </c>
      <c r="AI444" s="14">
        <v>2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5</v>
      </c>
      <c r="D445" s="464">
        <v>0</v>
      </c>
      <c r="E445" s="465">
        <v>5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4</v>
      </c>
      <c r="R445" s="464">
        <v>0</v>
      </c>
      <c r="S445" s="465">
        <v>4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9</v>
      </c>
      <c r="AF445" s="14">
        <v>0</v>
      </c>
      <c r="AG445" s="14">
        <v>9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5</v>
      </c>
      <c r="D446" s="464">
        <v>0</v>
      </c>
      <c r="E446" s="465">
        <v>4</v>
      </c>
      <c r="F446" s="465">
        <v>0</v>
      </c>
      <c r="G446" s="465">
        <v>1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6</v>
      </c>
      <c r="R446" s="464">
        <v>0</v>
      </c>
      <c r="S446" s="465">
        <v>6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11</v>
      </c>
      <c r="AF446" s="14">
        <v>0</v>
      </c>
      <c r="AG446" s="14">
        <v>10</v>
      </c>
      <c r="AH446" s="14">
        <v>0</v>
      </c>
      <c r="AI446" s="14">
        <v>1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3</v>
      </c>
      <c r="D447" s="464">
        <v>0</v>
      </c>
      <c r="E447" s="465">
        <v>3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2</v>
      </c>
      <c r="R447" s="464">
        <v>1</v>
      </c>
      <c r="S447" s="465">
        <v>1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5</v>
      </c>
      <c r="AF447" s="14">
        <v>1</v>
      </c>
      <c r="AG447" s="14">
        <v>4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2</v>
      </c>
      <c r="D448" s="469">
        <v>0</v>
      </c>
      <c r="E448" s="470">
        <v>2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2</v>
      </c>
      <c r="R448" s="469">
        <v>0</v>
      </c>
      <c r="S448" s="470">
        <v>2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4</v>
      </c>
      <c r="AF448" s="15">
        <v>0</v>
      </c>
      <c r="AG448" s="15">
        <v>4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2138</v>
      </c>
      <c r="D449" s="385">
        <v>10</v>
      </c>
      <c r="E449" s="385">
        <v>2036</v>
      </c>
      <c r="F449" s="385">
        <v>6</v>
      </c>
      <c r="G449" s="385">
        <v>84</v>
      </c>
      <c r="H449" s="385">
        <v>0</v>
      </c>
      <c r="I449" s="385">
        <v>0</v>
      </c>
      <c r="J449" s="385">
        <v>0</v>
      </c>
      <c r="K449" s="385">
        <v>1</v>
      </c>
      <c r="L449" s="385">
        <v>0</v>
      </c>
      <c r="M449" s="385">
        <v>1</v>
      </c>
      <c r="N449" s="385">
        <v>0</v>
      </c>
      <c r="O449" s="386">
        <v>0</v>
      </c>
      <c r="P449" s="9"/>
      <c r="Q449" s="387">
        <v>1766</v>
      </c>
      <c r="R449" s="385">
        <v>36</v>
      </c>
      <c r="S449" s="385">
        <v>1651</v>
      </c>
      <c r="T449" s="385">
        <v>0</v>
      </c>
      <c r="U449" s="385">
        <v>34</v>
      </c>
      <c r="V449" s="385">
        <v>26</v>
      </c>
      <c r="W449" s="385">
        <v>16</v>
      </c>
      <c r="X449" s="385">
        <v>0</v>
      </c>
      <c r="Y449" s="385">
        <v>1</v>
      </c>
      <c r="Z449" s="385">
        <v>0</v>
      </c>
      <c r="AA449" s="385">
        <v>2</v>
      </c>
      <c r="AB449" s="385">
        <v>0</v>
      </c>
      <c r="AC449" s="386">
        <v>0</v>
      </c>
      <c r="AD449" s="9"/>
      <c r="AE449" s="387">
        <v>3904</v>
      </c>
      <c r="AF449" s="385">
        <v>46</v>
      </c>
      <c r="AG449" s="385">
        <v>3687</v>
      </c>
      <c r="AH449" s="385">
        <v>6</v>
      </c>
      <c r="AI449" s="385">
        <v>118</v>
      </c>
      <c r="AJ449" s="385">
        <v>26</v>
      </c>
      <c r="AK449" s="385">
        <v>16</v>
      </c>
      <c r="AL449" s="385">
        <v>0</v>
      </c>
      <c r="AM449" s="385">
        <v>2</v>
      </c>
      <c r="AN449" s="385">
        <v>0</v>
      </c>
      <c r="AO449" s="385">
        <v>3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2457</v>
      </c>
      <c r="D450" s="390">
        <v>12</v>
      </c>
      <c r="E450" s="390">
        <v>2334</v>
      </c>
      <c r="F450" s="390">
        <v>8</v>
      </c>
      <c r="G450" s="390">
        <v>101</v>
      </c>
      <c r="H450" s="390">
        <v>0</v>
      </c>
      <c r="I450" s="390">
        <v>0</v>
      </c>
      <c r="J450" s="390">
        <v>0</v>
      </c>
      <c r="K450" s="390">
        <v>1</v>
      </c>
      <c r="L450" s="390">
        <v>0</v>
      </c>
      <c r="M450" s="390">
        <v>1</v>
      </c>
      <c r="N450" s="390">
        <v>0</v>
      </c>
      <c r="O450" s="391">
        <v>0</v>
      </c>
      <c r="P450" s="9"/>
      <c r="Q450" s="392">
        <v>1936</v>
      </c>
      <c r="R450" s="390">
        <v>38</v>
      </c>
      <c r="S450" s="390">
        <v>1812</v>
      </c>
      <c r="T450" s="390">
        <v>0</v>
      </c>
      <c r="U450" s="390">
        <v>40</v>
      </c>
      <c r="V450" s="390">
        <v>26</v>
      </c>
      <c r="W450" s="390">
        <v>17</v>
      </c>
      <c r="X450" s="390">
        <v>0</v>
      </c>
      <c r="Y450" s="390">
        <v>1</v>
      </c>
      <c r="Z450" s="390">
        <v>0</v>
      </c>
      <c r="AA450" s="390">
        <v>2</v>
      </c>
      <c r="AB450" s="390">
        <v>0</v>
      </c>
      <c r="AC450" s="391">
        <v>0</v>
      </c>
      <c r="AD450" s="9"/>
      <c r="AE450" s="392">
        <v>4393</v>
      </c>
      <c r="AF450" s="390">
        <v>50</v>
      </c>
      <c r="AG450" s="390">
        <v>4146</v>
      </c>
      <c r="AH450" s="390">
        <v>8</v>
      </c>
      <c r="AI450" s="390">
        <v>141</v>
      </c>
      <c r="AJ450" s="390">
        <v>26</v>
      </c>
      <c r="AK450" s="390">
        <v>17</v>
      </c>
      <c r="AL450" s="390">
        <v>0</v>
      </c>
      <c r="AM450" s="390">
        <v>2</v>
      </c>
      <c r="AN450" s="390">
        <v>0</v>
      </c>
      <c r="AO450" s="390">
        <v>3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2503</v>
      </c>
      <c r="D451" s="395">
        <v>12</v>
      </c>
      <c r="E451" s="395">
        <v>2377</v>
      </c>
      <c r="F451" s="395">
        <v>8</v>
      </c>
      <c r="G451" s="395">
        <v>104</v>
      </c>
      <c r="H451" s="395">
        <v>0</v>
      </c>
      <c r="I451" s="395">
        <v>0</v>
      </c>
      <c r="J451" s="395">
        <v>0</v>
      </c>
      <c r="K451" s="395">
        <v>1</v>
      </c>
      <c r="L451" s="395">
        <v>0</v>
      </c>
      <c r="M451" s="395">
        <v>1</v>
      </c>
      <c r="N451" s="395">
        <v>0</v>
      </c>
      <c r="O451" s="396">
        <v>0</v>
      </c>
      <c r="P451" s="9"/>
      <c r="Q451" s="397">
        <v>1979</v>
      </c>
      <c r="R451" s="395">
        <v>39</v>
      </c>
      <c r="S451" s="395">
        <v>1850</v>
      </c>
      <c r="T451" s="395">
        <v>0</v>
      </c>
      <c r="U451" s="395">
        <v>42</v>
      </c>
      <c r="V451" s="395">
        <v>28</v>
      </c>
      <c r="W451" s="395">
        <v>17</v>
      </c>
      <c r="X451" s="395">
        <v>0</v>
      </c>
      <c r="Y451" s="395">
        <v>1</v>
      </c>
      <c r="Z451" s="395">
        <v>0</v>
      </c>
      <c r="AA451" s="395">
        <v>2</v>
      </c>
      <c r="AB451" s="395">
        <v>0</v>
      </c>
      <c r="AC451" s="396">
        <v>0</v>
      </c>
      <c r="AD451" s="9"/>
      <c r="AE451" s="397">
        <v>4482</v>
      </c>
      <c r="AF451" s="395">
        <v>51</v>
      </c>
      <c r="AG451" s="395">
        <v>4227</v>
      </c>
      <c r="AH451" s="395">
        <v>8</v>
      </c>
      <c r="AI451" s="395">
        <v>146</v>
      </c>
      <c r="AJ451" s="395">
        <v>28</v>
      </c>
      <c r="AK451" s="395">
        <v>17</v>
      </c>
      <c r="AL451" s="395">
        <v>0</v>
      </c>
      <c r="AM451" s="395">
        <v>2</v>
      </c>
      <c r="AN451" s="395">
        <v>0</v>
      </c>
      <c r="AO451" s="395">
        <v>3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2558</v>
      </c>
      <c r="D452" s="400">
        <v>12</v>
      </c>
      <c r="E452" s="400">
        <v>2420</v>
      </c>
      <c r="F452" s="400">
        <v>9</v>
      </c>
      <c r="G452" s="400">
        <v>115</v>
      </c>
      <c r="H452" s="400">
        <v>0</v>
      </c>
      <c r="I452" s="400">
        <v>0</v>
      </c>
      <c r="J452" s="400">
        <v>0</v>
      </c>
      <c r="K452" s="400">
        <v>1</v>
      </c>
      <c r="L452" s="400">
        <v>0</v>
      </c>
      <c r="M452" s="400">
        <v>1</v>
      </c>
      <c r="N452" s="400">
        <v>0</v>
      </c>
      <c r="O452" s="401">
        <v>0</v>
      </c>
      <c r="P452" s="9"/>
      <c r="Q452" s="402">
        <v>2021</v>
      </c>
      <c r="R452" s="400">
        <v>40</v>
      </c>
      <c r="S452" s="400">
        <v>1888</v>
      </c>
      <c r="T452" s="400">
        <v>0</v>
      </c>
      <c r="U452" s="400">
        <v>42</v>
      </c>
      <c r="V452" s="400">
        <v>31</v>
      </c>
      <c r="W452" s="400">
        <v>17</v>
      </c>
      <c r="X452" s="400">
        <v>0</v>
      </c>
      <c r="Y452" s="400">
        <v>1</v>
      </c>
      <c r="Z452" s="400">
        <v>0</v>
      </c>
      <c r="AA452" s="400">
        <v>2</v>
      </c>
      <c r="AB452" s="400">
        <v>0</v>
      </c>
      <c r="AC452" s="401">
        <v>0</v>
      </c>
      <c r="AD452" s="9"/>
      <c r="AE452" s="402">
        <v>4579</v>
      </c>
      <c r="AF452" s="400">
        <v>52</v>
      </c>
      <c r="AG452" s="400">
        <v>4308</v>
      </c>
      <c r="AH452" s="400">
        <v>9</v>
      </c>
      <c r="AI452" s="400">
        <v>157</v>
      </c>
      <c r="AJ452" s="400">
        <v>31</v>
      </c>
      <c r="AK452" s="400">
        <v>17</v>
      </c>
      <c r="AL452" s="400">
        <v>0</v>
      </c>
      <c r="AM452" s="400">
        <v>2</v>
      </c>
      <c r="AN452" s="400">
        <v>0</v>
      </c>
      <c r="AO452" s="400">
        <v>3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5</v>
      </c>
      <c r="D455" s="458">
        <v>0</v>
      </c>
      <c r="E455" s="459">
        <v>5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4</v>
      </c>
      <c r="R455" s="458">
        <v>0</v>
      </c>
      <c r="S455" s="459">
        <v>4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9</v>
      </c>
      <c r="AF455" s="459">
        <v>0</v>
      </c>
      <c r="AG455" s="461">
        <v>9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1</v>
      </c>
      <c r="D456" s="464">
        <v>0</v>
      </c>
      <c r="E456" s="465">
        <v>1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2</v>
      </c>
      <c r="R456" s="464">
        <v>0</v>
      </c>
      <c r="S456" s="465">
        <v>2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3</v>
      </c>
      <c r="AF456" s="14">
        <v>0</v>
      </c>
      <c r="AG456" s="14">
        <v>3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2</v>
      </c>
      <c r="D457" s="464">
        <v>0</v>
      </c>
      <c r="E457" s="465">
        <v>2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0</v>
      </c>
      <c r="R457" s="464">
        <v>0</v>
      </c>
      <c r="S457" s="465">
        <v>0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2</v>
      </c>
      <c r="AF457" s="14">
        <v>0</v>
      </c>
      <c r="AG457" s="14">
        <v>2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0</v>
      </c>
      <c r="D458" s="464">
        <v>0</v>
      </c>
      <c r="E458" s="465">
        <v>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1</v>
      </c>
      <c r="R458" s="464">
        <v>0</v>
      </c>
      <c r="S458" s="465">
        <v>1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</v>
      </c>
      <c r="AF458" s="14">
        <v>0</v>
      </c>
      <c r="AG458" s="14">
        <v>1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3</v>
      </c>
      <c r="D459" s="464">
        <v>0</v>
      </c>
      <c r="E459" s="465">
        <v>2</v>
      </c>
      <c r="F459" s="465">
        <v>0</v>
      </c>
      <c r="G459" s="465">
        <v>1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2</v>
      </c>
      <c r="R459" s="464">
        <v>0</v>
      </c>
      <c r="S459" s="465">
        <v>2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5</v>
      </c>
      <c r="AF459" s="14">
        <v>0</v>
      </c>
      <c r="AG459" s="14">
        <v>4</v>
      </c>
      <c r="AH459" s="14">
        <v>0</v>
      </c>
      <c r="AI459" s="14">
        <v>1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1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1</v>
      </c>
      <c r="R460" s="464">
        <v>0</v>
      </c>
      <c r="S460" s="465">
        <v>1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2</v>
      </c>
      <c r="AF460" s="14">
        <v>0</v>
      </c>
      <c r="AG460" s="14">
        <v>2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0</v>
      </c>
      <c r="D461" s="464">
        <v>0</v>
      </c>
      <c r="E461" s="465">
        <v>0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0</v>
      </c>
      <c r="R461" s="464">
        <v>0</v>
      </c>
      <c r="S461" s="465">
        <v>0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2</v>
      </c>
      <c r="D462" s="464">
        <v>0</v>
      </c>
      <c r="E462" s="465">
        <v>2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1</v>
      </c>
      <c r="R462" s="464">
        <v>0</v>
      </c>
      <c r="S462" s="465">
        <v>1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3</v>
      </c>
      <c r="AF462" s="14">
        <v>0</v>
      </c>
      <c r="AG462" s="14">
        <v>3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0</v>
      </c>
      <c r="R463" s="464">
        <v>0</v>
      </c>
      <c r="S463" s="465">
        <v>0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0</v>
      </c>
      <c r="D464" s="464">
        <v>0</v>
      </c>
      <c r="E464" s="465">
        <v>0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0</v>
      </c>
      <c r="R464" s="464">
        <v>0</v>
      </c>
      <c r="S464" s="465">
        <v>0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0</v>
      </c>
      <c r="D465" s="464">
        <v>0</v>
      </c>
      <c r="E465" s="465">
        <v>0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1</v>
      </c>
      <c r="R465" s="464">
        <v>0</v>
      </c>
      <c r="S465" s="465">
        <v>0</v>
      </c>
      <c r="T465" s="465">
        <v>0</v>
      </c>
      <c r="U465" s="465">
        <v>0</v>
      </c>
      <c r="V465" s="465">
        <v>1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1</v>
      </c>
      <c r="AF465" s="14">
        <v>0</v>
      </c>
      <c r="AG465" s="14">
        <v>0</v>
      </c>
      <c r="AH465" s="14">
        <v>0</v>
      </c>
      <c r="AI465" s="14">
        <v>0</v>
      </c>
      <c r="AJ465" s="14">
        <v>1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0</v>
      </c>
      <c r="D466" s="464">
        <v>0</v>
      </c>
      <c r="E466" s="465">
        <v>0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1</v>
      </c>
      <c r="AF466" s="14">
        <v>0</v>
      </c>
      <c r="AG466" s="14">
        <v>1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0</v>
      </c>
      <c r="D467" s="464">
        <v>0</v>
      </c>
      <c r="E467" s="465">
        <v>0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0</v>
      </c>
      <c r="R467" s="464">
        <v>0</v>
      </c>
      <c r="S467" s="465">
        <v>0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1</v>
      </c>
      <c r="R468" s="464">
        <v>0</v>
      </c>
      <c r="S468" s="465">
        <v>0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1</v>
      </c>
      <c r="AF468" s="14">
        <v>0</v>
      </c>
      <c r="AG468" s="14">
        <v>0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1</v>
      </c>
      <c r="D469" s="464">
        <v>0</v>
      </c>
      <c r="E469" s="465">
        <v>1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2</v>
      </c>
      <c r="AF469" s="14">
        <v>0</v>
      </c>
      <c r="AG469" s="14">
        <v>2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1</v>
      </c>
      <c r="D470" s="464">
        <v>0</v>
      </c>
      <c r="E470" s="465">
        <v>0</v>
      </c>
      <c r="F470" s="465">
        <v>0</v>
      </c>
      <c r="G470" s="465">
        <v>1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0</v>
      </c>
      <c r="R470" s="464">
        <v>0</v>
      </c>
      <c r="S470" s="465">
        <v>0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</v>
      </c>
      <c r="AF470" s="14">
        <v>0</v>
      </c>
      <c r="AG470" s="14">
        <v>0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2</v>
      </c>
      <c r="D471" s="464">
        <v>0</v>
      </c>
      <c r="E471" s="465">
        <v>2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1</v>
      </c>
      <c r="R471" s="464">
        <v>0</v>
      </c>
      <c r="S471" s="465">
        <v>1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3</v>
      </c>
      <c r="AF471" s="14">
        <v>0</v>
      </c>
      <c r="AG471" s="14">
        <v>3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2</v>
      </c>
      <c r="D472" s="464">
        <v>0</v>
      </c>
      <c r="E472" s="465">
        <v>1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1</v>
      </c>
      <c r="R472" s="464">
        <v>0</v>
      </c>
      <c r="S472" s="465">
        <v>1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3</v>
      </c>
      <c r="AF472" s="14">
        <v>0</v>
      </c>
      <c r="AG472" s="14">
        <v>2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3</v>
      </c>
      <c r="D473" s="464">
        <v>0</v>
      </c>
      <c r="E473" s="465">
        <v>2</v>
      </c>
      <c r="F473" s="465">
        <v>0</v>
      </c>
      <c r="G473" s="465">
        <v>1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2</v>
      </c>
      <c r="R473" s="464">
        <v>0</v>
      </c>
      <c r="S473" s="465">
        <v>2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5</v>
      </c>
      <c r="AF473" s="14">
        <v>0</v>
      </c>
      <c r="AG473" s="14">
        <v>4</v>
      </c>
      <c r="AH473" s="14">
        <v>0</v>
      </c>
      <c r="AI473" s="14">
        <v>1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5</v>
      </c>
      <c r="D474" s="464">
        <v>0</v>
      </c>
      <c r="E474" s="465">
        <v>4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2</v>
      </c>
      <c r="R474" s="464">
        <v>0</v>
      </c>
      <c r="S474" s="465">
        <v>2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7</v>
      </c>
      <c r="AF474" s="14">
        <v>0</v>
      </c>
      <c r="AG474" s="14">
        <v>6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6</v>
      </c>
      <c r="D475" s="464">
        <v>0</v>
      </c>
      <c r="E475" s="465">
        <v>4</v>
      </c>
      <c r="F475" s="465">
        <v>0</v>
      </c>
      <c r="G475" s="465">
        <v>2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2</v>
      </c>
      <c r="R475" s="464">
        <v>0</v>
      </c>
      <c r="S475" s="465">
        <v>2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8</v>
      </c>
      <c r="AF475" s="14">
        <v>0</v>
      </c>
      <c r="AG475" s="14">
        <v>6</v>
      </c>
      <c r="AH475" s="14">
        <v>0</v>
      </c>
      <c r="AI475" s="14">
        <v>2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5</v>
      </c>
      <c r="D476" s="464">
        <v>0</v>
      </c>
      <c r="E476" s="465">
        <v>4</v>
      </c>
      <c r="F476" s="465">
        <v>0</v>
      </c>
      <c r="G476" s="465">
        <v>1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4</v>
      </c>
      <c r="R476" s="464">
        <v>0</v>
      </c>
      <c r="S476" s="465">
        <v>3</v>
      </c>
      <c r="T476" s="465">
        <v>0</v>
      </c>
      <c r="U476" s="465">
        <v>0</v>
      </c>
      <c r="V476" s="465">
        <v>1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9</v>
      </c>
      <c r="AF476" s="14">
        <v>0</v>
      </c>
      <c r="AG476" s="14">
        <v>7</v>
      </c>
      <c r="AH476" s="14">
        <v>0</v>
      </c>
      <c r="AI476" s="14">
        <v>1</v>
      </c>
      <c r="AJ476" s="14">
        <v>1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13</v>
      </c>
      <c r="D477" s="464">
        <v>0</v>
      </c>
      <c r="E477" s="465">
        <v>12</v>
      </c>
      <c r="F477" s="465">
        <v>0</v>
      </c>
      <c r="G477" s="465">
        <v>1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11</v>
      </c>
      <c r="R477" s="464">
        <v>0</v>
      </c>
      <c r="S477" s="465">
        <v>7</v>
      </c>
      <c r="T477" s="465">
        <v>0</v>
      </c>
      <c r="U477" s="465">
        <v>2</v>
      </c>
      <c r="V477" s="465">
        <v>2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24</v>
      </c>
      <c r="AF477" s="14">
        <v>0</v>
      </c>
      <c r="AG477" s="14">
        <v>19</v>
      </c>
      <c r="AH477" s="14">
        <v>0</v>
      </c>
      <c r="AI477" s="14">
        <v>3</v>
      </c>
      <c r="AJ477" s="14">
        <v>2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6</v>
      </c>
      <c r="D478" s="464">
        <v>0</v>
      </c>
      <c r="E478" s="465">
        <v>6</v>
      </c>
      <c r="F478" s="465">
        <v>0</v>
      </c>
      <c r="G478" s="465">
        <v>0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8</v>
      </c>
      <c r="R478" s="464">
        <v>0</v>
      </c>
      <c r="S478" s="465">
        <v>6</v>
      </c>
      <c r="T478" s="465">
        <v>0</v>
      </c>
      <c r="U478" s="465">
        <v>2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14</v>
      </c>
      <c r="AF478" s="14">
        <v>0</v>
      </c>
      <c r="AG478" s="14">
        <v>12</v>
      </c>
      <c r="AH478" s="14">
        <v>0</v>
      </c>
      <c r="AI478" s="14">
        <v>2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20</v>
      </c>
      <c r="D479" s="464">
        <v>0</v>
      </c>
      <c r="E479" s="465">
        <v>17</v>
      </c>
      <c r="F479" s="465">
        <v>0</v>
      </c>
      <c r="G479" s="465">
        <v>3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3</v>
      </c>
      <c r="R479" s="464">
        <v>0</v>
      </c>
      <c r="S479" s="465">
        <v>3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23</v>
      </c>
      <c r="AF479" s="465">
        <v>0</v>
      </c>
      <c r="AG479" s="14">
        <v>20</v>
      </c>
      <c r="AH479" s="14">
        <v>0</v>
      </c>
      <c r="AI479" s="14">
        <v>3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25</v>
      </c>
      <c r="D480" s="464">
        <v>0</v>
      </c>
      <c r="E480" s="465">
        <v>25</v>
      </c>
      <c r="F480" s="465">
        <v>0</v>
      </c>
      <c r="G480" s="465">
        <v>0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5</v>
      </c>
      <c r="R480" s="464">
        <v>0</v>
      </c>
      <c r="S480" s="465">
        <v>4</v>
      </c>
      <c r="T480" s="465">
        <v>0</v>
      </c>
      <c r="U480" s="465">
        <v>1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30</v>
      </c>
      <c r="AF480" s="14">
        <v>0</v>
      </c>
      <c r="AG480" s="14">
        <v>29</v>
      </c>
      <c r="AH480" s="14">
        <v>0</v>
      </c>
      <c r="AI480" s="14">
        <v>1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22</v>
      </c>
      <c r="D481" s="464">
        <v>0</v>
      </c>
      <c r="E481" s="465">
        <v>18</v>
      </c>
      <c r="F481" s="465">
        <v>0</v>
      </c>
      <c r="G481" s="465">
        <v>3</v>
      </c>
      <c r="H481" s="465">
        <v>0</v>
      </c>
      <c r="I481" s="465">
        <v>0</v>
      </c>
      <c r="J481" s="465">
        <v>1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13</v>
      </c>
      <c r="R481" s="464">
        <v>0</v>
      </c>
      <c r="S481" s="465">
        <v>13</v>
      </c>
      <c r="T481" s="465">
        <v>0</v>
      </c>
      <c r="U481" s="465">
        <v>0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35</v>
      </c>
      <c r="AF481" s="14">
        <v>0</v>
      </c>
      <c r="AG481" s="14">
        <v>31</v>
      </c>
      <c r="AH481" s="14">
        <v>0</v>
      </c>
      <c r="AI481" s="14">
        <v>3</v>
      </c>
      <c r="AJ481" s="14">
        <v>0</v>
      </c>
      <c r="AK481" s="14">
        <v>0</v>
      </c>
      <c r="AL481" s="14">
        <v>1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45</v>
      </c>
      <c r="D482" s="464">
        <v>0</v>
      </c>
      <c r="E482" s="465">
        <v>44</v>
      </c>
      <c r="F482" s="465">
        <v>0</v>
      </c>
      <c r="G482" s="465">
        <v>1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36</v>
      </c>
      <c r="R482" s="464">
        <v>0</v>
      </c>
      <c r="S482" s="465">
        <v>35</v>
      </c>
      <c r="T482" s="465">
        <v>0</v>
      </c>
      <c r="U482" s="465">
        <v>1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81</v>
      </c>
      <c r="AF482" s="14">
        <v>0</v>
      </c>
      <c r="AG482" s="14">
        <v>79</v>
      </c>
      <c r="AH482" s="14">
        <v>0</v>
      </c>
      <c r="AI482" s="14">
        <v>2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35</v>
      </c>
      <c r="D483" s="464">
        <v>0</v>
      </c>
      <c r="E483" s="465">
        <v>33</v>
      </c>
      <c r="F483" s="465">
        <v>0</v>
      </c>
      <c r="G483" s="465">
        <v>1</v>
      </c>
      <c r="H483" s="465">
        <v>1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33</v>
      </c>
      <c r="R483" s="464">
        <v>0</v>
      </c>
      <c r="S483" s="465">
        <v>30</v>
      </c>
      <c r="T483" s="465">
        <v>0</v>
      </c>
      <c r="U483" s="465">
        <v>2</v>
      </c>
      <c r="V483" s="465">
        <v>1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68</v>
      </c>
      <c r="AF483" s="14">
        <v>0</v>
      </c>
      <c r="AG483" s="14">
        <v>63</v>
      </c>
      <c r="AH483" s="14">
        <v>0</v>
      </c>
      <c r="AI483" s="14">
        <v>3</v>
      </c>
      <c r="AJ483" s="14">
        <v>2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34</v>
      </c>
      <c r="D484" s="464">
        <v>0</v>
      </c>
      <c r="E484" s="465">
        <v>31</v>
      </c>
      <c r="F484" s="465">
        <v>1</v>
      </c>
      <c r="G484" s="465">
        <v>2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44</v>
      </c>
      <c r="R484" s="464">
        <v>0</v>
      </c>
      <c r="S484" s="465">
        <v>43</v>
      </c>
      <c r="T484" s="465">
        <v>0</v>
      </c>
      <c r="U484" s="465">
        <v>1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78</v>
      </c>
      <c r="AF484" s="14">
        <v>0</v>
      </c>
      <c r="AG484" s="14">
        <v>74</v>
      </c>
      <c r="AH484" s="14">
        <v>1</v>
      </c>
      <c r="AI484" s="14">
        <v>3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33</v>
      </c>
      <c r="D485" s="464">
        <v>0</v>
      </c>
      <c r="E485" s="465">
        <v>30</v>
      </c>
      <c r="F485" s="465">
        <v>0</v>
      </c>
      <c r="G485" s="465">
        <v>3</v>
      </c>
      <c r="H485" s="465">
        <v>0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67</v>
      </c>
      <c r="R485" s="464">
        <v>0</v>
      </c>
      <c r="S485" s="465">
        <v>61</v>
      </c>
      <c r="T485" s="465">
        <v>0</v>
      </c>
      <c r="U485" s="465">
        <v>5</v>
      </c>
      <c r="V485" s="465">
        <v>0</v>
      </c>
      <c r="W485" s="465">
        <v>0</v>
      </c>
      <c r="X485" s="465">
        <v>1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100</v>
      </c>
      <c r="AF485" s="14">
        <v>0</v>
      </c>
      <c r="AG485" s="14">
        <v>91</v>
      </c>
      <c r="AH485" s="14">
        <v>0</v>
      </c>
      <c r="AI485" s="14">
        <v>8</v>
      </c>
      <c r="AJ485" s="14">
        <v>0</v>
      </c>
      <c r="AK485" s="14">
        <v>0</v>
      </c>
      <c r="AL485" s="14">
        <v>1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37</v>
      </c>
      <c r="D486" s="464">
        <v>0</v>
      </c>
      <c r="E486" s="465">
        <v>35</v>
      </c>
      <c r="F486" s="465">
        <v>0</v>
      </c>
      <c r="G486" s="465">
        <v>2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84</v>
      </c>
      <c r="R486" s="464">
        <v>1</v>
      </c>
      <c r="S486" s="465">
        <v>77</v>
      </c>
      <c r="T486" s="465">
        <v>0</v>
      </c>
      <c r="U486" s="465">
        <v>6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121</v>
      </c>
      <c r="AF486" s="14">
        <v>1</v>
      </c>
      <c r="AG486" s="14">
        <v>112</v>
      </c>
      <c r="AH486" s="14">
        <v>0</v>
      </c>
      <c r="AI486" s="14">
        <v>8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26</v>
      </c>
      <c r="D487" s="464">
        <v>0</v>
      </c>
      <c r="E487" s="465">
        <v>26</v>
      </c>
      <c r="F487" s="465">
        <v>0</v>
      </c>
      <c r="G487" s="465">
        <v>0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76</v>
      </c>
      <c r="R487" s="464">
        <v>1</v>
      </c>
      <c r="S487" s="465">
        <v>71</v>
      </c>
      <c r="T487" s="465">
        <v>0</v>
      </c>
      <c r="U487" s="465">
        <v>4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102</v>
      </c>
      <c r="AF487" s="14">
        <v>1</v>
      </c>
      <c r="AG487" s="14">
        <v>97</v>
      </c>
      <c r="AH487" s="14">
        <v>0</v>
      </c>
      <c r="AI487" s="14">
        <v>4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28</v>
      </c>
      <c r="D488" s="464">
        <v>0</v>
      </c>
      <c r="E488" s="465">
        <v>27</v>
      </c>
      <c r="F488" s="465">
        <v>0</v>
      </c>
      <c r="G488" s="465">
        <v>1</v>
      </c>
      <c r="H488" s="465">
        <v>0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74</v>
      </c>
      <c r="R488" s="464">
        <v>0</v>
      </c>
      <c r="S488" s="465">
        <v>70</v>
      </c>
      <c r="T488" s="465">
        <v>1</v>
      </c>
      <c r="U488" s="465">
        <v>3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102</v>
      </c>
      <c r="AF488" s="14">
        <v>0</v>
      </c>
      <c r="AG488" s="14">
        <v>97</v>
      </c>
      <c r="AH488" s="14">
        <v>1</v>
      </c>
      <c r="AI488" s="14">
        <v>4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39</v>
      </c>
      <c r="D489" s="464">
        <v>1</v>
      </c>
      <c r="E489" s="465">
        <v>37</v>
      </c>
      <c r="F489" s="465">
        <v>0</v>
      </c>
      <c r="G489" s="465">
        <v>0</v>
      </c>
      <c r="H489" s="465">
        <v>1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64</v>
      </c>
      <c r="R489" s="464">
        <v>2</v>
      </c>
      <c r="S489" s="465">
        <v>58</v>
      </c>
      <c r="T489" s="465">
        <v>0</v>
      </c>
      <c r="U489" s="465">
        <v>4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103</v>
      </c>
      <c r="AF489" s="14">
        <v>3</v>
      </c>
      <c r="AG489" s="14">
        <v>95</v>
      </c>
      <c r="AH489" s="14">
        <v>0</v>
      </c>
      <c r="AI489" s="14">
        <v>4</v>
      </c>
      <c r="AJ489" s="14">
        <v>1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57</v>
      </c>
      <c r="D490" s="464">
        <v>0</v>
      </c>
      <c r="E490" s="465">
        <v>57</v>
      </c>
      <c r="F490" s="465">
        <v>0</v>
      </c>
      <c r="G490" s="465">
        <v>0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57</v>
      </c>
      <c r="R490" s="464">
        <v>0</v>
      </c>
      <c r="S490" s="465">
        <v>50</v>
      </c>
      <c r="T490" s="465">
        <v>0</v>
      </c>
      <c r="U490" s="465">
        <v>2</v>
      </c>
      <c r="V490" s="465">
        <v>2</v>
      </c>
      <c r="W490" s="465">
        <v>1</v>
      </c>
      <c r="X490" s="465">
        <v>0</v>
      </c>
      <c r="Y490" s="465">
        <v>0</v>
      </c>
      <c r="Z490" s="465">
        <v>1</v>
      </c>
      <c r="AA490" s="465">
        <v>1</v>
      </c>
      <c r="AB490" s="465">
        <v>0</v>
      </c>
      <c r="AC490" s="466">
        <v>0</v>
      </c>
      <c r="AE490" s="463">
        <v>114</v>
      </c>
      <c r="AF490" s="14">
        <v>0</v>
      </c>
      <c r="AG490" s="14">
        <v>107</v>
      </c>
      <c r="AH490" s="14">
        <v>0</v>
      </c>
      <c r="AI490" s="14">
        <v>2</v>
      </c>
      <c r="AJ490" s="14">
        <v>2</v>
      </c>
      <c r="AK490" s="14">
        <v>1</v>
      </c>
      <c r="AL490" s="14">
        <v>0</v>
      </c>
      <c r="AM490" s="14">
        <v>0</v>
      </c>
      <c r="AN490" s="14">
        <v>1</v>
      </c>
      <c r="AO490" s="14">
        <v>1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37</v>
      </c>
      <c r="D491" s="464">
        <v>0</v>
      </c>
      <c r="E491" s="465">
        <v>35</v>
      </c>
      <c r="F491" s="465">
        <v>1</v>
      </c>
      <c r="G491" s="465">
        <v>1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39</v>
      </c>
      <c r="R491" s="464">
        <v>1</v>
      </c>
      <c r="S491" s="465">
        <v>37</v>
      </c>
      <c r="T491" s="465">
        <v>0</v>
      </c>
      <c r="U491" s="465">
        <v>0</v>
      </c>
      <c r="V491" s="465">
        <v>0</v>
      </c>
      <c r="W491" s="465">
        <v>0</v>
      </c>
      <c r="X491" s="465">
        <v>1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76</v>
      </c>
      <c r="AF491" s="14">
        <v>1</v>
      </c>
      <c r="AG491" s="14">
        <v>72</v>
      </c>
      <c r="AH491" s="14">
        <v>1</v>
      </c>
      <c r="AI491" s="14">
        <v>1</v>
      </c>
      <c r="AJ491" s="14">
        <v>0</v>
      </c>
      <c r="AK491" s="14">
        <v>0</v>
      </c>
      <c r="AL491" s="14">
        <v>1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48</v>
      </c>
      <c r="D492" s="464">
        <v>1</v>
      </c>
      <c r="E492" s="465">
        <v>43</v>
      </c>
      <c r="F492" s="465">
        <v>1</v>
      </c>
      <c r="G492" s="465">
        <v>3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44</v>
      </c>
      <c r="R492" s="464">
        <v>1</v>
      </c>
      <c r="S492" s="465">
        <v>42</v>
      </c>
      <c r="T492" s="465">
        <v>0</v>
      </c>
      <c r="U492" s="465">
        <v>1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92</v>
      </c>
      <c r="AF492" s="14">
        <v>2</v>
      </c>
      <c r="AG492" s="14">
        <v>85</v>
      </c>
      <c r="AH492" s="14">
        <v>1</v>
      </c>
      <c r="AI492" s="14">
        <v>4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42</v>
      </c>
      <c r="D493" s="464">
        <v>0</v>
      </c>
      <c r="E493" s="465">
        <v>37</v>
      </c>
      <c r="F493" s="465">
        <v>1</v>
      </c>
      <c r="G493" s="465">
        <v>3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1</v>
      </c>
      <c r="N493" s="465">
        <v>0</v>
      </c>
      <c r="O493" s="466">
        <v>0</v>
      </c>
      <c r="Q493" s="463">
        <v>37</v>
      </c>
      <c r="R493" s="464">
        <v>2</v>
      </c>
      <c r="S493" s="465">
        <v>30</v>
      </c>
      <c r="T493" s="465">
        <v>0</v>
      </c>
      <c r="U493" s="465">
        <v>4</v>
      </c>
      <c r="V493" s="465">
        <v>1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79</v>
      </c>
      <c r="AF493" s="14">
        <v>2</v>
      </c>
      <c r="AG493" s="14">
        <v>67</v>
      </c>
      <c r="AH493" s="14">
        <v>1</v>
      </c>
      <c r="AI493" s="14">
        <v>7</v>
      </c>
      <c r="AJ493" s="14">
        <v>1</v>
      </c>
      <c r="AK493" s="14">
        <v>0</v>
      </c>
      <c r="AL493" s="14">
        <v>0</v>
      </c>
      <c r="AM493" s="14">
        <v>0</v>
      </c>
      <c r="AN493" s="14">
        <v>0</v>
      </c>
      <c r="AO493" s="14">
        <v>1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41</v>
      </c>
      <c r="D494" s="464">
        <v>0</v>
      </c>
      <c r="E494" s="465">
        <v>41</v>
      </c>
      <c r="F494" s="465">
        <v>0</v>
      </c>
      <c r="G494" s="465">
        <v>0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36</v>
      </c>
      <c r="R494" s="464">
        <v>0</v>
      </c>
      <c r="S494" s="465">
        <v>34</v>
      </c>
      <c r="T494" s="465">
        <v>0</v>
      </c>
      <c r="U494" s="465">
        <v>0</v>
      </c>
      <c r="V494" s="465">
        <v>2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77</v>
      </c>
      <c r="AF494" s="14">
        <v>0</v>
      </c>
      <c r="AG494" s="14">
        <v>75</v>
      </c>
      <c r="AH494" s="14">
        <v>0</v>
      </c>
      <c r="AI494" s="14">
        <v>0</v>
      </c>
      <c r="AJ494" s="14">
        <v>2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36</v>
      </c>
      <c r="D495" s="464">
        <v>0</v>
      </c>
      <c r="E495" s="465">
        <v>33</v>
      </c>
      <c r="F495" s="465">
        <v>0</v>
      </c>
      <c r="G495" s="465">
        <v>1</v>
      </c>
      <c r="H495" s="465">
        <v>2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26</v>
      </c>
      <c r="R495" s="464">
        <v>0</v>
      </c>
      <c r="S495" s="465">
        <v>25</v>
      </c>
      <c r="T495" s="465">
        <v>0</v>
      </c>
      <c r="U495" s="465">
        <v>0</v>
      </c>
      <c r="V495" s="465">
        <v>0</v>
      </c>
      <c r="W495" s="465">
        <v>1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62</v>
      </c>
      <c r="AF495" s="14">
        <v>0</v>
      </c>
      <c r="AG495" s="14">
        <v>58</v>
      </c>
      <c r="AH495" s="14">
        <v>0</v>
      </c>
      <c r="AI495" s="14">
        <v>1</v>
      </c>
      <c r="AJ495" s="14">
        <v>2</v>
      </c>
      <c r="AK495" s="14">
        <v>1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35</v>
      </c>
      <c r="D496" s="464">
        <v>0</v>
      </c>
      <c r="E496" s="465">
        <v>33</v>
      </c>
      <c r="F496" s="465">
        <v>0</v>
      </c>
      <c r="G496" s="465">
        <v>2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30</v>
      </c>
      <c r="R496" s="464">
        <v>0</v>
      </c>
      <c r="S496" s="465">
        <v>27</v>
      </c>
      <c r="T496" s="465">
        <v>0</v>
      </c>
      <c r="U496" s="465">
        <v>1</v>
      </c>
      <c r="V496" s="465">
        <v>1</v>
      </c>
      <c r="W496" s="465">
        <v>1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65</v>
      </c>
      <c r="AF496" s="14">
        <v>0</v>
      </c>
      <c r="AG496" s="14">
        <v>60</v>
      </c>
      <c r="AH496" s="14">
        <v>0</v>
      </c>
      <c r="AI496" s="14">
        <v>3</v>
      </c>
      <c r="AJ496" s="14">
        <v>1</v>
      </c>
      <c r="AK496" s="14">
        <v>1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27</v>
      </c>
      <c r="D497" s="464">
        <v>0</v>
      </c>
      <c r="E497" s="465">
        <v>26</v>
      </c>
      <c r="F497" s="465">
        <v>0</v>
      </c>
      <c r="G497" s="465">
        <v>1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33</v>
      </c>
      <c r="R497" s="464">
        <v>0</v>
      </c>
      <c r="S497" s="465">
        <v>31</v>
      </c>
      <c r="T497" s="465">
        <v>0</v>
      </c>
      <c r="U497" s="465">
        <v>1</v>
      </c>
      <c r="V497" s="465">
        <v>1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60</v>
      </c>
      <c r="AF497" s="14">
        <v>0</v>
      </c>
      <c r="AG497" s="14">
        <v>57</v>
      </c>
      <c r="AH497" s="14">
        <v>0</v>
      </c>
      <c r="AI497" s="14">
        <v>2</v>
      </c>
      <c r="AJ497" s="14">
        <v>1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36</v>
      </c>
      <c r="D498" s="464">
        <v>0</v>
      </c>
      <c r="E498" s="465">
        <v>34</v>
      </c>
      <c r="F498" s="465">
        <v>0</v>
      </c>
      <c r="G498" s="465">
        <v>2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26</v>
      </c>
      <c r="R498" s="464">
        <v>0</v>
      </c>
      <c r="S498" s="465">
        <v>22</v>
      </c>
      <c r="T498" s="465">
        <v>0</v>
      </c>
      <c r="U498" s="465">
        <v>1</v>
      </c>
      <c r="V498" s="465">
        <v>2</v>
      </c>
      <c r="W498" s="465">
        <v>0</v>
      </c>
      <c r="X498" s="465">
        <v>0</v>
      </c>
      <c r="Y498" s="465">
        <v>0</v>
      </c>
      <c r="Z498" s="465">
        <v>1</v>
      </c>
      <c r="AA498" s="465">
        <v>0</v>
      </c>
      <c r="AB498" s="465">
        <v>0</v>
      </c>
      <c r="AC498" s="466">
        <v>0</v>
      </c>
      <c r="AE498" s="463">
        <v>62</v>
      </c>
      <c r="AF498" s="14">
        <v>0</v>
      </c>
      <c r="AG498" s="14">
        <v>56</v>
      </c>
      <c r="AH498" s="14">
        <v>0</v>
      </c>
      <c r="AI498" s="14">
        <v>3</v>
      </c>
      <c r="AJ498" s="14">
        <v>2</v>
      </c>
      <c r="AK498" s="14">
        <v>0</v>
      </c>
      <c r="AL498" s="14">
        <v>0</v>
      </c>
      <c r="AM498" s="14">
        <v>0</v>
      </c>
      <c r="AN498" s="14">
        <v>1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38</v>
      </c>
      <c r="D499" s="464">
        <v>0</v>
      </c>
      <c r="E499" s="465">
        <v>35</v>
      </c>
      <c r="F499" s="465">
        <v>0</v>
      </c>
      <c r="G499" s="465">
        <v>2</v>
      </c>
      <c r="H499" s="465">
        <v>1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31</v>
      </c>
      <c r="R499" s="464">
        <v>1</v>
      </c>
      <c r="S499" s="465">
        <v>28</v>
      </c>
      <c r="T499" s="465">
        <v>0</v>
      </c>
      <c r="U499" s="465">
        <v>1</v>
      </c>
      <c r="V499" s="465">
        <v>1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69</v>
      </c>
      <c r="AF499" s="14">
        <v>1</v>
      </c>
      <c r="AG499" s="14">
        <v>63</v>
      </c>
      <c r="AH499" s="14">
        <v>0</v>
      </c>
      <c r="AI499" s="14">
        <v>3</v>
      </c>
      <c r="AJ499" s="14">
        <v>2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31</v>
      </c>
      <c r="D500" s="464">
        <v>0</v>
      </c>
      <c r="E500" s="465">
        <v>29</v>
      </c>
      <c r="F500" s="465">
        <v>0</v>
      </c>
      <c r="G500" s="465">
        <v>2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19</v>
      </c>
      <c r="R500" s="464">
        <v>1</v>
      </c>
      <c r="S500" s="465">
        <v>16</v>
      </c>
      <c r="T500" s="465">
        <v>0</v>
      </c>
      <c r="U500" s="465">
        <v>0</v>
      </c>
      <c r="V500" s="465">
        <v>1</v>
      </c>
      <c r="W500" s="465">
        <v>1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50</v>
      </c>
      <c r="AF500" s="14">
        <v>1</v>
      </c>
      <c r="AG500" s="14">
        <v>45</v>
      </c>
      <c r="AH500" s="14">
        <v>0</v>
      </c>
      <c r="AI500" s="14">
        <v>2</v>
      </c>
      <c r="AJ500" s="14">
        <v>1</v>
      </c>
      <c r="AK500" s="14">
        <v>1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35</v>
      </c>
      <c r="D501" s="464">
        <v>0</v>
      </c>
      <c r="E501" s="465">
        <v>32</v>
      </c>
      <c r="F501" s="465">
        <v>0</v>
      </c>
      <c r="G501" s="465">
        <v>2</v>
      </c>
      <c r="H501" s="465">
        <v>0</v>
      </c>
      <c r="I501" s="465">
        <v>0</v>
      </c>
      <c r="J501" s="465">
        <v>1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25</v>
      </c>
      <c r="R501" s="464">
        <v>0</v>
      </c>
      <c r="S501" s="465">
        <v>21</v>
      </c>
      <c r="T501" s="465">
        <v>0</v>
      </c>
      <c r="U501" s="465">
        <v>1</v>
      </c>
      <c r="V501" s="465">
        <v>2</v>
      </c>
      <c r="W501" s="465">
        <v>1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60</v>
      </c>
      <c r="AF501" s="14">
        <v>0</v>
      </c>
      <c r="AG501" s="14">
        <v>53</v>
      </c>
      <c r="AH501" s="14">
        <v>0</v>
      </c>
      <c r="AI501" s="14">
        <v>3</v>
      </c>
      <c r="AJ501" s="14">
        <v>2</v>
      </c>
      <c r="AK501" s="14">
        <v>1</v>
      </c>
      <c r="AL501" s="14">
        <v>1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37</v>
      </c>
      <c r="D502" s="464">
        <v>0</v>
      </c>
      <c r="E502" s="465">
        <v>34</v>
      </c>
      <c r="F502" s="465">
        <v>1</v>
      </c>
      <c r="G502" s="465">
        <v>2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23</v>
      </c>
      <c r="R502" s="464">
        <v>0</v>
      </c>
      <c r="S502" s="465">
        <v>20</v>
      </c>
      <c r="T502" s="465">
        <v>0</v>
      </c>
      <c r="U502" s="465">
        <v>1</v>
      </c>
      <c r="V502" s="465">
        <v>1</v>
      </c>
      <c r="W502" s="465">
        <v>1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60</v>
      </c>
      <c r="AF502" s="14">
        <v>0</v>
      </c>
      <c r="AG502" s="14">
        <v>54</v>
      </c>
      <c r="AH502" s="14">
        <v>1</v>
      </c>
      <c r="AI502" s="14">
        <v>3</v>
      </c>
      <c r="AJ502" s="14">
        <v>1</v>
      </c>
      <c r="AK502" s="14">
        <v>1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39</v>
      </c>
      <c r="D503" s="464">
        <v>0</v>
      </c>
      <c r="E503" s="465">
        <v>36</v>
      </c>
      <c r="F503" s="465">
        <v>0</v>
      </c>
      <c r="G503" s="465">
        <v>2</v>
      </c>
      <c r="H503" s="465">
        <v>1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42</v>
      </c>
      <c r="R503" s="464">
        <v>1</v>
      </c>
      <c r="S503" s="465">
        <v>39</v>
      </c>
      <c r="T503" s="465">
        <v>0</v>
      </c>
      <c r="U503" s="465">
        <v>1</v>
      </c>
      <c r="V503" s="465">
        <v>0</v>
      </c>
      <c r="W503" s="465">
        <v>1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81</v>
      </c>
      <c r="AF503" s="465">
        <v>1</v>
      </c>
      <c r="AG503" s="14">
        <v>75</v>
      </c>
      <c r="AH503" s="14">
        <v>0</v>
      </c>
      <c r="AI503" s="14">
        <v>3</v>
      </c>
      <c r="AJ503" s="14">
        <v>1</v>
      </c>
      <c r="AK503" s="14">
        <v>1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36</v>
      </c>
      <c r="D504" s="464">
        <v>0</v>
      </c>
      <c r="E504" s="465">
        <v>32</v>
      </c>
      <c r="F504" s="465">
        <v>0</v>
      </c>
      <c r="G504" s="465">
        <v>3</v>
      </c>
      <c r="H504" s="465">
        <v>0</v>
      </c>
      <c r="I504" s="465">
        <v>0</v>
      </c>
      <c r="J504" s="465">
        <v>1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35</v>
      </c>
      <c r="R504" s="464">
        <v>0</v>
      </c>
      <c r="S504" s="465">
        <v>32</v>
      </c>
      <c r="T504" s="465">
        <v>0</v>
      </c>
      <c r="U504" s="465">
        <v>1</v>
      </c>
      <c r="V504" s="465">
        <v>2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71</v>
      </c>
      <c r="AF504" s="14">
        <v>0</v>
      </c>
      <c r="AG504" s="14">
        <v>64</v>
      </c>
      <c r="AH504" s="14">
        <v>0</v>
      </c>
      <c r="AI504" s="14">
        <v>4</v>
      </c>
      <c r="AJ504" s="14">
        <v>2</v>
      </c>
      <c r="AK504" s="14">
        <v>0</v>
      </c>
      <c r="AL504" s="14">
        <v>1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27</v>
      </c>
      <c r="D505" s="464">
        <v>0</v>
      </c>
      <c r="E505" s="465">
        <v>20</v>
      </c>
      <c r="F505" s="465">
        <v>0</v>
      </c>
      <c r="G505" s="465">
        <v>7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29</v>
      </c>
      <c r="R505" s="464">
        <v>0</v>
      </c>
      <c r="S505" s="465">
        <v>27</v>
      </c>
      <c r="T505" s="465">
        <v>0</v>
      </c>
      <c r="U505" s="465">
        <v>1</v>
      </c>
      <c r="V505" s="465">
        <v>0</v>
      </c>
      <c r="W505" s="465">
        <v>1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56</v>
      </c>
      <c r="AF505" s="14">
        <v>0</v>
      </c>
      <c r="AG505" s="14">
        <v>47</v>
      </c>
      <c r="AH505" s="14">
        <v>0</v>
      </c>
      <c r="AI505" s="14">
        <v>8</v>
      </c>
      <c r="AJ505" s="14">
        <v>0</v>
      </c>
      <c r="AK505" s="14">
        <v>1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28</v>
      </c>
      <c r="D506" s="464">
        <v>0</v>
      </c>
      <c r="E506" s="465">
        <v>27</v>
      </c>
      <c r="F506" s="465">
        <v>0</v>
      </c>
      <c r="G506" s="465">
        <v>1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22</v>
      </c>
      <c r="R506" s="464">
        <v>0</v>
      </c>
      <c r="S506" s="465">
        <v>20</v>
      </c>
      <c r="T506" s="465">
        <v>1</v>
      </c>
      <c r="U506" s="465">
        <v>0</v>
      </c>
      <c r="V506" s="465">
        <v>0</v>
      </c>
      <c r="W506" s="465">
        <v>1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50</v>
      </c>
      <c r="AF506" s="14">
        <v>0</v>
      </c>
      <c r="AG506" s="14">
        <v>47</v>
      </c>
      <c r="AH506" s="14">
        <v>1</v>
      </c>
      <c r="AI506" s="14">
        <v>1</v>
      </c>
      <c r="AJ506" s="14">
        <v>0</v>
      </c>
      <c r="AK506" s="14">
        <v>1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38</v>
      </c>
      <c r="D507" s="464">
        <v>1</v>
      </c>
      <c r="E507" s="465">
        <v>36</v>
      </c>
      <c r="F507" s="465">
        <v>0</v>
      </c>
      <c r="G507" s="465">
        <v>1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20</v>
      </c>
      <c r="R507" s="464">
        <v>0</v>
      </c>
      <c r="S507" s="465">
        <v>18</v>
      </c>
      <c r="T507" s="465">
        <v>0</v>
      </c>
      <c r="U507" s="465">
        <v>1</v>
      </c>
      <c r="V507" s="465">
        <v>1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58</v>
      </c>
      <c r="AF507" s="14">
        <v>1</v>
      </c>
      <c r="AG507" s="14">
        <v>54</v>
      </c>
      <c r="AH507" s="14">
        <v>0</v>
      </c>
      <c r="AI507" s="14">
        <v>2</v>
      </c>
      <c r="AJ507" s="14">
        <v>1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36</v>
      </c>
      <c r="D508" s="464">
        <v>0</v>
      </c>
      <c r="E508" s="465">
        <v>28</v>
      </c>
      <c r="F508" s="465">
        <v>0</v>
      </c>
      <c r="G508" s="465">
        <v>8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24</v>
      </c>
      <c r="R508" s="464">
        <v>0</v>
      </c>
      <c r="S508" s="465">
        <v>23</v>
      </c>
      <c r="T508" s="465">
        <v>0</v>
      </c>
      <c r="U508" s="465">
        <v>1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60</v>
      </c>
      <c r="AF508" s="14">
        <v>0</v>
      </c>
      <c r="AG508" s="14">
        <v>51</v>
      </c>
      <c r="AH508" s="14">
        <v>0</v>
      </c>
      <c r="AI508" s="14">
        <v>9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33</v>
      </c>
      <c r="D509" s="464">
        <v>0</v>
      </c>
      <c r="E509" s="465">
        <v>29</v>
      </c>
      <c r="F509" s="465">
        <v>0</v>
      </c>
      <c r="G509" s="465">
        <v>4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26</v>
      </c>
      <c r="R509" s="464">
        <v>1</v>
      </c>
      <c r="S509" s="465">
        <v>24</v>
      </c>
      <c r="T509" s="465">
        <v>0</v>
      </c>
      <c r="U509" s="465">
        <v>0</v>
      </c>
      <c r="V509" s="465">
        <v>0</v>
      </c>
      <c r="W509" s="465">
        <v>1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59</v>
      </c>
      <c r="AF509" s="14">
        <v>1</v>
      </c>
      <c r="AG509" s="14">
        <v>53</v>
      </c>
      <c r="AH509" s="14">
        <v>0</v>
      </c>
      <c r="AI509" s="14">
        <v>4</v>
      </c>
      <c r="AJ509" s="14">
        <v>0</v>
      </c>
      <c r="AK509" s="14">
        <v>1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36</v>
      </c>
      <c r="D510" s="464">
        <v>0</v>
      </c>
      <c r="E510" s="465">
        <v>30</v>
      </c>
      <c r="F510" s="465">
        <v>1</v>
      </c>
      <c r="G510" s="465">
        <v>4</v>
      </c>
      <c r="H510" s="465">
        <v>1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29</v>
      </c>
      <c r="R510" s="464">
        <v>0</v>
      </c>
      <c r="S510" s="465">
        <v>27</v>
      </c>
      <c r="T510" s="465">
        <v>0</v>
      </c>
      <c r="U510" s="465">
        <v>1</v>
      </c>
      <c r="V510" s="465">
        <v>0</v>
      </c>
      <c r="W510" s="465">
        <v>1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65</v>
      </c>
      <c r="AF510" s="14">
        <v>0</v>
      </c>
      <c r="AG510" s="14">
        <v>57</v>
      </c>
      <c r="AH510" s="14">
        <v>1</v>
      </c>
      <c r="AI510" s="14">
        <v>5</v>
      </c>
      <c r="AJ510" s="14">
        <v>1</v>
      </c>
      <c r="AK510" s="14">
        <v>1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36</v>
      </c>
      <c r="D511" s="464">
        <v>0</v>
      </c>
      <c r="E511" s="465">
        <v>34</v>
      </c>
      <c r="F511" s="465">
        <v>0</v>
      </c>
      <c r="G511" s="465">
        <v>1</v>
      </c>
      <c r="H511" s="465">
        <v>0</v>
      </c>
      <c r="I511" s="465">
        <v>0</v>
      </c>
      <c r="J511" s="465">
        <v>1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35</v>
      </c>
      <c r="R511" s="464">
        <v>0</v>
      </c>
      <c r="S511" s="465">
        <v>33</v>
      </c>
      <c r="T511" s="465">
        <v>0</v>
      </c>
      <c r="U511" s="465">
        <v>0</v>
      </c>
      <c r="V511" s="465">
        <v>1</v>
      </c>
      <c r="W511" s="465">
        <v>0</v>
      </c>
      <c r="X511" s="465">
        <v>0</v>
      </c>
      <c r="Y511" s="465">
        <v>0</v>
      </c>
      <c r="Z511" s="465">
        <v>1</v>
      </c>
      <c r="AA511" s="465">
        <v>0</v>
      </c>
      <c r="AB511" s="465">
        <v>0</v>
      </c>
      <c r="AC511" s="466">
        <v>0</v>
      </c>
      <c r="AE511" s="463">
        <v>71</v>
      </c>
      <c r="AF511" s="14">
        <v>0</v>
      </c>
      <c r="AG511" s="14">
        <v>67</v>
      </c>
      <c r="AH511" s="14">
        <v>0</v>
      </c>
      <c r="AI511" s="14">
        <v>1</v>
      </c>
      <c r="AJ511" s="14">
        <v>1</v>
      </c>
      <c r="AK511" s="14">
        <v>0</v>
      </c>
      <c r="AL511" s="14">
        <v>1</v>
      </c>
      <c r="AM511" s="14">
        <v>0</v>
      </c>
      <c r="AN511" s="14">
        <v>1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31</v>
      </c>
      <c r="D512" s="464">
        <v>0</v>
      </c>
      <c r="E512" s="465">
        <v>31</v>
      </c>
      <c r="F512" s="465">
        <v>0</v>
      </c>
      <c r="G512" s="465">
        <v>0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22</v>
      </c>
      <c r="R512" s="464">
        <v>1</v>
      </c>
      <c r="S512" s="465">
        <v>20</v>
      </c>
      <c r="T512" s="465">
        <v>0</v>
      </c>
      <c r="U512" s="465">
        <v>1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53</v>
      </c>
      <c r="AF512" s="14">
        <v>1</v>
      </c>
      <c r="AG512" s="14">
        <v>51</v>
      </c>
      <c r="AH512" s="14">
        <v>0</v>
      </c>
      <c r="AI512" s="14">
        <v>1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47</v>
      </c>
      <c r="D513" s="464">
        <v>0</v>
      </c>
      <c r="E513" s="465">
        <v>45</v>
      </c>
      <c r="F513" s="465">
        <v>0</v>
      </c>
      <c r="G513" s="465">
        <v>2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36</v>
      </c>
      <c r="R513" s="464">
        <v>2</v>
      </c>
      <c r="S513" s="465">
        <v>32</v>
      </c>
      <c r="T513" s="465">
        <v>0</v>
      </c>
      <c r="U513" s="465">
        <v>1</v>
      </c>
      <c r="V513" s="465">
        <v>0</v>
      </c>
      <c r="W513" s="465">
        <v>1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83</v>
      </c>
      <c r="AF513" s="14">
        <v>2</v>
      </c>
      <c r="AG513" s="14">
        <v>77</v>
      </c>
      <c r="AH513" s="14">
        <v>0</v>
      </c>
      <c r="AI513" s="14">
        <v>3</v>
      </c>
      <c r="AJ513" s="14">
        <v>0</v>
      </c>
      <c r="AK513" s="14">
        <v>1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37</v>
      </c>
      <c r="D514" s="464">
        <v>0</v>
      </c>
      <c r="E514" s="465">
        <v>36</v>
      </c>
      <c r="F514" s="465">
        <v>0</v>
      </c>
      <c r="G514" s="465">
        <v>1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29</v>
      </c>
      <c r="R514" s="464">
        <v>0</v>
      </c>
      <c r="S514" s="465">
        <v>25</v>
      </c>
      <c r="T514" s="465">
        <v>0</v>
      </c>
      <c r="U514" s="465">
        <v>2</v>
      </c>
      <c r="V514" s="465">
        <v>2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66</v>
      </c>
      <c r="AF514" s="14">
        <v>0</v>
      </c>
      <c r="AG514" s="14">
        <v>61</v>
      </c>
      <c r="AH514" s="14">
        <v>0</v>
      </c>
      <c r="AI514" s="14">
        <v>3</v>
      </c>
      <c r="AJ514" s="14">
        <v>2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40</v>
      </c>
      <c r="D515" s="464">
        <v>0</v>
      </c>
      <c r="E515" s="465">
        <v>37</v>
      </c>
      <c r="F515" s="465">
        <v>0</v>
      </c>
      <c r="G515" s="465">
        <v>2</v>
      </c>
      <c r="H515" s="465">
        <v>1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47</v>
      </c>
      <c r="R515" s="464">
        <v>2</v>
      </c>
      <c r="S515" s="465">
        <v>44</v>
      </c>
      <c r="T515" s="465">
        <v>0</v>
      </c>
      <c r="U515" s="465">
        <v>1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87</v>
      </c>
      <c r="AF515" s="14">
        <v>2</v>
      </c>
      <c r="AG515" s="14">
        <v>81</v>
      </c>
      <c r="AH515" s="14">
        <v>0</v>
      </c>
      <c r="AI515" s="14">
        <v>3</v>
      </c>
      <c r="AJ515" s="14">
        <v>1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61</v>
      </c>
      <c r="D516" s="464">
        <v>0</v>
      </c>
      <c r="E516" s="465">
        <v>55</v>
      </c>
      <c r="F516" s="465">
        <v>0</v>
      </c>
      <c r="G516" s="465">
        <v>6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40</v>
      </c>
      <c r="R516" s="464">
        <v>2</v>
      </c>
      <c r="S516" s="465">
        <v>38</v>
      </c>
      <c r="T516" s="465">
        <v>0</v>
      </c>
      <c r="U516" s="465">
        <v>0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101</v>
      </c>
      <c r="AF516" s="14">
        <v>2</v>
      </c>
      <c r="AG516" s="14">
        <v>93</v>
      </c>
      <c r="AH516" s="14">
        <v>0</v>
      </c>
      <c r="AI516" s="14">
        <v>6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59</v>
      </c>
      <c r="D517" s="464">
        <v>1</v>
      </c>
      <c r="E517" s="465">
        <v>56</v>
      </c>
      <c r="F517" s="465">
        <v>0</v>
      </c>
      <c r="G517" s="465">
        <v>2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49</v>
      </c>
      <c r="R517" s="464">
        <v>2</v>
      </c>
      <c r="S517" s="465">
        <v>47</v>
      </c>
      <c r="T517" s="465">
        <v>0</v>
      </c>
      <c r="U517" s="465">
        <v>0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108</v>
      </c>
      <c r="AF517" s="14">
        <v>3</v>
      </c>
      <c r="AG517" s="14">
        <v>103</v>
      </c>
      <c r="AH517" s="14">
        <v>0</v>
      </c>
      <c r="AI517" s="14">
        <v>2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68</v>
      </c>
      <c r="D518" s="464">
        <v>0</v>
      </c>
      <c r="E518" s="465">
        <v>66</v>
      </c>
      <c r="F518" s="465">
        <v>0</v>
      </c>
      <c r="G518" s="465">
        <v>2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32</v>
      </c>
      <c r="R518" s="464">
        <v>0</v>
      </c>
      <c r="S518" s="465">
        <v>30</v>
      </c>
      <c r="T518" s="465">
        <v>0</v>
      </c>
      <c r="U518" s="465">
        <v>1</v>
      </c>
      <c r="V518" s="465">
        <v>1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100</v>
      </c>
      <c r="AF518" s="14">
        <v>0</v>
      </c>
      <c r="AG518" s="14">
        <v>96</v>
      </c>
      <c r="AH518" s="14">
        <v>0</v>
      </c>
      <c r="AI518" s="14">
        <v>3</v>
      </c>
      <c r="AJ518" s="14">
        <v>1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61</v>
      </c>
      <c r="D519" s="464">
        <v>0</v>
      </c>
      <c r="E519" s="465">
        <v>57</v>
      </c>
      <c r="F519" s="465">
        <v>0</v>
      </c>
      <c r="G519" s="465">
        <v>3</v>
      </c>
      <c r="H519" s="465">
        <v>1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32</v>
      </c>
      <c r="R519" s="464">
        <v>1</v>
      </c>
      <c r="S519" s="465">
        <v>30</v>
      </c>
      <c r="T519" s="465">
        <v>0</v>
      </c>
      <c r="U519" s="465">
        <v>0</v>
      </c>
      <c r="V519" s="465">
        <v>1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93</v>
      </c>
      <c r="AF519" s="14">
        <v>1</v>
      </c>
      <c r="AG519" s="14">
        <v>87</v>
      </c>
      <c r="AH519" s="14">
        <v>0</v>
      </c>
      <c r="AI519" s="14">
        <v>3</v>
      </c>
      <c r="AJ519" s="14">
        <v>2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71</v>
      </c>
      <c r="D520" s="464">
        <v>0</v>
      </c>
      <c r="E520" s="465">
        <v>68</v>
      </c>
      <c r="F520" s="465">
        <v>0</v>
      </c>
      <c r="G520" s="465">
        <v>3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39</v>
      </c>
      <c r="R520" s="464">
        <v>0</v>
      </c>
      <c r="S520" s="465">
        <v>39</v>
      </c>
      <c r="T520" s="465">
        <v>0</v>
      </c>
      <c r="U520" s="465">
        <v>0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110</v>
      </c>
      <c r="AF520" s="14">
        <v>0</v>
      </c>
      <c r="AG520" s="14">
        <v>107</v>
      </c>
      <c r="AH520" s="14">
        <v>0</v>
      </c>
      <c r="AI520" s="14">
        <v>3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67</v>
      </c>
      <c r="D521" s="464">
        <v>0</v>
      </c>
      <c r="E521" s="465">
        <v>65</v>
      </c>
      <c r="F521" s="465">
        <v>0</v>
      </c>
      <c r="G521" s="465">
        <v>2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42</v>
      </c>
      <c r="R521" s="464">
        <v>0</v>
      </c>
      <c r="S521" s="465">
        <v>40</v>
      </c>
      <c r="T521" s="465">
        <v>0</v>
      </c>
      <c r="U521" s="465">
        <v>2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109</v>
      </c>
      <c r="AF521" s="14">
        <v>0</v>
      </c>
      <c r="AG521" s="14">
        <v>105</v>
      </c>
      <c r="AH521" s="14">
        <v>0</v>
      </c>
      <c r="AI521" s="14">
        <v>4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63</v>
      </c>
      <c r="D522" s="464">
        <v>0</v>
      </c>
      <c r="E522" s="465">
        <v>63</v>
      </c>
      <c r="F522" s="465">
        <v>0</v>
      </c>
      <c r="G522" s="465">
        <v>0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43</v>
      </c>
      <c r="R522" s="464">
        <v>0</v>
      </c>
      <c r="S522" s="465">
        <v>42</v>
      </c>
      <c r="T522" s="465">
        <v>0</v>
      </c>
      <c r="U522" s="465">
        <v>1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106</v>
      </c>
      <c r="AF522" s="14">
        <v>0</v>
      </c>
      <c r="AG522" s="14">
        <v>105</v>
      </c>
      <c r="AH522" s="14">
        <v>0</v>
      </c>
      <c r="AI522" s="14">
        <v>1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62</v>
      </c>
      <c r="D523" s="464">
        <v>0</v>
      </c>
      <c r="E523" s="465">
        <v>60</v>
      </c>
      <c r="F523" s="465">
        <v>0</v>
      </c>
      <c r="G523" s="465">
        <v>2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42</v>
      </c>
      <c r="R523" s="464">
        <v>1</v>
      </c>
      <c r="S523" s="465">
        <v>39</v>
      </c>
      <c r="T523" s="465">
        <v>0</v>
      </c>
      <c r="U523" s="465">
        <v>1</v>
      </c>
      <c r="V523" s="465">
        <v>0</v>
      </c>
      <c r="W523" s="465">
        <v>1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104</v>
      </c>
      <c r="AF523" s="14">
        <v>1</v>
      </c>
      <c r="AG523" s="14">
        <v>99</v>
      </c>
      <c r="AH523" s="14">
        <v>0</v>
      </c>
      <c r="AI523" s="14">
        <v>3</v>
      </c>
      <c r="AJ523" s="14">
        <v>0</v>
      </c>
      <c r="AK523" s="14">
        <v>1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70</v>
      </c>
      <c r="D524" s="464">
        <v>1</v>
      </c>
      <c r="E524" s="465">
        <v>65</v>
      </c>
      <c r="F524" s="465">
        <v>0</v>
      </c>
      <c r="G524" s="465">
        <v>4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30</v>
      </c>
      <c r="R524" s="464">
        <v>0</v>
      </c>
      <c r="S524" s="465">
        <v>29</v>
      </c>
      <c r="T524" s="465">
        <v>0</v>
      </c>
      <c r="U524" s="465">
        <v>0</v>
      </c>
      <c r="V524" s="465">
        <v>0</v>
      </c>
      <c r="W524" s="465">
        <v>1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100</v>
      </c>
      <c r="AF524" s="14">
        <v>1</v>
      </c>
      <c r="AG524" s="14">
        <v>94</v>
      </c>
      <c r="AH524" s="14">
        <v>0</v>
      </c>
      <c r="AI524" s="14">
        <v>4</v>
      </c>
      <c r="AJ524" s="14">
        <v>0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69</v>
      </c>
      <c r="D525" s="464">
        <v>2</v>
      </c>
      <c r="E525" s="465">
        <v>63</v>
      </c>
      <c r="F525" s="465">
        <v>0</v>
      </c>
      <c r="G525" s="465">
        <v>4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32</v>
      </c>
      <c r="R525" s="464">
        <v>0</v>
      </c>
      <c r="S525" s="465">
        <v>32</v>
      </c>
      <c r="T525" s="465">
        <v>0</v>
      </c>
      <c r="U525" s="465">
        <v>0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101</v>
      </c>
      <c r="AF525" s="14">
        <v>2</v>
      </c>
      <c r="AG525" s="14">
        <v>95</v>
      </c>
      <c r="AH525" s="14">
        <v>0</v>
      </c>
      <c r="AI525" s="14">
        <v>4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65</v>
      </c>
      <c r="D526" s="464">
        <v>2</v>
      </c>
      <c r="E526" s="465">
        <v>61</v>
      </c>
      <c r="F526" s="465">
        <v>0</v>
      </c>
      <c r="G526" s="465">
        <v>2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33</v>
      </c>
      <c r="R526" s="464">
        <v>0</v>
      </c>
      <c r="S526" s="465">
        <v>31</v>
      </c>
      <c r="T526" s="465">
        <v>0</v>
      </c>
      <c r="U526" s="465">
        <v>1</v>
      </c>
      <c r="V526" s="465">
        <v>1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98</v>
      </c>
      <c r="AF526" s="14">
        <v>2</v>
      </c>
      <c r="AG526" s="14">
        <v>92</v>
      </c>
      <c r="AH526" s="14">
        <v>0</v>
      </c>
      <c r="AI526" s="14">
        <v>3</v>
      </c>
      <c r="AJ526" s="14">
        <v>1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73</v>
      </c>
      <c r="D527" s="464">
        <v>1</v>
      </c>
      <c r="E527" s="465">
        <v>67</v>
      </c>
      <c r="F527" s="465">
        <v>0</v>
      </c>
      <c r="G527" s="465">
        <v>5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27</v>
      </c>
      <c r="R527" s="464">
        <v>0</v>
      </c>
      <c r="S527" s="465">
        <v>26</v>
      </c>
      <c r="T527" s="465">
        <v>0</v>
      </c>
      <c r="U527" s="465">
        <v>0</v>
      </c>
      <c r="V527" s="465">
        <v>0</v>
      </c>
      <c r="W527" s="465">
        <v>1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100</v>
      </c>
      <c r="AF527" s="465">
        <v>1</v>
      </c>
      <c r="AG527" s="14">
        <v>93</v>
      </c>
      <c r="AH527" s="14">
        <v>0</v>
      </c>
      <c r="AI527" s="14">
        <v>5</v>
      </c>
      <c r="AJ527" s="14">
        <v>0</v>
      </c>
      <c r="AK527" s="14">
        <v>1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47</v>
      </c>
      <c r="D528" s="464">
        <v>1</v>
      </c>
      <c r="E528" s="465">
        <v>44</v>
      </c>
      <c r="F528" s="465">
        <v>0</v>
      </c>
      <c r="G528" s="465">
        <v>2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32</v>
      </c>
      <c r="R528" s="464">
        <v>1</v>
      </c>
      <c r="S528" s="465">
        <v>31</v>
      </c>
      <c r="T528" s="465">
        <v>0</v>
      </c>
      <c r="U528" s="465">
        <v>0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79</v>
      </c>
      <c r="AF528" s="14">
        <v>2</v>
      </c>
      <c r="AG528" s="14">
        <v>75</v>
      </c>
      <c r="AH528" s="14">
        <v>0</v>
      </c>
      <c r="AI528" s="14">
        <v>2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29</v>
      </c>
      <c r="D529" s="464">
        <v>0</v>
      </c>
      <c r="E529" s="465">
        <v>29</v>
      </c>
      <c r="F529" s="465">
        <v>0</v>
      </c>
      <c r="G529" s="465">
        <v>0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27</v>
      </c>
      <c r="R529" s="464">
        <v>0</v>
      </c>
      <c r="S529" s="465">
        <v>25</v>
      </c>
      <c r="T529" s="465">
        <v>0</v>
      </c>
      <c r="U529" s="465">
        <v>2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56</v>
      </c>
      <c r="AF529" s="14">
        <v>0</v>
      </c>
      <c r="AG529" s="14">
        <v>54</v>
      </c>
      <c r="AH529" s="14">
        <v>0</v>
      </c>
      <c r="AI529" s="14">
        <v>2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33</v>
      </c>
      <c r="D530" s="464">
        <v>0</v>
      </c>
      <c r="E530" s="465">
        <v>32</v>
      </c>
      <c r="F530" s="465">
        <v>0</v>
      </c>
      <c r="G530" s="465">
        <v>1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28</v>
      </c>
      <c r="R530" s="464">
        <v>0</v>
      </c>
      <c r="S530" s="465">
        <v>27</v>
      </c>
      <c r="T530" s="465">
        <v>0</v>
      </c>
      <c r="U530" s="465">
        <v>0</v>
      </c>
      <c r="V530" s="465">
        <v>0</v>
      </c>
      <c r="W530" s="465">
        <v>1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61</v>
      </c>
      <c r="AF530" s="14">
        <v>0</v>
      </c>
      <c r="AG530" s="14">
        <v>59</v>
      </c>
      <c r="AH530" s="14">
        <v>0</v>
      </c>
      <c r="AI530" s="14">
        <v>1</v>
      </c>
      <c r="AJ530" s="14">
        <v>0</v>
      </c>
      <c r="AK530" s="14">
        <v>1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20</v>
      </c>
      <c r="D531" s="464">
        <v>0</v>
      </c>
      <c r="E531" s="465">
        <v>19</v>
      </c>
      <c r="F531" s="465">
        <v>0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21</v>
      </c>
      <c r="R531" s="464">
        <v>0</v>
      </c>
      <c r="S531" s="465">
        <v>21</v>
      </c>
      <c r="T531" s="465">
        <v>0</v>
      </c>
      <c r="U531" s="465">
        <v>0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41</v>
      </c>
      <c r="AF531" s="14">
        <v>0</v>
      </c>
      <c r="AG531" s="14">
        <v>40</v>
      </c>
      <c r="AH531" s="14">
        <v>0</v>
      </c>
      <c r="AI531" s="14">
        <v>1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25</v>
      </c>
      <c r="D532" s="464">
        <v>0</v>
      </c>
      <c r="E532" s="465">
        <v>24</v>
      </c>
      <c r="F532" s="465">
        <v>0</v>
      </c>
      <c r="G532" s="465">
        <v>1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18</v>
      </c>
      <c r="R532" s="464">
        <v>0</v>
      </c>
      <c r="S532" s="465">
        <v>17</v>
      </c>
      <c r="T532" s="465">
        <v>0</v>
      </c>
      <c r="U532" s="465">
        <v>1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43</v>
      </c>
      <c r="AF532" s="14">
        <v>0</v>
      </c>
      <c r="AG532" s="14">
        <v>41</v>
      </c>
      <c r="AH532" s="14">
        <v>0</v>
      </c>
      <c r="AI532" s="14">
        <v>2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24</v>
      </c>
      <c r="D533" s="464">
        <v>0</v>
      </c>
      <c r="E533" s="465">
        <v>24</v>
      </c>
      <c r="F533" s="465">
        <v>0</v>
      </c>
      <c r="G533" s="465">
        <v>0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17</v>
      </c>
      <c r="R533" s="464">
        <v>0</v>
      </c>
      <c r="S533" s="465">
        <v>16</v>
      </c>
      <c r="T533" s="465">
        <v>0</v>
      </c>
      <c r="U533" s="465">
        <v>1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41</v>
      </c>
      <c r="AF533" s="14">
        <v>0</v>
      </c>
      <c r="AG533" s="14">
        <v>40</v>
      </c>
      <c r="AH533" s="14">
        <v>0</v>
      </c>
      <c r="AI533" s="14">
        <v>1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12</v>
      </c>
      <c r="D534" s="464">
        <v>0</v>
      </c>
      <c r="E534" s="465">
        <v>12</v>
      </c>
      <c r="F534" s="465">
        <v>0</v>
      </c>
      <c r="G534" s="465">
        <v>0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16</v>
      </c>
      <c r="R534" s="464">
        <v>0</v>
      </c>
      <c r="S534" s="465">
        <v>15</v>
      </c>
      <c r="T534" s="465">
        <v>0</v>
      </c>
      <c r="U534" s="465">
        <v>0</v>
      </c>
      <c r="V534" s="465">
        <v>0</v>
      </c>
      <c r="W534" s="465">
        <v>0</v>
      </c>
      <c r="X534" s="465">
        <v>1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28</v>
      </c>
      <c r="AF534" s="14">
        <v>0</v>
      </c>
      <c r="AG534" s="14">
        <v>27</v>
      </c>
      <c r="AH534" s="14">
        <v>0</v>
      </c>
      <c r="AI534" s="14">
        <v>0</v>
      </c>
      <c r="AJ534" s="14">
        <v>0</v>
      </c>
      <c r="AK534" s="14">
        <v>0</v>
      </c>
      <c r="AL534" s="14">
        <v>1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17</v>
      </c>
      <c r="D535" s="464">
        <v>0</v>
      </c>
      <c r="E535" s="465">
        <v>17</v>
      </c>
      <c r="F535" s="465">
        <v>0</v>
      </c>
      <c r="G535" s="465">
        <v>0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16</v>
      </c>
      <c r="R535" s="464">
        <v>0</v>
      </c>
      <c r="S535" s="465">
        <v>14</v>
      </c>
      <c r="T535" s="465">
        <v>0</v>
      </c>
      <c r="U535" s="465">
        <v>1</v>
      </c>
      <c r="V535" s="465">
        <v>1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33</v>
      </c>
      <c r="AF535" s="14">
        <v>0</v>
      </c>
      <c r="AG535" s="14">
        <v>31</v>
      </c>
      <c r="AH535" s="14">
        <v>0</v>
      </c>
      <c r="AI535" s="14">
        <v>1</v>
      </c>
      <c r="AJ535" s="14">
        <v>1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12</v>
      </c>
      <c r="D536" s="464">
        <v>0</v>
      </c>
      <c r="E536" s="465">
        <v>12</v>
      </c>
      <c r="F536" s="465">
        <v>0</v>
      </c>
      <c r="G536" s="465">
        <v>0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12</v>
      </c>
      <c r="R536" s="464">
        <v>0</v>
      </c>
      <c r="S536" s="465">
        <v>10</v>
      </c>
      <c r="T536" s="465">
        <v>0</v>
      </c>
      <c r="U536" s="465">
        <v>2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24</v>
      </c>
      <c r="AF536" s="14">
        <v>0</v>
      </c>
      <c r="AG536" s="14">
        <v>22</v>
      </c>
      <c r="AH536" s="14">
        <v>0</v>
      </c>
      <c r="AI536" s="14">
        <v>2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7</v>
      </c>
      <c r="D537" s="464">
        <v>0</v>
      </c>
      <c r="E537" s="465">
        <v>7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14</v>
      </c>
      <c r="R537" s="464">
        <v>0</v>
      </c>
      <c r="S537" s="465">
        <v>14</v>
      </c>
      <c r="T537" s="465">
        <v>0</v>
      </c>
      <c r="U537" s="465">
        <v>0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21</v>
      </c>
      <c r="AF537" s="14">
        <v>0</v>
      </c>
      <c r="AG537" s="14">
        <v>21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10</v>
      </c>
      <c r="D538" s="464">
        <v>0</v>
      </c>
      <c r="E538" s="465">
        <v>10</v>
      </c>
      <c r="F538" s="465">
        <v>0</v>
      </c>
      <c r="G538" s="465">
        <v>0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5</v>
      </c>
      <c r="R538" s="464">
        <v>0</v>
      </c>
      <c r="S538" s="465">
        <v>3</v>
      </c>
      <c r="T538" s="465">
        <v>0</v>
      </c>
      <c r="U538" s="465">
        <v>2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15</v>
      </c>
      <c r="AF538" s="14">
        <v>0</v>
      </c>
      <c r="AG538" s="14">
        <v>13</v>
      </c>
      <c r="AH538" s="14">
        <v>0</v>
      </c>
      <c r="AI538" s="14">
        <v>2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18</v>
      </c>
      <c r="D539" s="464">
        <v>0</v>
      </c>
      <c r="E539" s="465">
        <v>17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9</v>
      </c>
      <c r="R539" s="464">
        <v>0</v>
      </c>
      <c r="S539" s="465">
        <v>9</v>
      </c>
      <c r="T539" s="465">
        <v>0</v>
      </c>
      <c r="U539" s="465">
        <v>0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27</v>
      </c>
      <c r="AF539" s="14">
        <v>0</v>
      </c>
      <c r="AG539" s="14">
        <v>26</v>
      </c>
      <c r="AH539" s="14">
        <v>0</v>
      </c>
      <c r="AI539" s="14">
        <v>1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10</v>
      </c>
      <c r="D540" s="464">
        <v>0</v>
      </c>
      <c r="E540" s="465">
        <v>10</v>
      </c>
      <c r="F540" s="465">
        <v>0</v>
      </c>
      <c r="G540" s="465">
        <v>0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9</v>
      </c>
      <c r="R540" s="464">
        <v>0</v>
      </c>
      <c r="S540" s="465">
        <v>8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19</v>
      </c>
      <c r="AF540" s="14">
        <v>0</v>
      </c>
      <c r="AG540" s="14">
        <v>18</v>
      </c>
      <c r="AH540" s="14">
        <v>0</v>
      </c>
      <c r="AI540" s="14">
        <v>1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13</v>
      </c>
      <c r="D541" s="464">
        <v>0</v>
      </c>
      <c r="E541" s="465">
        <v>10</v>
      </c>
      <c r="F541" s="465">
        <v>1</v>
      </c>
      <c r="G541" s="465">
        <v>2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5</v>
      </c>
      <c r="R541" s="464">
        <v>0</v>
      </c>
      <c r="S541" s="465">
        <v>5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18</v>
      </c>
      <c r="AF541" s="14">
        <v>0</v>
      </c>
      <c r="AG541" s="14">
        <v>15</v>
      </c>
      <c r="AH541" s="14">
        <v>1</v>
      </c>
      <c r="AI541" s="14">
        <v>2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14</v>
      </c>
      <c r="D542" s="464">
        <v>0</v>
      </c>
      <c r="E542" s="465">
        <v>13</v>
      </c>
      <c r="F542" s="465">
        <v>0</v>
      </c>
      <c r="G542" s="465">
        <v>1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7</v>
      </c>
      <c r="R542" s="464">
        <v>0</v>
      </c>
      <c r="S542" s="465">
        <v>6</v>
      </c>
      <c r="T542" s="465">
        <v>0</v>
      </c>
      <c r="U542" s="465">
        <v>1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21</v>
      </c>
      <c r="AF542" s="14">
        <v>0</v>
      </c>
      <c r="AG542" s="14">
        <v>19</v>
      </c>
      <c r="AH542" s="14">
        <v>0</v>
      </c>
      <c r="AI542" s="14">
        <v>2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7</v>
      </c>
      <c r="D543" s="464">
        <v>0</v>
      </c>
      <c r="E543" s="465">
        <v>7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6</v>
      </c>
      <c r="R543" s="464">
        <v>0</v>
      </c>
      <c r="S543" s="465">
        <v>6</v>
      </c>
      <c r="T543" s="465">
        <v>0</v>
      </c>
      <c r="U543" s="465">
        <v>0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13</v>
      </c>
      <c r="AF543" s="14">
        <v>0</v>
      </c>
      <c r="AG543" s="14">
        <v>13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12</v>
      </c>
      <c r="D544" s="464">
        <v>0</v>
      </c>
      <c r="E544" s="465">
        <v>11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7</v>
      </c>
      <c r="R544" s="464">
        <v>0</v>
      </c>
      <c r="S544" s="465">
        <v>7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19</v>
      </c>
      <c r="AF544" s="14">
        <v>0</v>
      </c>
      <c r="AG544" s="14">
        <v>18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4</v>
      </c>
      <c r="D545" s="464">
        <v>0</v>
      </c>
      <c r="E545" s="465">
        <v>4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4</v>
      </c>
      <c r="R545" s="464">
        <v>0</v>
      </c>
      <c r="S545" s="465">
        <v>4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8</v>
      </c>
      <c r="AF545" s="14">
        <v>0</v>
      </c>
      <c r="AG545" s="14">
        <v>8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5</v>
      </c>
      <c r="D546" s="464">
        <v>0</v>
      </c>
      <c r="E546" s="465">
        <v>5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6</v>
      </c>
      <c r="R546" s="464">
        <v>0</v>
      </c>
      <c r="S546" s="465">
        <v>5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11</v>
      </c>
      <c r="AF546" s="14">
        <v>0</v>
      </c>
      <c r="AG546" s="14">
        <v>10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5</v>
      </c>
      <c r="D547" s="464">
        <v>0</v>
      </c>
      <c r="E547" s="465">
        <v>4</v>
      </c>
      <c r="F547" s="465">
        <v>0</v>
      </c>
      <c r="G547" s="465">
        <v>1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6</v>
      </c>
      <c r="R547" s="464">
        <v>0</v>
      </c>
      <c r="S547" s="465">
        <v>6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11</v>
      </c>
      <c r="AF547" s="14">
        <v>0</v>
      </c>
      <c r="AG547" s="14">
        <v>10</v>
      </c>
      <c r="AH547" s="14">
        <v>0</v>
      </c>
      <c r="AI547" s="14">
        <v>1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5</v>
      </c>
      <c r="D548" s="464">
        <v>0</v>
      </c>
      <c r="E548" s="465">
        <v>5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5</v>
      </c>
      <c r="R548" s="464">
        <v>0</v>
      </c>
      <c r="S548" s="465">
        <v>5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10</v>
      </c>
      <c r="AF548" s="14">
        <v>0</v>
      </c>
      <c r="AG548" s="14">
        <v>10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4</v>
      </c>
      <c r="D549" s="464">
        <v>0</v>
      </c>
      <c r="E549" s="465">
        <v>4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4</v>
      </c>
      <c r="R549" s="464">
        <v>0</v>
      </c>
      <c r="S549" s="465">
        <v>4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8</v>
      </c>
      <c r="AF549" s="14">
        <v>0</v>
      </c>
      <c r="AG549" s="14">
        <v>8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4</v>
      </c>
      <c r="D550" s="469">
        <v>0</v>
      </c>
      <c r="E550" s="470">
        <v>4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4</v>
      </c>
      <c r="R550" s="469">
        <v>0</v>
      </c>
      <c r="S550" s="470">
        <v>4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8</v>
      </c>
      <c r="AF550" s="15">
        <v>0</v>
      </c>
      <c r="AG550" s="15">
        <v>8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2094</v>
      </c>
      <c r="D551" s="385">
        <v>11</v>
      </c>
      <c r="E551" s="385">
        <v>1960</v>
      </c>
      <c r="F551" s="385">
        <v>6</v>
      </c>
      <c r="G551" s="385">
        <v>104</v>
      </c>
      <c r="H551" s="385">
        <v>9</v>
      </c>
      <c r="I551" s="385">
        <v>0</v>
      </c>
      <c r="J551" s="385">
        <v>3</v>
      </c>
      <c r="K551" s="385">
        <v>0</v>
      </c>
      <c r="L551" s="385">
        <v>0</v>
      </c>
      <c r="M551" s="385">
        <v>1</v>
      </c>
      <c r="N551" s="385">
        <v>0</v>
      </c>
      <c r="O551" s="386">
        <v>0</v>
      </c>
      <c r="P551" s="9"/>
      <c r="Q551" s="387">
        <v>1792</v>
      </c>
      <c r="R551" s="385">
        <v>24</v>
      </c>
      <c r="S551" s="385">
        <v>1663</v>
      </c>
      <c r="T551" s="385">
        <v>2</v>
      </c>
      <c r="U551" s="385">
        <v>57</v>
      </c>
      <c r="V551" s="385">
        <v>24</v>
      </c>
      <c r="W551" s="385">
        <v>16</v>
      </c>
      <c r="X551" s="385">
        <v>2</v>
      </c>
      <c r="Y551" s="385">
        <v>0</v>
      </c>
      <c r="Z551" s="385">
        <v>3</v>
      </c>
      <c r="AA551" s="385">
        <v>1</v>
      </c>
      <c r="AB551" s="385">
        <v>0</v>
      </c>
      <c r="AC551" s="386">
        <v>0</v>
      </c>
      <c r="AD551" s="9"/>
      <c r="AE551" s="387">
        <v>3886</v>
      </c>
      <c r="AF551" s="385">
        <v>35</v>
      </c>
      <c r="AG551" s="385">
        <v>3623</v>
      </c>
      <c r="AH551" s="385">
        <v>8</v>
      </c>
      <c r="AI551" s="385">
        <v>161</v>
      </c>
      <c r="AJ551" s="385">
        <v>33</v>
      </c>
      <c r="AK551" s="385">
        <v>16</v>
      </c>
      <c r="AL551" s="385">
        <v>5</v>
      </c>
      <c r="AM551" s="385">
        <v>0</v>
      </c>
      <c r="AN551" s="385">
        <v>3</v>
      </c>
      <c r="AO551" s="385">
        <v>2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2388</v>
      </c>
      <c r="D552" s="390">
        <v>11</v>
      </c>
      <c r="E552" s="390">
        <v>2239</v>
      </c>
      <c r="F552" s="390">
        <v>7</v>
      </c>
      <c r="G552" s="390">
        <v>117</v>
      </c>
      <c r="H552" s="390">
        <v>9</v>
      </c>
      <c r="I552" s="390">
        <v>0</v>
      </c>
      <c r="J552" s="390">
        <v>4</v>
      </c>
      <c r="K552" s="390">
        <v>0</v>
      </c>
      <c r="L552" s="390">
        <v>0</v>
      </c>
      <c r="M552" s="390">
        <v>1</v>
      </c>
      <c r="N552" s="390">
        <v>0</v>
      </c>
      <c r="O552" s="391">
        <v>0</v>
      </c>
      <c r="P552" s="9"/>
      <c r="Q552" s="392">
        <v>1998</v>
      </c>
      <c r="R552" s="390">
        <v>24</v>
      </c>
      <c r="S552" s="390">
        <v>1856</v>
      </c>
      <c r="T552" s="390">
        <v>2</v>
      </c>
      <c r="U552" s="390">
        <v>68</v>
      </c>
      <c r="V552" s="390">
        <v>25</v>
      </c>
      <c r="W552" s="390">
        <v>16</v>
      </c>
      <c r="X552" s="390">
        <v>3</v>
      </c>
      <c r="Y552" s="390">
        <v>0</v>
      </c>
      <c r="Z552" s="390">
        <v>3</v>
      </c>
      <c r="AA552" s="390">
        <v>1</v>
      </c>
      <c r="AB552" s="390">
        <v>0</v>
      </c>
      <c r="AC552" s="391">
        <v>0</v>
      </c>
      <c r="AD552" s="9"/>
      <c r="AE552" s="392">
        <v>4386</v>
      </c>
      <c r="AF552" s="390">
        <v>35</v>
      </c>
      <c r="AG552" s="390">
        <v>4095</v>
      </c>
      <c r="AH552" s="390">
        <v>9</v>
      </c>
      <c r="AI552" s="390">
        <v>185</v>
      </c>
      <c r="AJ552" s="390">
        <v>34</v>
      </c>
      <c r="AK552" s="390">
        <v>16</v>
      </c>
      <c r="AL552" s="390">
        <v>7</v>
      </c>
      <c r="AM552" s="390">
        <v>0</v>
      </c>
      <c r="AN552" s="390">
        <v>3</v>
      </c>
      <c r="AO552" s="390">
        <v>2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2434</v>
      </c>
      <c r="D553" s="395">
        <v>11</v>
      </c>
      <c r="E553" s="395">
        <v>2283</v>
      </c>
      <c r="F553" s="395">
        <v>7</v>
      </c>
      <c r="G553" s="395">
        <v>119</v>
      </c>
      <c r="H553" s="395">
        <v>9</v>
      </c>
      <c r="I553" s="395">
        <v>0</v>
      </c>
      <c r="J553" s="395">
        <v>4</v>
      </c>
      <c r="K553" s="395">
        <v>0</v>
      </c>
      <c r="L553" s="395">
        <v>0</v>
      </c>
      <c r="M553" s="395">
        <v>1</v>
      </c>
      <c r="N553" s="395">
        <v>0</v>
      </c>
      <c r="O553" s="396">
        <v>0</v>
      </c>
      <c r="P553" s="9"/>
      <c r="Q553" s="397">
        <v>2040</v>
      </c>
      <c r="R553" s="395">
        <v>24</v>
      </c>
      <c r="S553" s="395">
        <v>1897</v>
      </c>
      <c r="T553" s="395">
        <v>2</v>
      </c>
      <c r="U553" s="395">
        <v>69</v>
      </c>
      <c r="V553" s="395">
        <v>25</v>
      </c>
      <c r="W553" s="395">
        <v>16</v>
      </c>
      <c r="X553" s="395">
        <v>3</v>
      </c>
      <c r="Y553" s="395">
        <v>0</v>
      </c>
      <c r="Z553" s="395">
        <v>3</v>
      </c>
      <c r="AA553" s="395">
        <v>1</v>
      </c>
      <c r="AB553" s="395">
        <v>0</v>
      </c>
      <c r="AC553" s="396">
        <v>0</v>
      </c>
      <c r="AD553" s="9"/>
      <c r="AE553" s="397">
        <v>4474</v>
      </c>
      <c r="AF553" s="395">
        <v>35</v>
      </c>
      <c r="AG553" s="395">
        <v>4180</v>
      </c>
      <c r="AH553" s="395">
        <v>9</v>
      </c>
      <c r="AI553" s="395">
        <v>188</v>
      </c>
      <c r="AJ553" s="395">
        <v>34</v>
      </c>
      <c r="AK553" s="395">
        <v>16</v>
      </c>
      <c r="AL553" s="395">
        <v>7</v>
      </c>
      <c r="AM553" s="395">
        <v>0</v>
      </c>
      <c r="AN553" s="395">
        <v>3</v>
      </c>
      <c r="AO553" s="395">
        <v>2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2492</v>
      </c>
      <c r="D554" s="400">
        <v>11</v>
      </c>
      <c r="E554" s="400">
        <v>2332</v>
      </c>
      <c r="F554" s="400">
        <v>7</v>
      </c>
      <c r="G554" s="400">
        <v>128</v>
      </c>
      <c r="H554" s="400">
        <v>9</v>
      </c>
      <c r="I554" s="400">
        <v>0</v>
      </c>
      <c r="J554" s="400">
        <v>4</v>
      </c>
      <c r="K554" s="400">
        <v>0</v>
      </c>
      <c r="L554" s="400">
        <v>0</v>
      </c>
      <c r="M554" s="400">
        <v>1</v>
      </c>
      <c r="N554" s="400">
        <v>0</v>
      </c>
      <c r="O554" s="401">
        <v>0</v>
      </c>
      <c r="P554" s="9"/>
      <c r="Q554" s="402">
        <v>2086</v>
      </c>
      <c r="R554" s="400">
        <v>24</v>
      </c>
      <c r="S554" s="400">
        <v>1934</v>
      </c>
      <c r="T554" s="400">
        <v>2</v>
      </c>
      <c r="U554" s="400">
        <v>74</v>
      </c>
      <c r="V554" s="400">
        <v>29</v>
      </c>
      <c r="W554" s="400">
        <v>16</v>
      </c>
      <c r="X554" s="400">
        <v>3</v>
      </c>
      <c r="Y554" s="400">
        <v>0</v>
      </c>
      <c r="Z554" s="400">
        <v>3</v>
      </c>
      <c r="AA554" s="400">
        <v>1</v>
      </c>
      <c r="AB554" s="400">
        <v>0</v>
      </c>
      <c r="AC554" s="401">
        <v>0</v>
      </c>
      <c r="AD554" s="9"/>
      <c r="AE554" s="402">
        <v>4578</v>
      </c>
      <c r="AF554" s="400">
        <v>35</v>
      </c>
      <c r="AG554" s="400">
        <v>4266</v>
      </c>
      <c r="AH554" s="400">
        <v>9</v>
      </c>
      <c r="AI554" s="400">
        <v>202</v>
      </c>
      <c r="AJ554" s="400">
        <v>38</v>
      </c>
      <c r="AK554" s="400">
        <v>16</v>
      </c>
      <c r="AL554" s="400">
        <v>7</v>
      </c>
      <c r="AM554" s="400">
        <v>0</v>
      </c>
      <c r="AN554" s="400">
        <v>3</v>
      </c>
      <c r="AO554" s="400">
        <v>2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6</v>
      </c>
      <c r="D557" s="458">
        <v>0</v>
      </c>
      <c r="E557" s="459">
        <v>5</v>
      </c>
      <c r="F557" s="459">
        <v>0</v>
      </c>
      <c r="G557" s="459">
        <v>1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6</v>
      </c>
      <c r="R557" s="458">
        <v>0</v>
      </c>
      <c r="S557" s="459">
        <v>4</v>
      </c>
      <c r="T557" s="459">
        <v>0</v>
      </c>
      <c r="U557" s="459">
        <v>2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12</v>
      </c>
      <c r="AF557" s="459">
        <v>0</v>
      </c>
      <c r="AG557" s="461">
        <v>9</v>
      </c>
      <c r="AH557" s="461">
        <v>0</v>
      </c>
      <c r="AI557" s="461">
        <v>3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1</v>
      </c>
      <c r="D558" s="464">
        <v>0</v>
      </c>
      <c r="E558" s="465">
        <v>1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</v>
      </c>
      <c r="R558" s="464">
        <v>0</v>
      </c>
      <c r="S558" s="465">
        <v>1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</v>
      </c>
      <c r="AF558" s="14">
        <v>0</v>
      </c>
      <c r="AG558" s="14">
        <v>2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2</v>
      </c>
      <c r="D559" s="464">
        <v>0</v>
      </c>
      <c r="E559" s="465">
        <v>2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2</v>
      </c>
      <c r="R559" s="464">
        <v>0</v>
      </c>
      <c r="S559" s="465">
        <v>1</v>
      </c>
      <c r="T559" s="465">
        <v>0</v>
      </c>
      <c r="U559" s="465">
        <v>1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4</v>
      </c>
      <c r="AF559" s="14">
        <v>0</v>
      </c>
      <c r="AG559" s="14">
        <v>3</v>
      </c>
      <c r="AH559" s="14">
        <v>0</v>
      </c>
      <c r="AI559" s="14">
        <v>1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2</v>
      </c>
      <c r="D560" s="464">
        <v>0</v>
      </c>
      <c r="E560" s="465">
        <v>2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0</v>
      </c>
      <c r="R560" s="464">
        <v>0</v>
      </c>
      <c r="S560" s="465">
        <v>0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2</v>
      </c>
      <c r="AF560" s="14">
        <v>0</v>
      </c>
      <c r="AG560" s="14">
        <v>2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1</v>
      </c>
      <c r="D561" s="464">
        <v>0</v>
      </c>
      <c r="E561" s="465">
        <v>1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0</v>
      </c>
      <c r="R561" s="464">
        <v>0</v>
      </c>
      <c r="S561" s="465">
        <v>0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1</v>
      </c>
      <c r="AF561" s="14">
        <v>0</v>
      </c>
      <c r="AG561" s="14">
        <v>1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0</v>
      </c>
      <c r="D562" s="464">
        <v>0</v>
      </c>
      <c r="E562" s="465">
        <v>0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0</v>
      </c>
      <c r="R562" s="464">
        <v>0</v>
      </c>
      <c r="S562" s="465">
        <v>0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1</v>
      </c>
      <c r="D563" s="464">
        <v>0</v>
      </c>
      <c r="E563" s="465">
        <v>1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1</v>
      </c>
      <c r="R563" s="464">
        <v>0</v>
      </c>
      <c r="S563" s="465">
        <v>1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2</v>
      </c>
      <c r="AF563" s="14">
        <v>0</v>
      </c>
      <c r="AG563" s="14">
        <v>2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2</v>
      </c>
      <c r="D564" s="464">
        <v>0</v>
      </c>
      <c r="E564" s="465">
        <v>2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3</v>
      </c>
      <c r="R564" s="464">
        <v>0</v>
      </c>
      <c r="S564" s="465">
        <v>3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5</v>
      </c>
      <c r="AF564" s="14">
        <v>0</v>
      </c>
      <c r="AG564" s="14">
        <v>5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0</v>
      </c>
      <c r="D565" s="464">
        <v>0</v>
      </c>
      <c r="E565" s="465">
        <v>0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0</v>
      </c>
      <c r="R565" s="464">
        <v>0</v>
      </c>
      <c r="S565" s="465">
        <v>0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1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0</v>
      </c>
      <c r="R566" s="464">
        <v>0</v>
      </c>
      <c r="S566" s="465">
        <v>0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1</v>
      </c>
      <c r="AF566" s="14">
        <v>0</v>
      </c>
      <c r="AG566" s="14">
        <v>1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0</v>
      </c>
      <c r="D567" s="464">
        <v>0</v>
      </c>
      <c r="E567" s="465">
        <v>0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0</v>
      </c>
      <c r="R567" s="464">
        <v>0</v>
      </c>
      <c r="S567" s="465">
        <v>0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0</v>
      </c>
      <c r="D568" s="464">
        <v>0</v>
      </c>
      <c r="E568" s="465">
        <v>0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0</v>
      </c>
      <c r="R568" s="464">
        <v>0</v>
      </c>
      <c r="S568" s="465">
        <v>0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0</v>
      </c>
      <c r="R569" s="464">
        <v>0</v>
      </c>
      <c r="S569" s="465">
        <v>0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2</v>
      </c>
      <c r="D570" s="464">
        <v>0</v>
      </c>
      <c r="E570" s="465">
        <v>2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2</v>
      </c>
      <c r="R570" s="464">
        <v>0</v>
      </c>
      <c r="S570" s="465">
        <v>2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4</v>
      </c>
      <c r="AF570" s="14">
        <v>0</v>
      </c>
      <c r="AG570" s="14">
        <v>4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0</v>
      </c>
      <c r="D571" s="464">
        <v>0</v>
      </c>
      <c r="E571" s="465">
        <v>0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0</v>
      </c>
      <c r="R571" s="464">
        <v>0</v>
      </c>
      <c r="S571" s="465">
        <v>0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0</v>
      </c>
      <c r="D572" s="464">
        <v>0</v>
      </c>
      <c r="E572" s="465">
        <v>0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1</v>
      </c>
      <c r="R572" s="464">
        <v>0</v>
      </c>
      <c r="S572" s="465">
        <v>1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</v>
      </c>
      <c r="AF572" s="14">
        <v>0</v>
      </c>
      <c r="AG572" s="14">
        <v>1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3</v>
      </c>
      <c r="D573" s="464">
        <v>0</v>
      </c>
      <c r="E573" s="465">
        <v>3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0</v>
      </c>
      <c r="R573" s="464">
        <v>0</v>
      </c>
      <c r="S573" s="465">
        <v>0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3</v>
      </c>
      <c r="AF573" s="14">
        <v>0</v>
      </c>
      <c r="AG573" s="14">
        <v>3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1</v>
      </c>
      <c r="D574" s="464">
        <v>0</v>
      </c>
      <c r="E574" s="465">
        <v>1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2</v>
      </c>
      <c r="R574" s="464">
        <v>0</v>
      </c>
      <c r="S574" s="465">
        <v>2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3</v>
      </c>
      <c r="AF574" s="14">
        <v>0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2</v>
      </c>
      <c r="D575" s="464">
        <v>0</v>
      </c>
      <c r="E575" s="465">
        <v>1</v>
      </c>
      <c r="F575" s="465">
        <v>0</v>
      </c>
      <c r="G575" s="465">
        <v>1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1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3</v>
      </c>
      <c r="AF575" s="14">
        <v>0</v>
      </c>
      <c r="AG575" s="14">
        <v>2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3</v>
      </c>
      <c r="D576" s="464">
        <v>0</v>
      </c>
      <c r="E576" s="465">
        <v>3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2</v>
      </c>
      <c r="R576" s="464">
        <v>0</v>
      </c>
      <c r="S576" s="465">
        <v>2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5</v>
      </c>
      <c r="AF576" s="14">
        <v>0</v>
      </c>
      <c r="AG576" s="14">
        <v>5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4</v>
      </c>
      <c r="D577" s="464">
        <v>0</v>
      </c>
      <c r="E577" s="465">
        <v>3</v>
      </c>
      <c r="F577" s="465">
        <v>0</v>
      </c>
      <c r="G577" s="465">
        <v>1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3</v>
      </c>
      <c r="R577" s="464">
        <v>0</v>
      </c>
      <c r="S577" s="465">
        <v>3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7</v>
      </c>
      <c r="AF577" s="14">
        <v>0</v>
      </c>
      <c r="AG577" s="14">
        <v>6</v>
      </c>
      <c r="AH577" s="14">
        <v>0</v>
      </c>
      <c r="AI577" s="14">
        <v>1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6</v>
      </c>
      <c r="D578" s="464">
        <v>0</v>
      </c>
      <c r="E578" s="465">
        <v>4</v>
      </c>
      <c r="F578" s="465">
        <v>1</v>
      </c>
      <c r="G578" s="465">
        <v>1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0</v>
      </c>
      <c r="R578" s="464">
        <v>0</v>
      </c>
      <c r="S578" s="465">
        <v>0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6</v>
      </c>
      <c r="AF578" s="14">
        <v>0</v>
      </c>
      <c r="AG578" s="14">
        <v>4</v>
      </c>
      <c r="AH578" s="14">
        <v>1</v>
      </c>
      <c r="AI578" s="14">
        <v>1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</v>
      </c>
      <c r="D579" s="464">
        <v>0</v>
      </c>
      <c r="E579" s="465">
        <v>1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3</v>
      </c>
      <c r="R579" s="464">
        <v>0</v>
      </c>
      <c r="S579" s="465">
        <v>2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4</v>
      </c>
      <c r="AF579" s="14">
        <v>0</v>
      </c>
      <c r="AG579" s="14">
        <v>3</v>
      </c>
      <c r="AH579" s="14">
        <v>0</v>
      </c>
      <c r="AI579" s="14">
        <v>1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11</v>
      </c>
      <c r="D580" s="464">
        <v>0</v>
      </c>
      <c r="E580" s="465">
        <v>10</v>
      </c>
      <c r="F580" s="465">
        <v>0</v>
      </c>
      <c r="G580" s="465">
        <v>1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8</v>
      </c>
      <c r="R580" s="464">
        <v>0</v>
      </c>
      <c r="S580" s="465">
        <v>7</v>
      </c>
      <c r="T580" s="465">
        <v>0</v>
      </c>
      <c r="U580" s="465">
        <v>0</v>
      </c>
      <c r="V580" s="465">
        <v>1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19</v>
      </c>
      <c r="AF580" s="14">
        <v>0</v>
      </c>
      <c r="AG580" s="14">
        <v>17</v>
      </c>
      <c r="AH580" s="14">
        <v>0</v>
      </c>
      <c r="AI580" s="14">
        <v>1</v>
      </c>
      <c r="AJ580" s="14">
        <v>1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16</v>
      </c>
      <c r="D581" s="464">
        <v>0</v>
      </c>
      <c r="E581" s="465">
        <v>15</v>
      </c>
      <c r="F581" s="465">
        <v>0</v>
      </c>
      <c r="G581" s="465">
        <v>1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3</v>
      </c>
      <c r="R581" s="464">
        <v>0</v>
      </c>
      <c r="S581" s="465">
        <v>3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19</v>
      </c>
      <c r="AF581" s="465">
        <v>0</v>
      </c>
      <c r="AG581" s="14">
        <v>18</v>
      </c>
      <c r="AH581" s="14">
        <v>0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25</v>
      </c>
      <c r="D582" s="464">
        <v>0</v>
      </c>
      <c r="E582" s="465">
        <v>23</v>
      </c>
      <c r="F582" s="465">
        <v>0</v>
      </c>
      <c r="G582" s="465">
        <v>2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10</v>
      </c>
      <c r="R582" s="464">
        <v>0</v>
      </c>
      <c r="S582" s="465">
        <v>10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35</v>
      </c>
      <c r="AF582" s="14">
        <v>0</v>
      </c>
      <c r="AG582" s="14">
        <v>33</v>
      </c>
      <c r="AH582" s="14">
        <v>0</v>
      </c>
      <c r="AI582" s="14">
        <v>2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29</v>
      </c>
      <c r="D583" s="464">
        <v>0</v>
      </c>
      <c r="E583" s="465">
        <v>29</v>
      </c>
      <c r="F583" s="465">
        <v>0</v>
      </c>
      <c r="G583" s="465">
        <v>0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15</v>
      </c>
      <c r="R583" s="464">
        <v>2</v>
      </c>
      <c r="S583" s="465">
        <v>10</v>
      </c>
      <c r="T583" s="465">
        <v>0</v>
      </c>
      <c r="U583" s="465">
        <v>1</v>
      </c>
      <c r="V583" s="465">
        <v>1</v>
      </c>
      <c r="W583" s="465">
        <v>0</v>
      </c>
      <c r="X583" s="465">
        <v>0</v>
      </c>
      <c r="Y583" s="465">
        <v>0</v>
      </c>
      <c r="Z583" s="465">
        <v>0</v>
      </c>
      <c r="AA583" s="465">
        <v>1</v>
      </c>
      <c r="AB583" s="465">
        <v>0</v>
      </c>
      <c r="AC583" s="466">
        <v>0</v>
      </c>
      <c r="AE583" s="463">
        <v>44</v>
      </c>
      <c r="AF583" s="14">
        <v>2</v>
      </c>
      <c r="AG583" s="14">
        <v>39</v>
      </c>
      <c r="AH583" s="14">
        <v>0</v>
      </c>
      <c r="AI583" s="14">
        <v>1</v>
      </c>
      <c r="AJ583" s="14">
        <v>1</v>
      </c>
      <c r="AK583" s="14">
        <v>0</v>
      </c>
      <c r="AL583" s="14">
        <v>0</v>
      </c>
      <c r="AM583" s="14">
        <v>0</v>
      </c>
      <c r="AN583" s="14">
        <v>0</v>
      </c>
      <c r="AO583" s="14">
        <v>1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30</v>
      </c>
      <c r="D584" s="464">
        <v>1</v>
      </c>
      <c r="E584" s="465">
        <v>28</v>
      </c>
      <c r="F584" s="465">
        <v>0</v>
      </c>
      <c r="G584" s="465">
        <v>1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23</v>
      </c>
      <c r="R584" s="464">
        <v>1</v>
      </c>
      <c r="S584" s="465">
        <v>19</v>
      </c>
      <c r="T584" s="465">
        <v>0</v>
      </c>
      <c r="U584" s="465">
        <v>1</v>
      </c>
      <c r="V584" s="465">
        <v>1</v>
      </c>
      <c r="W584" s="465">
        <v>1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53</v>
      </c>
      <c r="AF584" s="14">
        <v>2</v>
      </c>
      <c r="AG584" s="14">
        <v>47</v>
      </c>
      <c r="AH584" s="14">
        <v>0</v>
      </c>
      <c r="AI584" s="14">
        <v>2</v>
      </c>
      <c r="AJ584" s="14">
        <v>1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27</v>
      </c>
      <c r="D585" s="464">
        <v>0</v>
      </c>
      <c r="E585" s="465">
        <v>26</v>
      </c>
      <c r="F585" s="465">
        <v>0</v>
      </c>
      <c r="G585" s="465">
        <v>1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26</v>
      </c>
      <c r="R585" s="464">
        <v>0</v>
      </c>
      <c r="S585" s="465">
        <v>24</v>
      </c>
      <c r="T585" s="465">
        <v>0</v>
      </c>
      <c r="U585" s="465">
        <v>0</v>
      </c>
      <c r="V585" s="465">
        <v>0</v>
      </c>
      <c r="W585" s="465">
        <v>1</v>
      </c>
      <c r="X585" s="465">
        <v>0</v>
      </c>
      <c r="Y585" s="465">
        <v>0</v>
      </c>
      <c r="Z585" s="465">
        <v>1</v>
      </c>
      <c r="AA585" s="465">
        <v>0</v>
      </c>
      <c r="AB585" s="465">
        <v>0</v>
      </c>
      <c r="AC585" s="466">
        <v>0</v>
      </c>
      <c r="AE585" s="463">
        <v>53</v>
      </c>
      <c r="AF585" s="14">
        <v>0</v>
      </c>
      <c r="AG585" s="14">
        <v>50</v>
      </c>
      <c r="AH585" s="14">
        <v>0</v>
      </c>
      <c r="AI585" s="14">
        <v>1</v>
      </c>
      <c r="AJ585" s="14">
        <v>0</v>
      </c>
      <c r="AK585" s="14">
        <v>1</v>
      </c>
      <c r="AL585" s="14">
        <v>0</v>
      </c>
      <c r="AM585" s="14">
        <v>0</v>
      </c>
      <c r="AN585" s="14">
        <v>1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23</v>
      </c>
      <c r="D586" s="464">
        <v>0</v>
      </c>
      <c r="E586" s="465">
        <v>21</v>
      </c>
      <c r="F586" s="465">
        <v>0</v>
      </c>
      <c r="G586" s="465">
        <v>2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34</v>
      </c>
      <c r="R586" s="464">
        <v>2</v>
      </c>
      <c r="S586" s="465">
        <v>27</v>
      </c>
      <c r="T586" s="465">
        <v>0</v>
      </c>
      <c r="U586" s="465">
        <v>1</v>
      </c>
      <c r="V586" s="465">
        <v>2</v>
      </c>
      <c r="W586" s="465">
        <v>2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57</v>
      </c>
      <c r="AF586" s="14">
        <v>2</v>
      </c>
      <c r="AG586" s="14">
        <v>48</v>
      </c>
      <c r="AH586" s="14">
        <v>0</v>
      </c>
      <c r="AI586" s="14">
        <v>3</v>
      </c>
      <c r="AJ586" s="14">
        <v>2</v>
      </c>
      <c r="AK586" s="14">
        <v>2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41</v>
      </c>
      <c r="D587" s="464">
        <v>0</v>
      </c>
      <c r="E587" s="465">
        <v>41</v>
      </c>
      <c r="F587" s="465">
        <v>0</v>
      </c>
      <c r="G587" s="465">
        <v>0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52</v>
      </c>
      <c r="R587" s="464">
        <v>0</v>
      </c>
      <c r="S587" s="465">
        <v>48</v>
      </c>
      <c r="T587" s="465">
        <v>0</v>
      </c>
      <c r="U587" s="465">
        <v>0</v>
      </c>
      <c r="V587" s="465">
        <v>2</v>
      </c>
      <c r="W587" s="465">
        <v>2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93</v>
      </c>
      <c r="AF587" s="14">
        <v>0</v>
      </c>
      <c r="AG587" s="14">
        <v>89</v>
      </c>
      <c r="AH587" s="14">
        <v>0</v>
      </c>
      <c r="AI587" s="14">
        <v>0</v>
      </c>
      <c r="AJ587" s="14">
        <v>2</v>
      </c>
      <c r="AK587" s="14">
        <v>2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27</v>
      </c>
      <c r="D588" s="464">
        <v>0</v>
      </c>
      <c r="E588" s="465">
        <v>26</v>
      </c>
      <c r="F588" s="465">
        <v>0</v>
      </c>
      <c r="G588" s="465">
        <v>1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91</v>
      </c>
      <c r="R588" s="464">
        <v>0</v>
      </c>
      <c r="S588" s="465">
        <v>86</v>
      </c>
      <c r="T588" s="465">
        <v>0</v>
      </c>
      <c r="U588" s="465">
        <v>1</v>
      </c>
      <c r="V588" s="465">
        <v>2</v>
      </c>
      <c r="W588" s="465">
        <v>1</v>
      </c>
      <c r="X588" s="465">
        <v>0</v>
      </c>
      <c r="Y588" s="465">
        <v>0</v>
      </c>
      <c r="Z588" s="465">
        <v>1</v>
      </c>
      <c r="AA588" s="465">
        <v>0</v>
      </c>
      <c r="AB588" s="465">
        <v>0</v>
      </c>
      <c r="AC588" s="466">
        <v>0</v>
      </c>
      <c r="AE588" s="463">
        <v>118</v>
      </c>
      <c r="AF588" s="14">
        <v>0</v>
      </c>
      <c r="AG588" s="14">
        <v>112</v>
      </c>
      <c r="AH588" s="14">
        <v>0</v>
      </c>
      <c r="AI588" s="14">
        <v>2</v>
      </c>
      <c r="AJ588" s="14">
        <v>2</v>
      </c>
      <c r="AK588" s="14">
        <v>1</v>
      </c>
      <c r="AL588" s="14">
        <v>0</v>
      </c>
      <c r="AM588" s="14">
        <v>0</v>
      </c>
      <c r="AN588" s="14">
        <v>1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35</v>
      </c>
      <c r="D589" s="464">
        <v>0</v>
      </c>
      <c r="E589" s="465">
        <v>35</v>
      </c>
      <c r="F589" s="465">
        <v>0</v>
      </c>
      <c r="G589" s="465">
        <v>0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76</v>
      </c>
      <c r="R589" s="464">
        <v>3</v>
      </c>
      <c r="S589" s="465">
        <v>71</v>
      </c>
      <c r="T589" s="465">
        <v>0</v>
      </c>
      <c r="U589" s="465">
        <v>1</v>
      </c>
      <c r="V589" s="465">
        <v>1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111</v>
      </c>
      <c r="AF589" s="14">
        <v>3</v>
      </c>
      <c r="AG589" s="14">
        <v>106</v>
      </c>
      <c r="AH589" s="14">
        <v>0</v>
      </c>
      <c r="AI589" s="14">
        <v>1</v>
      </c>
      <c r="AJ589" s="14">
        <v>1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55</v>
      </c>
      <c r="D590" s="464">
        <v>0</v>
      </c>
      <c r="E590" s="465">
        <v>50</v>
      </c>
      <c r="F590" s="465">
        <v>2</v>
      </c>
      <c r="G590" s="465">
        <v>2</v>
      </c>
      <c r="H590" s="465">
        <v>0</v>
      </c>
      <c r="I590" s="465">
        <v>0</v>
      </c>
      <c r="J590" s="465">
        <v>1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62</v>
      </c>
      <c r="R590" s="464">
        <v>3</v>
      </c>
      <c r="S590" s="465">
        <v>57</v>
      </c>
      <c r="T590" s="465">
        <v>0</v>
      </c>
      <c r="U590" s="465">
        <v>0</v>
      </c>
      <c r="V590" s="465">
        <v>1</v>
      </c>
      <c r="W590" s="465">
        <v>1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117</v>
      </c>
      <c r="AF590" s="14">
        <v>3</v>
      </c>
      <c r="AG590" s="14">
        <v>107</v>
      </c>
      <c r="AH590" s="14">
        <v>2</v>
      </c>
      <c r="AI590" s="14">
        <v>2</v>
      </c>
      <c r="AJ590" s="14">
        <v>1</v>
      </c>
      <c r="AK590" s="14">
        <v>1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39</v>
      </c>
      <c r="D591" s="464">
        <v>0</v>
      </c>
      <c r="E591" s="465">
        <v>39</v>
      </c>
      <c r="F591" s="465">
        <v>0</v>
      </c>
      <c r="G591" s="465">
        <v>0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81</v>
      </c>
      <c r="R591" s="464">
        <v>1</v>
      </c>
      <c r="S591" s="465">
        <v>75</v>
      </c>
      <c r="T591" s="465">
        <v>0</v>
      </c>
      <c r="U591" s="465">
        <v>1</v>
      </c>
      <c r="V591" s="465">
        <v>0</v>
      </c>
      <c r="W591" s="465">
        <v>2</v>
      </c>
      <c r="X591" s="465">
        <v>1</v>
      </c>
      <c r="Y591" s="465">
        <v>0</v>
      </c>
      <c r="Z591" s="465">
        <v>1</v>
      </c>
      <c r="AA591" s="465">
        <v>0</v>
      </c>
      <c r="AB591" s="465">
        <v>0</v>
      </c>
      <c r="AC591" s="466">
        <v>0</v>
      </c>
      <c r="AE591" s="463">
        <v>120</v>
      </c>
      <c r="AF591" s="14">
        <v>1</v>
      </c>
      <c r="AG591" s="14">
        <v>114</v>
      </c>
      <c r="AH591" s="14">
        <v>0</v>
      </c>
      <c r="AI591" s="14">
        <v>1</v>
      </c>
      <c r="AJ591" s="14">
        <v>0</v>
      </c>
      <c r="AK591" s="14">
        <v>2</v>
      </c>
      <c r="AL591" s="14">
        <v>1</v>
      </c>
      <c r="AM591" s="14">
        <v>0</v>
      </c>
      <c r="AN591" s="14">
        <v>1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67</v>
      </c>
      <c r="D592" s="464">
        <v>0</v>
      </c>
      <c r="E592" s="465">
        <v>61</v>
      </c>
      <c r="F592" s="465">
        <v>0</v>
      </c>
      <c r="G592" s="465">
        <v>6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50</v>
      </c>
      <c r="R592" s="464">
        <v>1</v>
      </c>
      <c r="S592" s="465">
        <v>44</v>
      </c>
      <c r="T592" s="465">
        <v>0</v>
      </c>
      <c r="U592" s="465">
        <v>1</v>
      </c>
      <c r="V592" s="465">
        <v>1</v>
      </c>
      <c r="W592" s="465">
        <v>3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117</v>
      </c>
      <c r="AF592" s="14">
        <v>1</v>
      </c>
      <c r="AG592" s="14">
        <v>105</v>
      </c>
      <c r="AH592" s="14">
        <v>0</v>
      </c>
      <c r="AI592" s="14">
        <v>7</v>
      </c>
      <c r="AJ592" s="14">
        <v>1</v>
      </c>
      <c r="AK592" s="14">
        <v>3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40</v>
      </c>
      <c r="D593" s="464">
        <v>0</v>
      </c>
      <c r="E593" s="465">
        <v>40</v>
      </c>
      <c r="F593" s="465">
        <v>0</v>
      </c>
      <c r="G593" s="465">
        <v>0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38</v>
      </c>
      <c r="R593" s="464">
        <v>5</v>
      </c>
      <c r="S593" s="465">
        <v>28</v>
      </c>
      <c r="T593" s="465">
        <v>0</v>
      </c>
      <c r="U593" s="465">
        <v>1</v>
      </c>
      <c r="V593" s="465">
        <v>1</v>
      </c>
      <c r="W593" s="465">
        <v>3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78</v>
      </c>
      <c r="AF593" s="14">
        <v>5</v>
      </c>
      <c r="AG593" s="14">
        <v>68</v>
      </c>
      <c r="AH593" s="14">
        <v>0</v>
      </c>
      <c r="AI593" s="14">
        <v>1</v>
      </c>
      <c r="AJ593" s="14">
        <v>1</v>
      </c>
      <c r="AK593" s="14">
        <v>3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31</v>
      </c>
      <c r="D594" s="464">
        <v>0</v>
      </c>
      <c r="E594" s="465">
        <v>30</v>
      </c>
      <c r="F594" s="465">
        <v>0</v>
      </c>
      <c r="G594" s="465">
        <v>1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31</v>
      </c>
      <c r="R594" s="464">
        <v>1</v>
      </c>
      <c r="S594" s="465">
        <v>27</v>
      </c>
      <c r="T594" s="465">
        <v>0</v>
      </c>
      <c r="U594" s="465">
        <v>2</v>
      </c>
      <c r="V594" s="465">
        <v>0</v>
      </c>
      <c r="W594" s="465">
        <v>1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62</v>
      </c>
      <c r="AF594" s="14">
        <v>1</v>
      </c>
      <c r="AG594" s="14">
        <v>57</v>
      </c>
      <c r="AH594" s="14">
        <v>0</v>
      </c>
      <c r="AI594" s="14">
        <v>3</v>
      </c>
      <c r="AJ594" s="14">
        <v>0</v>
      </c>
      <c r="AK594" s="14">
        <v>1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40</v>
      </c>
      <c r="D595" s="464">
        <v>0</v>
      </c>
      <c r="E595" s="465">
        <v>39</v>
      </c>
      <c r="F595" s="465">
        <v>0</v>
      </c>
      <c r="G595" s="465">
        <v>1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44</v>
      </c>
      <c r="R595" s="464">
        <v>3</v>
      </c>
      <c r="S595" s="465">
        <v>38</v>
      </c>
      <c r="T595" s="465">
        <v>0</v>
      </c>
      <c r="U595" s="465">
        <v>1</v>
      </c>
      <c r="V595" s="465">
        <v>1</v>
      </c>
      <c r="W595" s="465">
        <v>1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84</v>
      </c>
      <c r="AF595" s="14">
        <v>3</v>
      </c>
      <c r="AG595" s="14">
        <v>77</v>
      </c>
      <c r="AH595" s="14">
        <v>0</v>
      </c>
      <c r="AI595" s="14">
        <v>2</v>
      </c>
      <c r="AJ595" s="14">
        <v>1</v>
      </c>
      <c r="AK595" s="14">
        <v>1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37</v>
      </c>
      <c r="D596" s="464">
        <v>0</v>
      </c>
      <c r="E596" s="465">
        <v>36</v>
      </c>
      <c r="F596" s="465">
        <v>0</v>
      </c>
      <c r="G596" s="465">
        <v>1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38</v>
      </c>
      <c r="R596" s="464">
        <v>0</v>
      </c>
      <c r="S596" s="465">
        <v>37</v>
      </c>
      <c r="T596" s="465">
        <v>0</v>
      </c>
      <c r="U596" s="465">
        <v>0</v>
      </c>
      <c r="V596" s="465">
        <v>1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75</v>
      </c>
      <c r="AF596" s="14">
        <v>0</v>
      </c>
      <c r="AG596" s="14">
        <v>73</v>
      </c>
      <c r="AH596" s="14">
        <v>0</v>
      </c>
      <c r="AI596" s="14">
        <v>1</v>
      </c>
      <c r="AJ596" s="14">
        <v>1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45</v>
      </c>
      <c r="D597" s="464">
        <v>1</v>
      </c>
      <c r="E597" s="465">
        <v>43</v>
      </c>
      <c r="F597" s="465">
        <v>0</v>
      </c>
      <c r="G597" s="465">
        <v>1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45</v>
      </c>
      <c r="R597" s="464">
        <v>0</v>
      </c>
      <c r="S597" s="465">
        <v>42</v>
      </c>
      <c r="T597" s="465">
        <v>0</v>
      </c>
      <c r="U597" s="465">
        <v>1</v>
      </c>
      <c r="V597" s="465">
        <v>2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90</v>
      </c>
      <c r="AF597" s="14">
        <v>1</v>
      </c>
      <c r="AG597" s="14">
        <v>85</v>
      </c>
      <c r="AH597" s="14">
        <v>0</v>
      </c>
      <c r="AI597" s="14">
        <v>2</v>
      </c>
      <c r="AJ597" s="14">
        <v>2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38</v>
      </c>
      <c r="D598" s="464">
        <v>0</v>
      </c>
      <c r="E598" s="465">
        <v>36</v>
      </c>
      <c r="F598" s="465">
        <v>0</v>
      </c>
      <c r="G598" s="465">
        <v>2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34</v>
      </c>
      <c r="R598" s="464">
        <v>1</v>
      </c>
      <c r="S598" s="465">
        <v>32</v>
      </c>
      <c r="T598" s="465">
        <v>0</v>
      </c>
      <c r="U598" s="465">
        <v>1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72</v>
      </c>
      <c r="AF598" s="14">
        <v>1</v>
      </c>
      <c r="AG598" s="14">
        <v>68</v>
      </c>
      <c r="AH598" s="14">
        <v>0</v>
      </c>
      <c r="AI598" s="14">
        <v>3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41</v>
      </c>
      <c r="D599" s="464">
        <v>0</v>
      </c>
      <c r="E599" s="465">
        <v>41</v>
      </c>
      <c r="F599" s="465">
        <v>0</v>
      </c>
      <c r="G599" s="465">
        <v>0</v>
      </c>
      <c r="H599" s="465">
        <v>0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36</v>
      </c>
      <c r="R599" s="464">
        <v>0</v>
      </c>
      <c r="S599" s="465">
        <v>34</v>
      </c>
      <c r="T599" s="465">
        <v>0</v>
      </c>
      <c r="U599" s="465">
        <v>1</v>
      </c>
      <c r="V599" s="465">
        <v>1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77</v>
      </c>
      <c r="AF599" s="14">
        <v>0</v>
      </c>
      <c r="AG599" s="14">
        <v>75</v>
      </c>
      <c r="AH599" s="14">
        <v>0</v>
      </c>
      <c r="AI599" s="14">
        <v>1</v>
      </c>
      <c r="AJ599" s="14">
        <v>1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35</v>
      </c>
      <c r="D600" s="464">
        <v>0</v>
      </c>
      <c r="E600" s="465">
        <v>34</v>
      </c>
      <c r="F600" s="465">
        <v>0</v>
      </c>
      <c r="G600" s="465">
        <v>1</v>
      </c>
      <c r="H600" s="465">
        <v>0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44</v>
      </c>
      <c r="R600" s="464">
        <v>0</v>
      </c>
      <c r="S600" s="465">
        <v>42</v>
      </c>
      <c r="T600" s="465">
        <v>0</v>
      </c>
      <c r="U600" s="465">
        <v>2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79</v>
      </c>
      <c r="AF600" s="14">
        <v>0</v>
      </c>
      <c r="AG600" s="14">
        <v>76</v>
      </c>
      <c r="AH600" s="14">
        <v>0</v>
      </c>
      <c r="AI600" s="14">
        <v>3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50</v>
      </c>
      <c r="D601" s="464">
        <v>0</v>
      </c>
      <c r="E601" s="465">
        <v>48</v>
      </c>
      <c r="F601" s="465">
        <v>1</v>
      </c>
      <c r="G601" s="465">
        <v>1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27</v>
      </c>
      <c r="R601" s="464">
        <v>0</v>
      </c>
      <c r="S601" s="465">
        <v>26</v>
      </c>
      <c r="T601" s="465">
        <v>0</v>
      </c>
      <c r="U601" s="465">
        <v>1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77</v>
      </c>
      <c r="AF601" s="14">
        <v>0</v>
      </c>
      <c r="AG601" s="14">
        <v>74</v>
      </c>
      <c r="AH601" s="14">
        <v>1</v>
      </c>
      <c r="AI601" s="14">
        <v>2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48</v>
      </c>
      <c r="D602" s="464">
        <v>0</v>
      </c>
      <c r="E602" s="465">
        <v>46</v>
      </c>
      <c r="F602" s="465">
        <v>0</v>
      </c>
      <c r="G602" s="465">
        <v>2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25</v>
      </c>
      <c r="R602" s="464">
        <v>0</v>
      </c>
      <c r="S602" s="465">
        <v>23</v>
      </c>
      <c r="T602" s="465">
        <v>0</v>
      </c>
      <c r="U602" s="465">
        <v>2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73</v>
      </c>
      <c r="AF602" s="14">
        <v>0</v>
      </c>
      <c r="AG602" s="14">
        <v>69</v>
      </c>
      <c r="AH602" s="14">
        <v>0</v>
      </c>
      <c r="AI602" s="14">
        <v>4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54</v>
      </c>
      <c r="D603" s="464">
        <v>0</v>
      </c>
      <c r="E603" s="465">
        <v>48</v>
      </c>
      <c r="F603" s="465">
        <v>1</v>
      </c>
      <c r="G603" s="465">
        <v>5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45</v>
      </c>
      <c r="R603" s="464">
        <v>0</v>
      </c>
      <c r="S603" s="465">
        <v>42</v>
      </c>
      <c r="T603" s="465">
        <v>0</v>
      </c>
      <c r="U603" s="465">
        <v>3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99</v>
      </c>
      <c r="AF603" s="14">
        <v>0</v>
      </c>
      <c r="AG603" s="14">
        <v>90</v>
      </c>
      <c r="AH603" s="14">
        <v>1</v>
      </c>
      <c r="AI603" s="14">
        <v>8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61</v>
      </c>
      <c r="D604" s="464">
        <v>0</v>
      </c>
      <c r="E604" s="465">
        <v>57</v>
      </c>
      <c r="F604" s="465">
        <v>0</v>
      </c>
      <c r="G604" s="465">
        <v>3</v>
      </c>
      <c r="H604" s="465">
        <v>0</v>
      </c>
      <c r="I604" s="465">
        <v>0</v>
      </c>
      <c r="J604" s="465">
        <v>1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38</v>
      </c>
      <c r="R604" s="464">
        <v>0</v>
      </c>
      <c r="S604" s="465">
        <v>36</v>
      </c>
      <c r="T604" s="465">
        <v>0</v>
      </c>
      <c r="U604" s="465">
        <v>1</v>
      </c>
      <c r="V604" s="465">
        <v>0</v>
      </c>
      <c r="W604" s="465">
        <v>0</v>
      </c>
      <c r="X604" s="465">
        <v>1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99</v>
      </c>
      <c r="AF604" s="14">
        <v>0</v>
      </c>
      <c r="AG604" s="14">
        <v>93</v>
      </c>
      <c r="AH604" s="14">
        <v>0</v>
      </c>
      <c r="AI604" s="14">
        <v>4</v>
      </c>
      <c r="AJ604" s="14">
        <v>0</v>
      </c>
      <c r="AK604" s="14">
        <v>0</v>
      </c>
      <c r="AL604" s="14">
        <v>2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56</v>
      </c>
      <c r="D605" s="464">
        <v>1</v>
      </c>
      <c r="E605" s="465">
        <v>51</v>
      </c>
      <c r="F605" s="465">
        <v>0</v>
      </c>
      <c r="G605" s="465">
        <v>4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24</v>
      </c>
      <c r="R605" s="464">
        <v>0</v>
      </c>
      <c r="S605" s="465">
        <v>22</v>
      </c>
      <c r="T605" s="465">
        <v>0</v>
      </c>
      <c r="U605" s="465">
        <v>1</v>
      </c>
      <c r="V605" s="465">
        <v>0</v>
      </c>
      <c r="W605" s="465">
        <v>0</v>
      </c>
      <c r="X605" s="465">
        <v>1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80</v>
      </c>
      <c r="AF605" s="465">
        <v>1</v>
      </c>
      <c r="AG605" s="14">
        <v>73</v>
      </c>
      <c r="AH605" s="14">
        <v>0</v>
      </c>
      <c r="AI605" s="14">
        <v>5</v>
      </c>
      <c r="AJ605" s="14">
        <v>0</v>
      </c>
      <c r="AK605" s="14">
        <v>0</v>
      </c>
      <c r="AL605" s="14">
        <v>1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52</v>
      </c>
      <c r="D606" s="464">
        <v>1</v>
      </c>
      <c r="E606" s="465">
        <v>50</v>
      </c>
      <c r="F606" s="465">
        <v>0</v>
      </c>
      <c r="G606" s="465">
        <v>1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38</v>
      </c>
      <c r="R606" s="464">
        <v>0</v>
      </c>
      <c r="S606" s="465">
        <v>35</v>
      </c>
      <c r="T606" s="465">
        <v>0</v>
      </c>
      <c r="U606" s="465">
        <v>2</v>
      </c>
      <c r="V606" s="465">
        <v>1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90</v>
      </c>
      <c r="AF606" s="14">
        <v>1</v>
      </c>
      <c r="AG606" s="14">
        <v>85</v>
      </c>
      <c r="AH606" s="14">
        <v>0</v>
      </c>
      <c r="AI606" s="14">
        <v>3</v>
      </c>
      <c r="AJ606" s="14">
        <v>1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52</v>
      </c>
      <c r="D607" s="464">
        <v>0</v>
      </c>
      <c r="E607" s="465">
        <v>48</v>
      </c>
      <c r="F607" s="465">
        <v>1</v>
      </c>
      <c r="G607" s="465">
        <v>3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31</v>
      </c>
      <c r="R607" s="464">
        <v>0</v>
      </c>
      <c r="S607" s="465">
        <v>26</v>
      </c>
      <c r="T607" s="465">
        <v>0</v>
      </c>
      <c r="U607" s="465">
        <v>5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83</v>
      </c>
      <c r="AF607" s="14">
        <v>0</v>
      </c>
      <c r="AG607" s="14">
        <v>74</v>
      </c>
      <c r="AH607" s="14">
        <v>1</v>
      </c>
      <c r="AI607" s="14">
        <v>8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50</v>
      </c>
      <c r="D608" s="464">
        <v>1</v>
      </c>
      <c r="E608" s="465">
        <v>48</v>
      </c>
      <c r="F608" s="465">
        <v>0</v>
      </c>
      <c r="G608" s="465">
        <v>1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45</v>
      </c>
      <c r="R608" s="464">
        <v>0</v>
      </c>
      <c r="S608" s="465">
        <v>41</v>
      </c>
      <c r="T608" s="465">
        <v>0</v>
      </c>
      <c r="U608" s="465">
        <v>3</v>
      </c>
      <c r="V608" s="465">
        <v>1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95</v>
      </c>
      <c r="AF608" s="14">
        <v>1</v>
      </c>
      <c r="AG608" s="14">
        <v>89</v>
      </c>
      <c r="AH608" s="14">
        <v>0</v>
      </c>
      <c r="AI608" s="14">
        <v>4</v>
      </c>
      <c r="AJ608" s="14">
        <v>1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50</v>
      </c>
      <c r="D609" s="464">
        <v>0</v>
      </c>
      <c r="E609" s="465">
        <v>45</v>
      </c>
      <c r="F609" s="465">
        <v>0</v>
      </c>
      <c r="G609" s="465">
        <v>5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32</v>
      </c>
      <c r="R609" s="464">
        <v>2</v>
      </c>
      <c r="S609" s="465">
        <v>30</v>
      </c>
      <c r="T609" s="465">
        <v>0</v>
      </c>
      <c r="U609" s="465">
        <v>0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82</v>
      </c>
      <c r="AF609" s="14">
        <v>2</v>
      </c>
      <c r="AG609" s="14">
        <v>75</v>
      </c>
      <c r="AH609" s="14">
        <v>0</v>
      </c>
      <c r="AI609" s="14">
        <v>5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39</v>
      </c>
      <c r="D610" s="464">
        <v>0</v>
      </c>
      <c r="E610" s="465">
        <v>37</v>
      </c>
      <c r="F610" s="465">
        <v>1</v>
      </c>
      <c r="G610" s="465">
        <v>1</v>
      </c>
      <c r="H610" s="465">
        <v>0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42</v>
      </c>
      <c r="R610" s="464">
        <v>0</v>
      </c>
      <c r="S610" s="465">
        <v>39</v>
      </c>
      <c r="T610" s="465">
        <v>0</v>
      </c>
      <c r="U610" s="465">
        <v>2</v>
      </c>
      <c r="V610" s="465">
        <v>0</v>
      </c>
      <c r="W610" s="465">
        <v>1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81</v>
      </c>
      <c r="AF610" s="14">
        <v>0</v>
      </c>
      <c r="AG610" s="14">
        <v>76</v>
      </c>
      <c r="AH610" s="14">
        <v>1</v>
      </c>
      <c r="AI610" s="14">
        <v>3</v>
      </c>
      <c r="AJ610" s="14">
        <v>0</v>
      </c>
      <c r="AK610" s="14">
        <v>1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41</v>
      </c>
      <c r="D611" s="464">
        <v>0</v>
      </c>
      <c r="E611" s="465">
        <v>37</v>
      </c>
      <c r="F611" s="465">
        <v>0</v>
      </c>
      <c r="G611" s="465">
        <v>4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42</v>
      </c>
      <c r="R611" s="464">
        <v>0</v>
      </c>
      <c r="S611" s="465">
        <v>39</v>
      </c>
      <c r="T611" s="465">
        <v>0</v>
      </c>
      <c r="U611" s="465">
        <v>3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83</v>
      </c>
      <c r="AF611" s="14">
        <v>0</v>
      </c>
      <c r="AG611" s="14">
        <v>76</v>
      </c>
      <c r="AH611" s="14">
        <v>0</v>
      </c>
      <c r="AI611" s="14">
        <v>7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50</v>
      </c>
      <c r="D612" s="464">
        <v>0</v>
      </c>
      <c r="E612" s="465">
        <v>45</v>
      </c>
      <c r="F612" s="465">
        <v>0</v>
      </c>
      <c r="G612" s="465">
        <v>5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40</v>
      </c>
      <c r="R612" s="464">
        <v>1</v>
      </c>
      <c r="S612" s="465">
        <v>37</v>
      </c>
      <c r="T612" s="465">
        <v>0</v>
      </c>
      <c r="U612" s="465">
        <v>2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90</v>
      </c>
      <c r="AF612" s="14">
        <v>1</v>
      </c>
      <c r="AG612" s="14">
        <v>82</v>
      </c>
      <c r="AH612" s="14">
        <v>0</v>
      </c>
      <c r="AI612" s="14">
        <v>7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44</v>
      </c>
      <c r="D613" s="464">
        <v>0</v>
      </c>
      <c r="E613" s="465">
        <v>41</v>
      </c>
      <c r="F613" s="465">
        <v>0</v>
      </c>
      <c r="G613" s="465">
        <v>3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44</v>
      </c>
      <c r="R613" s="464">
        <v>2</v>
      </c>
      <c r="S613" s="465">
        <v>42</v>
      </c>
      <c r="T613" s="465">
        <v>0</v>
      </c>
      <c r="U613" s="465">
        <v>0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88</v>
      </c>
      <c r="AF613" s="14">
        <v>2</v>
      </c>
      <c r="AG613" s="14">
        <v>83</v>
      </c>
      <c r="AH613" s="14">
        <v>0</v>
      </c>
      <c r="AI613" s="14">
        <v>3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43</v>
      </c>
      <c r="D614" s="464">
        <v>0</v>
      </c>
      <c r="E614" s="465">
        <v>42</v>
      </c>
      <c r="F614" s="465">
        <v>0</v>
      </c>
      <c r="G614" s="465">
        <v>1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43</v>
      </c>
      <c r="R614" s="464">
        <v>1</v>
      </c>
      <c r="S614" s="465">
        <v>41</v>
      </c>
      <c r="T614" s="465">
        <v>0</v>
      </c>
      <c r="U614" s="465">
        <v>0</v>
      </c>
      <c r="V614" s="465">
        <v>1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86</v>
      </c>
      <c r="AF614" s="14">
        <v>1</v>
      </c>
      <c r="AG614" s="14">
        <v>83</v>
      </c>
      <c r="AH614" s="14">
        <v>0</v>
      </c>
      <c r="AI614" s="14">
        <v>1</v>
      </c>
      <c r="AJ614" s="14">
        <v>1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54</v>
      </c>
      <c r="D615" s="464">
        <v>0</v>
      </c>
      <c r="E615" s="465">
        <v>52</v>
      </c>
      <c r="F615" s="465">
        <v>0</v>
      </c>
      <c r="G615" s="465">
        <v>1</v>
      </c>
      <c r="H615" s="465">
        <v>0</v>
      </c>
      <c r="I615" s="465">
        <v>0</v>
      </c>
      <c r="J615" s="465">
        <v>1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50</v>
      </c>
      <c r="R615" s="464">
        <v>0</v>
      </c>
      <c r="S615" s="465">
        <v>48</v>
      </c>
      <c r="T615" s="465">
        <v>0</v>
      </c>
      <c r="U615" s="465">
        <v>2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104</v>
      </c>
      <c r="AF615" s="14">
        <v>0</v>
      </c>
      <c r="AG615" s="14">
        <v>100</v>
      </c>
      <c r="AH615" s="14">
        <v>0</v>
      </c>
      <c r="AI615" s="14">
        <v>3</v>
      </c>
      <c r="AJ615" s="14">
        <v>0</v>
      </c>
      <c r="AK615" s="14">
        <v>0</v>
      </c>
      <c r="AL615" s="14">
        <v>1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42</v>
      </c>
      <c r="D616" s="464">
        <v>0</v>
      </c>
      <c r="E616" s="465">
        <v>39</v>
      </c>
      <c r="F616" s="465">
        <v>0</v>
      </c>
      <c r="G616" s="465">
        <v>3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64</v>
      </c>
      <c r="R616" s="464">
        <v>1</v>
      </c>
      <c r="S616" s="465">
        <v>61</v>
      </c>
      <c r="T616" s="465">
        <v>0</v>
      </c>
      <c r="U616" s="465">
        <v>1</v>
      </c>
      <c r="V616" s="465">
        <v>1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106</v>
      </c>
      <c r="AF616" s="14">
        <v>1</v>
      </c>
      <c r="AG616" s="14">
        <v>100</v>
      </c>
      <c r="AH616" s="14">
        <v>0</v>
      </c>
      <c r="AI616" s="14">
        <v>4</v>
      </c>
      <c r="AJ616" s="14">
        <v>1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40</v>
      </c>
      <c r="D617" s="464">
        <v>0</v>
      </c>
      <c r="E617" s="465">
        <v>36</v>
      </c>
      <c r="F617" s="465">
        <v>1</v>
      </c>
      <c r="G617" s="465">
        <v>3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51</v>
      </c>
      <c r="R617" s="464">
        <v>0</v>
      </c>
      <c r="S617" s="465">
        <v>47</v>
      </c>
      <c r="T617" s="465">
        <v>0</v>
      </c>
      <c r="U617" s="465">
        <v>2</v>
      </c>
      <c r="V617" s="465">
        <v>0</v>
      </c>
      <c r="W617" s="465">
        <v>1</v>
      </c>
      <c r="X617" s="465">
        <v>0</v>
      </c>
      <c r="Y617" s="465">
        <v>0</v>
      </c>
      <c r="Z617" s="465">
        <v>0</v>
      </c>
      <c r="AA617" s="465">
        <v>1</v>
      </c>
      <c r="AB617" s="465">
        <v>0</v>
      </c>
      <c r="AC617" s="466">
        <v>0</v>
      </c>
      <c r="AE617" s="463">
        <v>91</v>
      </c>
      <c r="AF617" s="14">
        <v>0</v>
      </c>
      <c r="AG617" s="14">
        <v>83</v>
      </c>
      <c r="AH617" s="14">
        <v>1</v>
      </c>
      <c r="AI617" s="14">
        <v>5</v>
      </c>
      <c r="AJ617" s="14">
        <v>0</v>
      </c>
      <c r="AK617" s="14">
        <v>1</v>
      </c>
      <c r="AL617" s="14">
        <v>0</v>
      </c>
      <c r="AM617" s="14">
        <v>0</v>
      </c>
      <c r="AN617" s="14">
        <v>0</v>
      </c>
      <c r="AO617" s="14">
        <v>1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58</v>
      </c>
      <c r="D618" s="464">
        <v>0</v>
      </c>
      <c r="E618" s="465">
        <v>58</v>
      </c>
      <c r="F618" s="465">
        <v>0</v>
      </c>
      <c r="G618" s="465">
        <v>0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54</v>
      </c>
      <c r="R618" s="464">
        <v>2</v>
      </c>
      <c r="S618" s="465">
        <v>47</v>
      </c>
      <c r="T618" s="465">
        <v>0</v>
      </c>
      <c r="U618" s="465">
        <v>3</v>
      </c>
      <c r="V618" s="465">
        <v>1</v>
      </c>
      <c r="W618" s="465">
        <v>0</v>
      </c>
      <c r="X618" s="465">
        <v>1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112</v>
      </c>
      <c r="AF618" s="14">
        <v>2</v>
      </c>
      <c r="AG618" s="14">
        <v>105</v>
      </c>
      <c r="AH618" s="14">
        <v>0</v>
      </c>
      <c r="AI618" s="14">
        <v>3</v>
      </c>
      <c r="AJ618" s="14">
        <v>1</v>
      </c>
      <c r="AK618" s="14">
        <v>0</v>
      </c>
      <c r="AL618" s="14">
        <v>1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56</v>
      </c>
      <c r="D619" s="464">
        <v>1</v>
      </c>
      <c r="E619" s="465">
        <v>53</v>
      </c>
      <c r="F619" s="465">
        <v>0</v>
      </c>
      <c r="G619" s="465">
        <v>2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33</v>
      </c>
      <c r="R619" s="464">
        <v>0</v>
      </c>
      <c r="S619" s="465">
        <v>31</v>
      </c>
      <c r="T619" s="465">
        <v>0</v>
      </c>
      <c r="U619" s="465">
        <v>2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89</v>
      </c>
      <c r="AF619" s="14">
        <v>1</v>
      </c>
      <c r="AG619" s="14">
        <v>84</v>
      </c>
      <c r="AH619" s="14">
        <v>0</v>
      </c>
      <c r="AI619" s="14">
        <v>4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52</v>
      </c>
      <c r="D620" s="464">
        <v>0</v>
      </c>
      <c r="E620" s="465">
        <v>51</v>
      </c>
      <c r="F620" s="465">
        <v>0</v>
      </c>
      <c r="G620" s="465">
        <v>1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54</v>
      </c>
      <c r="R620" s="464">
        <v>0</v>
      </c>
      <c r="S620" s="465">
        <v>51</v>
      </c>
      <c r="T620" s="465">
        <v>0</v>
      </c>
      <c r="U620" s="465">
        <v>3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106</v>
      </c>
      <c r="AF620" s="14">
        <v>0</v>
      </c>
      <c r="AG620" s="14">
        <v>102</v>
      </c>
      <c r="AH620" s="14">
        <v>0</v>
      </c>
      <c r="AI620" s="14">
        <v>4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53</v>
      </c>
      <c r="D621" s="464">
        <v>0</v>
      </c>
      <c r="E621" s="465">
        <v>51</v>
      </c>
      <c r="F621" s="465">
        <v>0</v>
      </c>
      <c r="G621" s="465">
        <v>2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50</v>
      </c>
      <c r="R621" s="464">
        <v>1</v>
      </c>
      <c r="S621" s="465">
        <v>47</v>
      </c>
      <c r="T621" s="465">
        <v>0</v>
      </c>
      <c r="U621" s="465">
        <v>1</v>
      </c>
      <c r="V621" s="465">
        <v>0</v>
      </c>
      <c r="W621" s="465">
        <v>1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103</v>
      </c>
      <c r="AF621" s="14">
        <v>1</v>
      </c>
      <c r="AG621" s="14">
        <v>98</v>
      </c>
      <c r="AH621" s="14">
        <v>0</v>
      </c>
      <c r="AI621" s="14">
        <v>3</v>
      </c>
      <c r="AJ621" s="14">
        <v>0</v>
      </c>
      <c r="AK621" s="14">
        <v>1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63</v>
      </c>
      <c r="D622" s="464">
        <v>0</v>
      </c>
      <c r="E622" s="465">
        <v>61</v>
      </c>
      <c r="F622" s="465">
        <v>0</v>
      </c>
      <c r="G622" s="465">
        <v>2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62</v>
      </c>
      <c r="R622" s="464">
        <v>1</v>
      </c>
      <c r="S622" s="465">
        <v>61</v>
      </c>
      <c r="T622" s="465">
        <v>0</v>
      </c>
      <c r="U622" s="465">
        <v>0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125</v>
      </c>
      <c r="AF622" s="14">
        <v>1</v>
      </c>
      <c r="AG622" s="14">
        <v>122</v>
      </c>
      <c r="AH622" s="14">
        <v>0</v>
      </c>
      <c r="AI622" s="14">
        <v>2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63</v>
      </c>
      <c r="D623" s="464">
        <v>0</v>
      </c>
      <c r="E623" s="465">
        <v>63</v>
      </c>
      <c r="F623" s="465">
        <v>0</v>
      </c>
      <c r="G623" s="465">
        <v>0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53</v>
      </c>
      <c r="R623" s="464">
        <v>3</v>
      </c>
      <c r="S623" s="465">
        <v>48</v>
      </c>
      <c r="T623" s="465">
        <v>0</v>
      </c>
      <c r="U623" s="465">
        <v>2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116</v>
      </c>
      <c r="AF623" s="14">
        <v>3</v>
      </c>
      <c r="AG623" s="14">
        <v>111</v>
      </c>
      <c r="AH623" s="14">
        <v>0</v>
      </c>
      <c r="AI623" s="14">
        <v>2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67</v>
      </c>
      <c r="D624" s="464">
        <v>0</v>
      </c>
      <c r="E624" s="465">
        <v>63</v>
      </c>
      <c r="F624" s="465">
        <v>0</v>
      </c>
      <c r="G624" s="465">
        <v>4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49</v>
      </c>
      <c r="R624" s="464">
        <v>1</v>
      </c>
      <c r="S624" s="465">
        <v>47</v>
      </c>
      <c r="T624" s="465">
        <v>0</v>
      </c>
      <c r="U624" s="465">
        <v>0</v>
      </c>
      <c r="V624" s="465">
        <v>0</v>
      </c>
      <c r="W624" s="465">
        <v>0</v>
      </c>
      <c r="X624" s="465">
        <v>1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116</v>
      </c>
      <c r="AF624" s="14">
        <v>1</v>
      </c>
      <c r="AG624" s="14">
        <v>110</v>
      </c>
      <c r="AH624" s="14">
        <v>0</v>
      </c>
      <c r="AI624" s="14">
        <v>4</v>
      </c>
      <c r="AJ624" s="14">
        <v>0</v>
      </c>
      <c r="AK624" s="14">
        <v>0</v>
      </c>
      <c r="AL624" s="14">
        <v>1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90</v>
      </c>
      <c r="D625" s="464">
        <v>0</v>
      </c>
      <c r="E625" s="465">
        <v>88</v>
      </c>
      <c r="F625" s="465">
        <v>1</v>
      </c>
      <c r="G625" s="465">
        <v>1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30</v>
      </c>
      <c r="R625" s="464">
        <v>0</v>
      </c>
      <c r="S625" s="465">
        <v>28</v>
      </c>
      <c r="T625" s="465">
        <v>0</v>
      </c>
      <c r="U625" s="465">
        <v>0</v>
      </c>
      <c r="V625" s="465">
        <v>1</v>
      </c>
      <c r="W625" s="465">
        <v>1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120</v>
      </c>
      <c r="AF625" s="14">
        <v>0</v>
      </c>
      <c r="AG625" s="14">
        <v>116</v>
      </c>
      <c r="AH625" s="14">
        <v>1</v>
      </c>
      <c r="AI625" s="14">
        <v>1</v>
      </c>
      <c r="AJ625" s="14">
        <v>1</v>
      </c>
      <c r="AK625" s="14">
        <v>1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63</v>
      </c>
      <c r="D626" s="464">
        <v>0</v>
      </c>
      <c r="E626" s="465">
        <v>58</v>
      </c>
      <c r="F626" s="465">
        <v>0</v>
      </c>
      <c r="G626" s="465">
        <v>5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38</v>
      </c>
      <c r="R626" s="464">
        <v>2</v>
      </c>
      <c r="S626" s="465">
        <v>33</v>
      </c>
      <c r="T626" s="465">
        <v>0</v>
      </c>
      <c r="U626" s="465">
        <v>1</v>
      </c>
      <c r="V626" s="465">
        <v>0</v>
      </c>
      <c r="W626" s="465">
        <v>1</v>
      </c>
      <c r="X626" s="465">
        <v>0</v>
      </c>
      <c r="Y626" s="465">
        <v>0</v>
      </c>
      <c r="Z626" s="465">
        <v>0</v>
      </c>
      <c r="AA626" s="465">
        <v>1</v>
      </c>
      <c r="AB626" s="465">
        <v>0</v>
      </c>
      <c r="AC626" s="466">
        <v>0</v>
      </c>
      <c r="AE626" s="463">
        <v>101</v>
      </c>
      <c r="AF626" s="14">
        <v>2</v>
      </c>
      <c r="AG626" s="14">
        <v>91</v>
      </c>
      <c r="AH626" s="14">
        <v>0</v>
      </c>
      <c r="AI626" s="14">
        <v>6</v>
      </c>
      <c r="AJ626" s="14">
        <v>0</v>
      </c>
      <c r="AK626" s="14">
        <v>1</v>
      </c>
      <c r="AL626" s="14">
        <v>0</v>
      </c>
      <c r="AM626" s="14">
        <v>0</v>
      </c>
      <c r="AN626" s="14">
        <v>0</v>
      </c>
      <c r="AO626" s="14">
        <v>1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74</v>
      </c>
      <c r="D627" s="464">
        <v>0</v>
      </c>
      <c r="E627" s="465">
        <v>74</v>
      </c>
      <c r="F627" s="465">
        <v>0</v>
      </c>
      <c r="G627" s="465">
        <v>0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35</v>
      </c>
      <c r="R627" s="464">
        <v>0</v>
      </c>
      <c r="S627" s="465">
        <v>33</v>
      </c>
      <c r="T627" s="465">
        <v>0</v>
      </c>
      <c r="U627" s="465">
        <v>0</v>
      </c>
      <c r="V627" s="465">
        <v>2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109</v>
      </c>
      <c r="AF627" s="14">
        <v>0</v>
      </c>
      <c r="AG627" s="14">
        <v>107</v>
      </c>
      <c r="AH627" s="14">
        <v>0</v>
      </c>
      <c r="AI627" s="14">
        <v>0</v>
      </c>
      <c r="AJ627" s="14">
        <v>2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58</v>
      </c>
      <c r="D628" s="464">
        <v>1</v>
      </c>
      <c r="E628" s="465">
        <v>53</v>
      </c>
      <c r="F628" s="465">
        <v>0</v>
      </c>
      <c r="G628" s="465">
        <v>4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52</v>
      </c>
      <c r="R628" s="464">
        <v>0</v>
      </c>
      <c r="S628" s="465">
        <v>50</v>
      </c>
      <c r="T628" s="465">
        <v>0</v>
      </c>
      <c r="U628" s="465">
        <v>0</v>
      </c>
      <c r="V628" s="465">
        <v>0</v>
      </c>
      <c r="W628" s="465">
        <v>2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110</v>
      </c>
      <c r="AF628" s="14">
        <v>1</v>
      </c>
      <c r="AG628" s="14">
        <v>103</v>
      </c>
      <c r="AH628" s="14">
        <v>0</v>
      </c>
      <c r="AI628" s="14">
        <v>4</v>
      </c>
      <c r="AJ628" s="14">
        <v>0</v>
      </c>
      <c r="AK628" s="14">
        <v>2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57</v>
      </c>
      <c r="D629" s="464">
        <v>1</v>
      </c>
      <c r="E629" s="465">
        <v>53</v>
      </c>
      <c r="F629" s="465">
        <v>1</v>
      </c>
      <c r="G629" s="465">
        <v>2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45</v>
      </c>
      <c r="R629" s="464">
        <v>1</v>
      </c>
      <c r="S629" s="465">
        <v>41</v>
      </c>
      <c r="T629" s="465">
        <v>0</v>
      </c>
      <c r="U629" s="465">
        <v>2</v>
      </c>
      <c r="V629" s="465">
        <v>0</v>
      </c>
      <c r="W629" s="465">
        <v>0</v>
      </c>
      <c r="X629" s="465">
        <v>1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102</v>
      </c>
      <c r="AF629" s="465">
        <v>2</v>
      </c>
      <c r="AG629" s="14">
        <v>94</v>
      </c>
      <c r="AH629" s="14">
        <v>1</v>
      </c>
      <c r="AI629" s="14">
        <v>4</v>
      </c>
      <c r="AJ629" s="14">
        <v>0</v>
      </c>
      <c r="AK629" s="14">
        <v>0</v>
      </c>
      <c r="AL629" s="14">
        <v>1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43</v>
      </c>
      <c r="D630" s="464">
        <v>1</v>
      </c>
      <c r="E630" s="465">
        <v>41</v>
      </c>
      <c r="F630" s="465">
        <v>0</v>
      </c>
      <c r="G630" s="465">
        <v>1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40</v>
      </c>
      <c r="R630" s="464">
        <v>2</v>
      </c>
      <c r="S630" s="465">
        <v>35</v>
      </c>
      <c r="T630" s="465">
        <v>0</v>
      </c>
      <c r="U630" s="465">
        <v>2</v>
      </c>
      <c r="V630" s="465">
        <v>0</v>
      </c>
      <c r="W630" s="465">
        <v>1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83</v>
      </c>
      <c r="AF630" s="14">
        <v>3</v>
      </c>
      <c r="AG630" s="14">
        <v>76</v>
      </c>
      <c r="AH630" s="14">
        <v>0</v>
      </c>
      <c r="AI630" s="14">
        <v>3</v>
      </c>
      <c r="AJ630" s="14">
        <v>0</v>
      </c>
      <c r="AK630" s="14">
        <v>1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44</v>
      </c>
      <c r="D631" s="464">
        <v>0</v>
      </c>
      <c r="E631" s="465">
        <v>42</v>
      </c>
      <c r="F631" s="465">
        <v>0</v>
      </c>
      <c r="G631" s="465">
        <v>2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27</v>
      </c>
      <c r="R631" s="464">
        <v>2</v>
      </c>
      <c r="S631" s="465">
        <v>23</v>
      </c>
      <c r="T631" s="465">
        <v>0</v>
      </c>
      <c r="U631" s="465">
        <v>1</v>
      </c>
      <c r="V631" s="465">
        <v>0</v>
      </c>
      <c r="W631" s="465">
        <v>0</v>
      </c>
      <c r="X631" s="465">
        <v>1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71</v>
      </c>
      <c r="AF631" s="14">
        <v>2</v>
      </c>
      <c r="AG631" s="14">
        <v>65</v>
      </c>
      <c r="AH631" s="14">
        <v>0</v>
      </c>
      <c r="AI631" s="14">
        <v>3</v>
      </c>
      <c r="AJ631" s="14">
        <v>0</v>
      </c>
      <c r="AK631" s="14">
        <v>0</v>
      </c>
      <c r="AL631" s="14">
        <v>1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33</v>
      </c>
      <c r="D632" s="464">
        <v>0</v>
      </c>
      <c r="E632" s="465">
        <v>29</v>
      </c>
      <c r="F632" s="465">
        <v>1</v>
      </c>
      <c r="G632" s="465">
        <v>1</v>
      </c>
      <c r="H632" s="465">
        <v>2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32</v>
      </c>
      <c r="R632" s="464">
        <v>0</v>
      </c>
      <c r="S632" s="465">
        <v>31</v>
      </c>
      <c r="T632" s="465">
        <v>0</v>
      </c>
      <c r="U632" s="465">
        <v>1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65</v>
      </c>
      <c r="AF632" s="14">
        <v>0</v>
      </c>
      <c r="AG632" s="14">
        <v>60</v>
      </c>
      <c r="AH632" s="14">
        <v>1</v>
      </c>
      <c r="AI632" s="14">
        <v>2</v>
      </c>
      <c r="AJ632" s="14">
        <v>2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28</v>
      </c>
      <c r="D633" s="464">
        <v>0</v>
      </c>
      <c r="E633" s="465">
        <v>28</v>
      </c>
      <c r="F633" s="465">
        <v>0</v>
      </c>
      <c r="G633" s="465">
        <v>0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26</v>
      </c>
      <c r="R633" s="464">
        <v>0</v>
      </c>
      <c r="S633" s="465">
        <v>26</v>
      </c>
      <c r="T633" s="465">
        <v>0</v>
      </c>
      <c r="U633" s="465">
        <v>0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54</v>
      </c>
      <c r="AF633" s="14">
        <v>0</v>
      </c>
      <c r="AG633" s="14">
        <v>54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18</v>
      </c>
      <c r="D634" s="464">
        <v>0</v>
      </c>
      <c r="E634" s="465">
        <v>18</v>
      </c>
      <c r="F634" s="465">
        <v>0</v>
      </c>
      <c r="G634" s="465">
        <v>0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22</v>
      </c>
      <c r="R634" s="464">
        <v>1</v>
      </c>
      <c r="S634" s="465">
        <v>17</v>
      </c>
      <c r="T634" s="465">
        <v>0</v>
      </c>
      <c r="U634" s="465">
        <v>4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40</v>
      </c>
      <c r="AF634" s="14">
        <v>1</v>
      </c>
      <c r="AG634" s="14">
        <v>35</v>
      </c>
      <c r="AH634" s="14">
        <v>0</v>
      </c>
      <c r="AI634" s="14">
        <v>4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24</v>
      </c>
      <c r="D635" s="464">
        <v>0</v>
      </c>
      <c r="E635" s="465">
        <v>24</v>
      </c>
      <c r="F635" s="465">
        <v>0</v>
      </c>
      <c r="G635" s="465">
        <v>0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22</v>
      </c>
      <c r="R635" s="464">
        <v>0</v>
      </c>
      <c r="S635" s="465">
        <v>20</v>
      </c>
      <c r="T635" s="465">
        <v>1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46</v>
      </c>
      <c r="AF635" s="14">
        <v>0</v>
      </c>
      <c r="AG635" s="14">
        <v>44</v>
      </c>
      <c r="AH635" s="14">
        <v>1</v>
      </c>
      <c r="AI635" s="14">
        <v>1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20</v>
      </c>
      <c r="D636" s="464">
        <v>0</v>
      </c>
      <c r="E636" s="465">
        <v>18</v>
      </c>
      <c r="F636" s="465">
        <v>0</v>
      </c>
      <c r="G636" s="465">
        <v>2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15</v>
      </c>
      <c r="R636" s="464">
        <v>0</v>
      </c>
      <c r="S636" s="465">
        <v>15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35</v>
      </c>
      <c r="AF636" s="14">
        <v>0</v>
      </c>
      <c r="AG636" s="14">
        <v>33</v>
      </c>
      <c r="AH636" s="14">
        <v>0</v>
      </c>
      <c r="AI636" s="14">
        <v>2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14</v>
      </c>
      <c r="D637" s="464">
        <v>0</v>
      </c>
      <c r="E637" s="465">
        <v>14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21</v>
      </c>
      <c r="R637" s="464">
        <v>0</v>
      </c>
      <c r="S637" s="465">
        <v>20</v>
      </c>
      <c r="T637" s="465">
        <v>0</v>
      </c>
      <c r="U637" s="465">
        <v>1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35</v>
      </c>
      <c r="AF637" s="14">
        <v>0</v>
      </c>
      <c r="AG637" s="14">
        <v>34</v>
      </c>
      <c r="AH637" s="14">
        <v>0</v>
      </c>
      <c r="AI637" s="14">
        <v>1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15</v>
      </c>
      <c r="D638" s="464">
        <v>0</v>
      </c>
      <c r="E638" s="465">
        <v>14</v>
      </c>
      <c r="F638" s="465">
        <v>0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16</v>
      </c>
      <c r="R638" s="464">
        <v>0</v>
      </c>
      <c r="S638" s="465">
        <v>16</v>
      </c>
      <c r="T638" s="465">
        <v>0</v>
      </c>
      <c r="U638" s="465">
        <v>0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31</v>
      </c>
      <c r="AF638" s="14">
        <v>0</v>
      </c>
      <c r="AG638" s="14">
        <v>30</v>
      </c>
      <c r="AH638" s="14">
        <v>0</v>
      </c>
      <c r="AI638" s="14">
        <v>1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13</v>
      </c>
      <c r="D639" s="464">
        <v>0</v>
      </c>
      <c r="E639" s="465">
        <v>13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8</v>
      </c>
      <c r="R639" s="464">
        <v>1</v>
      </c>
      <c r="S639" s="465">
        <v>6</v>
      </c>
      <c r="T639" s="465">
        <v>0</v>
      </c>
      <c r="U639" s="465">
        <v>0</v>
      </c>
      <c r="V639" s="465">
        <v>0</v>
      </c>
      <c r="W639" s="465">
        <v>0</v>
      </c>
      <c r="X639" s="465">
        <v>1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21</v>
      </c>
      <c r="AF639" s="14">
        <v>1</v>
      </c>
      <c r="AG639" s="14">
        <v>19</v>
      </c>
      <c r="AH639" s="14">
        <v>0</v>
      </c>
      <c r="AI639" s="14">
        <v>0</v>
      </c>
      <c r="AJ639" s="14">
        <v>0</v>
      </c>
      <c r="AK639" s="14">
        <v>0</v>
      </c>
      <c r="AL639" s="14">
        <v>1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9</v>
      </c>
      <c r="D640" s="464">
        <v>0</v>
      </c>
      <c r="E640" s="465">
        <v>9</v>
      </c>
      <c r="F640" s="465">
        <v>0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17</v>
      </c>
      <c r="R640" s="464">
        <v>0</v>
      </c>
      <c r="S640" s="465">
        <v>16</v>
      </c>
      <c r="T640" s="465">
        <v>0</v>
      </c>
      <c r="U640" s="465">
        <v>1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26</v>
      </c>
      <c r="AF640" s="14">
        <v>0</v>
      </c>
      <c r="AG640" s="14">
        <v>25</v>
      </c>
      <c r="AH640" s="14">
        <v>0</v>
      </c>
      <c r="AI640" s="14">
        <v>1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9</v>
      </c>
      <c r="D641" s="464">
        <v>1</v>
      </c>
      <c r="E641" s="465">
        <v>8</v>
      </c>
      <c r="F641" s="465">
        <v>0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19</v>
      </c>
      <c r="R641" s="464">
        <v>0</v>
      </c>
      <c r="S641" s="465">
        <v>19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28</v>
      </c>
      <c r="AF641" s="14">
        <v>1</v>
      </c>
      <c r="AG641" s="14">
        <v>27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10</v>
      </c>
      <c r="D642" s="464">
        <v>0</v>
      </c>
      <c r="E642" s="465">
        <v>10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11</v>
      </c>
      <c r="R642" s="464">
        <v>0</v>
      </c>
      <c r="S642" s="465">
        <v>10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21</v>
      </c>
      <c r="AF642" s="14">
        <v>0</v>
      </c>
      <c r="AG642" s="14">
        <v>20</v>
      </c>
      <c r="AH642" s="14">
        <v>0</v>
      </c>
      <c r="AI642" s="14">
        <v>1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12</v>
      </c>
      <c r="D643" s="464">
        <v>0</v>
      </c>
      <c r="E643" s="465">
        <v>11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8</v>
      </c>
      <c r="R643" s="464">
        <v>0</v>
      </c>
      <c r="S643" s="465">
        <v>8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20</v>
      </c>
      <c r="AF643" s="14">
        <v>0</v>
      </c>
      <c r="AG643" s="14">
        <v>19</v>
      </c>
      <c r="AH643" s="14">
        <v>0</v>
      </c>
      <c r="AI643" s="14">
        <v>1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9</v>
      </c>
      <c r="D644" s="464">
        <v>0</v>
      </c>
      <c r="E644" s="465">
        <v>8</v>
      </c>
      <c r="F644" s="465">
        <v>0</v>
      </c>
      <c r="G644" s="465">
        <v>1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13</v>
      </c>
      <c r="R644" s="464">
        <v>0</v>
      </c>
      <c r="S644" s="465">
        <v>11</v>
      </c>
      <c r="T644" s="465">
        <v>0</v>
      </c>
      <c r="U644" s="465">
        <v>2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22</v>
      </c>
      <c r="AF644" s="14">
        <v>0</v>
      </c>
      <c r="AG644" s="14">
        <v>19</v>
      </c>
      <c r="AH644" s="14">
        <v>0</v>
      </c>
      <c r="AI644" s="14">
        <v>3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8</v>
      </c>
      <c r="D645" s="464">
        <v>0</v>
      </c>
      <c r="E645" s="465">
        <v>8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10</v>
      </c>
      <c r="R645" s="464">
        <v>0</v>
      </c>
      <c r="S645" s="465">
        <v>10</v>
      </c>
      <c r="T645" s="465">
        <v>0</v>
      </c>
      <c r="U645" s="465">
        <v>0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18</v>
      </c>
      <c r="AF645" s="14">
        <v>0</v>
      </c>
      <c r="AG645" s="14">
        <v>18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16</v>
      </c>
      <c r="D646" s="464">
        <v>0</v>
      </c>
      <c r="E646" s="465">
        <v>16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9</v>
      </c>
      <c r="R646" s="464">
        <v>0</v>
      </c>
      <c r="S646" s="465">
        <v>9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25</v>
      </c>
      <c r="AF646" s="14">
        <v>0</v>
      </c>
      <c r="AG646" s="14">
        <v>25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10</v>
      </c>
      <c r="D647" s="464">
        <v>0</v>
      </c>
      <c r="E647" s="465">
        <v>10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5</v>
      </c>
      <c r="R647" s="464">
        <v>0</v>
      </c>
      <c r="S647" s="465">
        <v>5</v>
      </c>
      <c r="T647" s="465">
        <v>0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15</v>
      </c>
      <c r="AF647" s="14">
        <v>0</v>
      </c>
      <c r="AG647" s="14">
        <v>15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10</v>
      </c>
      <c r="D648" s="464">
        <v>0</v>
      </c>
      <c r="E648" s="465">
        <v>8</v>
      </c>
      <c r="F648" s="465">
        <v>0</v>
      </c>
      <c r="G648" s="465">
        <v>2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9</v>
      </c>
      <c r="R648" s="464">
        <v>0</v>
      </c>
      <c r="S648" s="465">
        <v>9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19</v>
      </c>
      <c r="AF648" s="14">
        <v>0</v>
      </c>
      <c r="AG648" s="14">
        <v>17</v>
      </c>
      <c r="AH648" s="14">
        <v>0</v>
      </c>
      <c r="AI648" s="14">
        <v>2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2</v>
      </c>
      <c r="D649" s="464">
        <v>0</v>
      </c>
      <c r="E649" s="465">
        <v>2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8</v>
      </c>
      <c r="R649" s="464">
        <v>0</v>
      </c>
      <c r="S649" s="465">
        <v>8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10</v>
      </c>
      <c r="AF649" s="14">
        <v>0</v>
      </c>
      <c r="AG649" s="14">
        <v>10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6</v>
      </c>
      <c r="D650" s="464">
        <v>0</v>
      </c>
      <c r="E650" s="465">
        <v>5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7</v>
      </c>
      <c r="R650" s="464">
        <v>0</v>
      </c>
      <c r="S650" s="465">
        <v>7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13</v>
      </c>
      <c r="AF650" s="14">
        <v>0</v>
      </c>
      <c r="AG650" s="14">
        <v>12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9</v>
      </c>
      <c r="D651" s="464">
        <v>0</v>
      </c>
      <c r="E651" s="465">
        <v>9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3</v>
      </c>
      <c r="R651" s="464">
        <v>0</v>
      </c>
      <c r="S651" s="465">
        <v>3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12</v>
      </c>
      <c r="AF651" s="14">
        <v>0</v>
      </c>
      <c r="AG651" s="14">
        <v>12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4</v>
      </c>
      <c r="D652" s="469">
        <v>0</v>
      </c>
      <c r="E652" s="470">
        <v>4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5</v>
      </c>
      <c r="R652" s="469">
        <v>0</v>
      </c>
      <c r="S652" s="470">
        <v>5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9</v>
      </c>
      <c r="AF652" s="15">
        <v>0</v>
      </c>
      <c r="AG652" s="15">
        <v>9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2321</v>
      </c>
      <c r="D653" s="385">
        <v>8</v>
      </c>
      <c r="E653" s="385">
        <v>2206</v>
      </c>
      <c r="F653" s="385">
        <v>10</v>
      </c>
      <c r="G653" s="385">
        <v>92</v>
      </c>
      <c r="H653" s="385">
        <v>2</v>
      </c>
      <c r="I653" s="385">
        <v>0</v>
      </c>
      <c r="J653" s="385">
        <v>3</v>
      </c>
      <c r="K653" s="385">
        <v>0</v>
      </c>
      <c r="L653" s="385">
        <v>0</v>
      </c>
      <c r="M653" s="385">
        <v>0</v>
      </c>
      <c r="N653" s="385">
        <v>0</v>
      </c>
      <c r="O653" s="386">
        <v>0</v>
      </c>
      <c r="P653" s="9"/>
      <c r="Q653" s="387">
        <v>2117</v>
      </c>
      <c r="R653" s="385">
        <v>42</v>
      </c>
      <c r="S653" s="385">
        <v>1953</v>
      </c>
      <c r="T653" s="385">
        <v>0</v>
      </c>
      <c r="U653" s="385">
        <v>62</v>
      </c>
      <c r="V653" s="385">
        <v>23</v>
      </c>
      <c r="W653" s="385">
        <v>25</v>
      </c>
      <c r="X653" s="385">
        <v>7</v>
      </c>
      <c r="Y653" s="385">
        <v>0</v>
      </c>
      <c r="Z653" s="385">
        <v>3</v>
      </c>
      <c r="AA653" s="385">
        <v>2</v>
      </c>
      <c r="AB653" s="385">
        <v>0</v>
      </c>
      <c r="AC653" s="386">
        <v>0</v>
      </c>
      <c r="AD653" s="9"/>
      <c r="AE653" s="387">
        <v>4438</v>
      </c>
      <c r="AF653" s="385">
        <v>50</v>
      </c>
      <c r="AG653" s="385">
        <v>4159</v>
      </c>
      <c r="AH653" s="385">
        <v>10</v>
      </c>
      <c r="AI653" s="385">
        <v>154</v>
      </c>
      <c r="AJ653" s="385">
        <v>25</v>
      </c>
      <c r="AK653" s="385">
        <v>25</v>
      </c>
      <c r="AL653" s="385">
        <v>10</v>
      </c>
      <c r="AM653" s="385">
        <v>0</v>
      </c>
      <c r="AN653" s="385">
        <v>3</v>
      </c>
      <c r="AO653" s="385">
        <v>2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2602</v>
      </c>
      <c r="D654" s="390">
        <v>10</v>
      </c>
      <c r="E654" s="390">
        <v>2476</v>
      </c>
      <c r="F654" s="390">
        <v>10</v>
      </c>
      <c r="G654" s="390">
        <v>101</v>
      </c>
      <c r="H654" s="390">
        <v>2</v>
      </c>
      <c r="I654" s="390">
        <v>0</v>
      </c>
      <c r="J654" s="390">
        <v>3</v>
      </c>
      <c r="K654" s="390">
        <v>0</v>
      </c>
      <c r="L654" s="390">
        <v>0</v>
      </c>
      <c r="M654" s="390">
        <v>0</v>
      </c>
      <c r="N654" s="390">
        <v>0</v>
      </c>
      <c r="O654" s="391">
        <v>0</v>
      </c>
      <c r="P654" s="9"/>
      <c r="Q654" s="392">
        <v>2366</v>
      </c>
      <c r="R654" s="390">
        <v>47</v>
      </c>
      <c r="S654" s="390">
        <v>2179</v>
      </c>
      <c r="T654" s="390">
        <v>1</v>
      </c>
      <c r="U654" s="390">
        <v>74</v>
      </c>
      <c r="V654" s="390">
        <v>25</v>
      </c>
      <c r="W654" s="390">
        <v>26</v>
      </c>
      <c r="X654" s="390">
        <v>8</v>
      </c>
      <c r="Y654" s="390">
        <v>0</v>
      </c>
      <c r="Z654" s="390">
        <v>3</v>
      </c>
      <c r="AA654" s="390">
        <v>3</v>
      </c>
      <c r="AB654" s="390">
        <v>0</v>
      </c>
      <c r="AC654" s="391">
        <v>0</v>
      </c>
      <c r="AD654" s="9"/>
      <c r="AE654" s="392">
        <v>4968</v>
      </c>
      <c r="AF654" s="390">
        <v>57</v>
      </c>
      <c r="AG654" s="390">
        <v>4655</v>
      </c>
      <c r="AH654" s="390">
        <v>11</v>
      </c>
      <c r="AI654" s="390">
        <v>175</v>
      </c>
      <c r="AJ654" s="390">
        <v>27</v>
      </c>
      <c r="AK654" s="390">
        <v>26</v>
      </c>
      <c r="AL654" s="390">
        <v>11</v>
      </c>
      <c r="AM654" s="390">
        <v>0</v>
      </c>
      <c r="AN654" s="390">
        <v>3</v>
      </c>
      <c r="AO654" s="390">
        <v>3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2667</v>
      </c>
      <c r="D655" s="395">
        <v>10</v>
      </c>
      <c r="E655" s="395">
        <v>2538</v>
      </c>
      <c r="F655" s="395">
        <v>10</v>
      </c>
      <c r="G655" s="395">
        <v>104</v>
      </c>
      <c r="H655" s="395">
        <v>2</v>
      </c>
      <c r="I655" s="395">
        <v>0</v>
      </c>
      <c r="J655" s="395">
        <v>3</v>
      </c>
      <c r="K655" s="395">
        <v>0</v>
      </c>
      <c r="L655" s="395">
        <v>0</v>
      </c>
      <c r="M655" s="395">
        <v>0</v>
      </c>
      <c r="N655" s="395">
        <v>0</v>
      </c>
      <c r="O655" s="396">
        <v>0</v>
      </c>
      <c r="P655" s="9"/>
      <c r="Q655" s="397">
        <v>2422</v>
      </c>
      <c r="R655" s="395">
        <v>47</v>
      </c>
      <c r="S655" s="395">
        <v>2235</v>
      </c>
      <c r="T655" s="395">
        <v>1</v>
      </c>
      <c r="U655" s="395">
        <v>74</v>
      </c>
      <c r="V655" s="395">
        <v>25</v>
      </c>
      <c r="W655" s="395">
        <v>26</v>
      </c>
      <c r="X655" s="395">
        <v>8</v>
      </c>
      <c r="Y655" s="395">
        <v>0</v>
      </c>
      <c r="Z655" s="395">
        <v>3</v>
      </c>
      <c r="AA655" s="395">
        <v>3</v>
      </c>
      <c r="AB655" s="395">
        <v>0</v>
      </c>
      <c r="AC655" s="396">
        <v>0</v>
      </c>
      <c r="AD655" s="9"/>
      <c r="AE655" s="397">
        <v>5089</v>
      </c>
      <c r="AF655" s="395">
        <v>57</v>
      </c>
      <c r="AG655" s="395">
        <v>4773</v>
      </c>
      <c r="AH655" s="395">
        <v>11</v>
      </c>
      <c r="AI655" s="395">
        <v>178</v>
      </c>
      <c r="AJ655" s="395">
        <v>27</v>
      </c>
      <c r="AK655" s="395">
        <v>26</v>
      </c>
      <c r="AL655" s="395">
        <v>11</v>
      </c>
      <c r="AM655" s="395">
        <v>0</v>
      </c>
      <c r="AN655" s="395">
        <v>3</v>
      </c>
      <c r="AO655" s="395">
        <v>3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2716</v>
      </c>
      <c r="D656" s="400">
        <v>10</v>
      </c>
      <c r="E656" s="400">
        <v>2581</v>
      </c>
      <c r="F656" s="400">
        <v>11</v>
      </c>
      <c r="G656" s="400">
        <v>109</v>
      </c>
      <c r="H656" s="400">
        <v>2</v>
      </c>
      <c r="I656" s="400">
        <v>0</v>
      </c>
      <c r="J656" s="400">
        <v>3</v>
      </c>
      <c r="K656" s="400">
        <v>0</v>
      </c>
      <c r="L656" s="400">
        <v>0</v>
      </c>
      <c r="M656" s="400">
        <v>0</v>
      </c>
      <c r="N656" s="400">
        <v>0</v>
      </c>
      <c r="O656" s="401">
        <v>0</v>
      </c>
      <c r="P656" s="9"/>
      <c r="Q656" s="402">
        <v>2457</v>
      </c>
      <c r="R656" s="400">
        <v>47</v>
      </c>
      <c r="S656" s="400">
        <v>2265</v>
      </c>
      <c r="T656" s="400">
        <v>1</v>
      </c>
      <c r="U656" s="400">
        <v>78</v>
      </c>
      <c r="V656" s="400">
        <v>26</v>
      </c>
      <c r="W656" s="400">
        <v>26</v>
      </c>
      <c r="X656" s="400">
        <v>8</v>
      </c>
      <c r="Y656" s="400">
        <v>0</v>
      </c>
      <c r="Z656" s="400">
        <v>3</v>
      </c>
      <c r="AA656" s="400">
        <v>3</v>
      </c>
      <c r="AB656" s="400">
        <v>0</v>
      </c>
      <c r="AC656" s="401">
        <v>0</v>
      </c>
      <c r="AD656" s="9"/>
      <c r="AE656" s="402">
        <v>5173</v>
      </c>
      <c r="AF656" s="400">
        <v>57</v>
      </c>
      <c r="AG656" s="400">
        <v>4846</v>
      </c>
      <c r="AH656" s="400">
        <v>12</v>
      </c>
      <c r="AI656" s="400">
        <v>187</v>
      </c>
      <c r="AJ656" s="400">
        <v>28</v>
      </c>
      <c r="AK656" s="400">
        <v>26</v>
      </c>
      <c r="AL656" s="400">
        <v>11</v>
      </c>
      <c r="AM656" s="400">
        <v>0</v>
      </c>
      <c r="AN656" s="400">
        <v>3</v>
      </c>
      <c r="AO656" s="400">
        <v>3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2</v>
      </c>
      <c r="D659" s="458">
        <v>0</v>
      </c>
      <c r="E659" s="459">
        <v>2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3</v>
      </c>
      <c r="R659" s="458">
        <v>0</v>
      </c>
      <c r="S659" s="459">
        <v>2</v>
      </c>
      <c r="T659" s="459">
        <v>0</v>
      </c>
      <c r="U659" s="459">
        <v>1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5</v>
      </c>
      <c r="AF659" s="459">
        <v>0</v>
      </c>
      <c r="AG659" s="461">
        <v>4</v>
      </c>
      <c r="AH659" s="461">
        <v>0</v>
      </c>
      <c r="AI659" s="461">
        <v>1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5</v>
      </c>
      <c r="D660" s="464">
        <v>0</v>
      </c>
      <c r="E660" s="465">
        <v>5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1</v>
      </c>
      <c r="R660" s="464">
        <v>0</v>
      </c>
      <c r="S660" s="465">
        <v>1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6</v>
      </c>
      <c r="AF660" s="14">
        <v>0</v>
      </c>
      <c r="AG660" s="14">
        <v>6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4</v>
      </c>
      <c r="D661" s="464">
        <v>0</v>
      </c>
      <c r="E661" s="465">
        <v>3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4</v>
      </c>
      <c r="R661" s="464">
        <v>0</v>
      </c>
      <c r="S661" s="465">
        <v>4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8</v>
      </c>
      <c r="AF661" s="14">
        <v>0</v>
      </c>
      <c r="AG661" s="14">
        <v>7</v>
      </c>
      <c r="AH661" s="14">
        <v>0</v>
      </c>
      <c r="AI661" s="14">
        <v>1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3</v>
      </c>
      <c r="D662" s="464">
        <v>0</v>
      </c>
      <c r="E662" s="465">
        <v>3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9</v>
      </c>
      <c r="R662" s="464">
        <v>0</v>
      </c>
      <c r="S662" s="465">
        <v>8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12</v>
      </c>
      <c r="AF662" s="14">
        <v>0</v>
      </c>
      <c r="AG662" s="14">
        <v>11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</v>
      </c>
      <c r="D663" s="464">
        <v>0</v>
      </c>
      <c r="E663" s="465">
        <v>1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4</v>
      </c>
      <c r="R663" s="464">
        <v>0</v>
      </c>
      <c r="S663" s="465">
        <v>3</v>
      </c>
      <c r="T663" s="465">
        <v>0</v>
      </c>
      <c r="U663" s="465">
        <v>1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5</v>
      </c>
      <c r="AF663" s="14">
        <v>0</v>
      </c>
      <c r="AG663" s="14">
        <v>4</v>
      </c>
      <c r="AH663" s="14">
        <v>0</v>
      </c>
      <c r="AI663" s="14">
        <v>1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0</v>
      </c>
      <c r="D664" s="464">
        <v>0</v>
      </c>
      <c r="E664" s="465">
        <v>0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2</v>
      </c>
      <c r="R664" s="464">
        <v>0</v>
      </c>
      <c r="S664" s="465">
        <v>2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2</v>
      </c>
      <c r="AF664" s="14">
        <v>0</v>
      </c>
      <c r="AG664" s="14">
        <v>2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1</v>
      </c>
      <c r="D665" s="464">
        <v>0</v>
      </c>
      <c r="E665" s="465">
        <v>1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0</v>
      </c>
      <c r="R665" s="464">
        <v>0</v>
      </c>
      <c r="S665" s="465">
        <v>0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</v>
      </c>
      <c r="AF665" s="14">
        <v>0</v>
      </c>
      <c r="AG665" s="14">
        <v>1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0</v>
      </c>
      <c r="D666" s="464">
        <v>0</v>
      </c>
      <c r="E666" s="465">
        <v>0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</v>
      </c>
      <c r="R666" s="464">
        <v>0</v>
      </c>
      <c r="S666" s="465">
        <v>1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</v>
      </c>
      <c r="AF666" s="14">
        <v>0</v>
      </c>
      <c r="AG666" s="14">
        <v>1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0</v>
      </c>
      <c r="D667" s="464">
        <v>0</v>
      </c>
      <c r="E667" s="465">
        <v>0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0</v>
      </c>
      <c r="R667" s="464">
        <v>0</v>
      </c>
      <c r="S667" s="465">
        <v>0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5</v>
      </c>
      <c r="D668" s="464">
        <v>0</v>
      </c>
      <c r="E668" s="465">
        <v>5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0</v>
      </c>
      <c r="R668" s="464">
        <v>0</v>
      </c>
      <c r="S668" s="465">
        <v>0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5</v>
      </c>
      <c r="AF668" s="14">
        <v>0</v>
      </c>
      <c r="AG668" s="14">
        <v>5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0</v>
      </c>
      <c r="D669" s="464">
        <v>0</v>
      </c>
      <c r="E669" s="465">
        <v>0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</v>
      </c>
      <c r="R669" s="464">
        <v>0</v>
      </c>
      <c r="S669" s="465">
        <v>0</v>
      </c>
      <c r="T669" s="465">
        <v>0</v>
      </c>
      <c r="U669" s="465">
        <v>0</v>
      </c>
      <c r="V669" s="465">
        <v>1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1</v>
      </c>
      <c r="AF669" s="14">
        <v>0</v>
      </c>
      <c r="AG669" s="14">
        <v>0</v>
      </c>
      <c r="AH669" s="14">
        <v>0</v>
      </c>
      <c r="AI669" s="14">
        <v>0</v>
      </c>
      <c r="AJ669" s="14">
        <v>1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2</v>
      </c>
      <c r="D670" s="464">
        <v>0</v>
      </c>
      <c r="E670" s="465">
        <v>1</v>
      </c>
      <c r="F670" s="465">
        <v>0</v>
      </c>
      <c r="G670" s="465">
        <v>0</v>
      </c>
      <c r="H670" s="465">
        <v>0</v>
      </c>
      <c r="I670" s="465">
        <v>0</v>
      </c>
      <c r="J670" s="465">
        <v>1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0</v>
      </c>
      <c r="R670" s="464">
        <v>0</v>
      </c>
      <c r="S670" s="465">
        <v>0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2</v>
      </c>
      <c r="AF670" s="14">
        <v>0</v>
      </c>
      <c r="AG670" s="14">
        <v>1</v>
      </c>
      <c r="AH670" s="14">
        <v>0</v>
      </c>
      <c r="AI670" s="14">
        <v>0</v>
      </c>
      <c r="AJ670" s="14">
        <v>0</v>
      </c>
      <c r="AK670" s="14">
        <v>0</v>
      </c>
      <c r="AL670" s="14">
        <v>1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0</v>
      </c>
      <c r="D671" s="464">
        <v>0</v>
      </c>
      <c r="E671" s="465">
        <v>0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1</v>
      </c>
      <c r="R671" s="464">
        <v>0</v>
      </c>
      <c r="S671" s="465">
        <v>1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1</v>
      </c>
      <c r="AF671" s="14">
        <v>0</v>
      </c>
      <c r="AG671" s="14">
        <v>1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1</v>
      </c>
      <c r="D672" s="464">
        <v>0</v>
      </c>
      <c r="E672" s="465">
        <v>1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3</v>
      </c>
      <c r="R672" s="464">
        <v>0</v>
      </c>
      <c r="S672" s="465">
        <v>3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4</v>
      </c>
      <c r="AF672" s="14">
        <v>0</v>
      </c>
      <c r="AG672" s="14">
        <v>4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0</v>
      </c>
      <c r="D673" s="464">
        <v>0</v>
      </c>
      <c r="E673" s="465">
        <v>0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0</v>
      </c>
      <c r="R673" s="464">
        <v>0</v>
      </c>
      <c r="S673" s="465">
        <v>0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0</v>
      </c>
      <c r="D674" s="464">
        <v>0</v>
      </c>
      <c r="E674" s="465">
        <v>0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1</v>
      </c>
      <c r="R674" s="464">
        <v>0</v>
      </c>
      <c r="S674" s="465">
        <v>1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</v>
      </c>
      <c r="AF674" s="14">
        <v>0</v>
      </c>
      <c r="AG674" s="14">
        <v>1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1</v>
      </c>
      <c r="D675" s="464">
        <v>0</v>
      </c>
      <c r="E675" s="465">
        <v>1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1</v>
      </c>
      <c r="R675" s="464">
        <v>0</v>
      </c>
      <c r="S675" s="465">
        <v>1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2</v>
      </c>
      <c r="AF675" s="14">
        <v>0</v>
      </c>
      <c r="AG675" s="14">
        <v>2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0</v>
      </c>
      <c r="D676" s="464">
        <v>0</v>
      </c>
      <c r="E676" s="465">
        <v>0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0</v>
      </c>
      <c r="R676" s="464">
        <v>0</v>
      </c>
      <c r="S676" s="465">
        <v>0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1</v>
      </c>
      <c r="D677" s="464">
        <v>0</v>
      </c>
      <c r="E677" s="465">
        <v>1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3</v>
      </c>
      <c r="R677" s="464">
        <v>0</v>
      </c>
      <c r="S677" s="465">
        <v>2</v>
      </c>
      <c r="T677" s="465">
        <v>0</v>
      </c>
      <c r="U677" s="465">
        <v>0</v>
      </c>
      <c r="V677" s="465">
        <v>1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4</v>
      </c>
      <c r="AF677" s="14">
        <v>0</v>
      </c>
      <c r="AG677" s="14">
        <v>3</v>
      </c>
      <c r="AH677" s="14">
        <v>0</v>
      </c>
      <c r="AI677" s="14">
        <v>0</v>
      </c>
      <c r="AJ677" s="14">
        <v>1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0</v>
      </c>
      <c r="D678" s="464">
        <v>0</v>
      </c>
      <c r="E678" s="465">
        <v>0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3</v>
      </c>
      <c r="R678" s="464">
        <v>0</v>
      </c>
      <c r="S678" s="465">
        <v>3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3</v>
      </c>
      <c r="AF678" s="14">
        <v>0</v>
      </c>
      <c r="AG678" s="14">
        <v>3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</v>
      </c>
      <c r="D679" s="464">
        <v>0</v>
      </c>
      <c r="E679" s="465">
        <v>0</v>
      </c>
      <c r="F679" s="465">
        <v>0</v>
      </c>
      <c r="G679" s="465">
        <v>1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</v>
      </c>
      <c r="R679" s="464">
        <v>0</v>
      </c>
      <c r="S679" s="465">
        <v>1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2</v>
      </c>
      <c r="AF679" s="14">
        <v>0</v>
      </c>
      <c r="AG679" s="14">
        <v>1</v>
      </c>
      <c r="AH679" s="14">
        <v>0</v>
      </c>
      <c r="AI679" s="14">
        <v>1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7</v>
      </c>
      <c r="D680" s="464">
        <v>0</v>
      </c>
      <c r="E680" s="465">
        <v>4</v>
      </c>
      <c r="F680" s="465">
        <v>1</v>
      </c>
      <c r="G680" s="465">
        <v>2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0</v>
      </c>
      <c r="R680" s="464">
        <v>0</v>
      </c>
      <c r="S680" s="465">
        <v>0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7</v>
      </c>
      <c r="AF680" s="14">
        <v>0</v>
      </c>
      <c r="AG680" s="14">
        <v>4</v>
      </c>
      <c r="AH680" s="14">
        <v>1</v>
      </c>
      <c r="AI680" s="14">
        <v>2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2</v>
      </c>
      <c r="D681" s="464">
        <v>0</v>
      </c>
      <c r="E681" s="465">
        <v>1</v>
      </c>
      <c r="F681" s="465">
        <v>0</v>
      </c>
      <c r="G681" s="465">
        <v>1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3</v>
      </c>
      <c r="R681" s="464">
        <v>0</v>
      </c>
      <c r="S681" s="465">
        <v>2</v>
      </c>
      <c r="T681" s="465">
        <v>0</v>
      </c>
      <c r="U681" s="465">
        <v>1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5</v>
      </c>
      <c r="AF681" s="14">
        <v>0</v>
      </c>
      <c r="AG681" s="14">
        <v>3</v>
      </c>
      <c r="AH681" s="14">
        <v>0</v>
      </c>
      <c r="AI681" s="14">
        <v>2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4</v>
      </c>
      <c r="D682" s="464">
        <v>0</v>
      </c>
      <c r="E682" s="465">
        <v>4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4</v>
      </c>
      <c r="R682" s="464">
        <v>0</v>
      </c>
      <c r="S682" s="465">
        <v>4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8</v>
      </c>
      <c r="AF682" s="14">
        <v>0</v>
      </c>
      <c r="AG682" s="14">
        <v>8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</v>
      </c>
      <c r="D683" s="464">
        <v>0</v>
      </c>
      <c r="E683" s="465">
        <v>1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</v>
      </c>
      <c r="R683" s="464">
        <v>0</v>
      </c>
      <c r="S683" s="465">
        <v>1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2</v>
      </c>
      <c r="AF683" s="465">
        <v>0</v>
      </c>
      <c r="AG683" s="14">
        <v>2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5</v>
      </c>
      <c r="D684" s="464">
        <v>0</v>
      </c>
      <c r="E684" s="465">
        <v>5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10</v>
      </c>
      <c r="R684" s="464">
        <v>0</v>
      </c>
      <c r="S684" s="465">
        <v>6</v>
      </c>
      <c r="T684" s="465">
        <v>0</v>
      </c>
      <c r="U684" s="465">
        <v>4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15</v>
      </c>
      <c r="AF684" s="14">
        <v>0</v>
      </c>
      <c r="AG684" s="14">
        <v>11</v>
      </c>
      <c r="AH684" s="14">
        <v>0</v>
      </c>
      <c r="AI684" s="14">
        <v>4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10</v>
      </c>
      <c r="D685" s="464">
        <v>0</v>
      </c>
      <c r="E685" s="465">
        <v>9</v>
      </c>
      <c r="F685" s="465">
        <v>0</v>
      </c>
      <c r="G685" s="465">
        <v>1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7</v>
      </c>
      <c r="R685" s="464">
        <v>0</v>
      </c>
      <c r="S685" s="465">
        <v>7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17</v>
      </c>
      <c r="AF685" s="14">
        <v>0</v>
      </c>
      <c r="AG685" s="14">
        <v>16</v>
      </c>
      <c r="AH685" s="14">
        <v>0</v>
      </c>
      <c r="AI685" s="14">
        <v>1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13</v>
      </c>
      <c r="D686" s="464">
        <v>0</v>
      </c>
      <c r="E686" s="465">
        <v>13</v>
      </c>
      <c r="F686" s="465">
        <v>0</v>
      </c>
      <c r="G686" s="465">
        <v>0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</v>
      </c>
      <c r="R686" s="464">
        <v>0</v>
      </c>
      <c r="S686" s="465">
        <v>2</v>
      </c>
      <c r="T686" s="465">
        <v>0</v>
      </c>
      <c r="U686" s="465">
        <v>0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15</v>
      </c>
      <c r="AF686" s="14">
        <v>0</v>
      </c>
      <c r="AG686" s="14">
        <v>15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3</v>
      </c>
      <c r="D687" s="464">
        <v>0</v>
      </c>
      <c r="E687" s="465">
        <v>3</v>
      </c>
      <c r="F687" s="465">
        <v>0</v>
      </c>
      <c r="G687" s="465">
        <v>0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10</v>
      </c>
      <c r="R687" s="464">
        <v>1</v>
      </c>
      <c r="S687" s="465">
        <v>9</v>
      </c>
      <c r="T687" s="465">
        <v>0</v>
      </c>
      <c r="U687" s="465">
        <v>0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13</v>
      </c>
      <c r="AF687" s="14">
        <v>1</v>
      </c>
      <c r="AG687" s="14">
        <v>12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14</v>
      </c>
      <c r="D688" s="464">
        <v>1</v>
      </c>
      <c r="E688" s="465">
        <v>13</v>
      </c>
      <c r="F688" s="465">
        <v>0</v>
      </c>
      <c r="G688" s="465">
        <v>0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18</v>
      </c>
      <c r="R688" s="464">
        <v>1</v>
      </c>
      <c r="S688" s="465">
        <v>15</v>
      </c>
      <c r="T688" s="465">
        <v>0</v>
      </c>
      <c r="U688" s="465">
        <v>1</v>
      </c>
      <c r="V688" s="465">
        <v>1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32</v>
      </c>
      <c r="AF688" s="14">
        <v>2</v>
      </c>
      <c r="AG688" s="14">
        <v>28</v>
      </c>
      <c r="AH688" s="14">
        <v>0</v>
      </c>
      <c r="AI688" s="14">
        <v>1</v>
      </c>
      <c r="AJ688" s="14">
        <v>1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3</v>
      </c>
      <c r="D689" s="464">
        <v>0</v>
      </c>
      <c r="E689" s="465">
        <v>3</v>
      </c>
      <c r="F689" s="465">
        <v>0</v>
      </c>
      <c r="G689" s="465">
        <v>0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14</v>
      </c>
      <c r="R689" s="464">
        <v>0</v>
      </c>
      <c r="S689" s="465">
        <v>11</v>
      </c>
      <c r="T689" s="465">
        <v>1</v>
      </c>
      <c r="U689" s="465">
        <v>1</v>
      </c>
      <c r="V689" s="465">
        <v>0</v>
      </c>
      <c r="W689" s="465">
        <v>1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17</v>
      </c>
      <c r="AF689" s="14">
        <v>0</v>
      </c>
      <c r="AG689" s="14">
        <v>14</v>
      </c>
      <c r="AH689" s="14">
        <v>1</v>
      </c>
      <c r="AI689" s="14">
        <v>1</v>
      </c>
      <c r="AJ689" s="14">
        <v>0</v>
      </c>
      <c r="AK689" s="14">
        <v>1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13</v>
      </c>
      <c r="D690" s="464">
        <v>2</v>
      </c>
      <c r="E690" s="465">
        <v>11</v>
      </c>
      <c r="F690" s="465">
        <v>0</v>
      </c>
      <c r="G690" s="465">
        <v>0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17</v>
      </c>
      <c r="R690" s="464">
        <v>0</v>
      </c>
      <c r="S690" s="465">
        <v>15</v>
      </c>
      <c r="T690" s="465">
        <v>0</v>
      </c>
      <c r="U690" s="465">
        <v>2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30</v>
      </c>
      <c r="AF690" s="14">
        <v>2</v>
      </c>
      <c r="AG690" s="14">
        <v>26</v>
      </c>
      <c r="AH690" s="14">
        <v>0</v>
      </c>
      <c r="AI690" s="14">
        <v>2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17</v>
      </c>
      <c r="D691" s="464">
        <v>0</v>
      </c>
      <c r="E691" s="465">
        <v>15</v>
      </c>
      <c r="F691" s="465">
        <v>0</v>
      </c>
      <c r="G691" s="465">
        <v>2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17</v>
      </c>
      <c r="R691" s="464">
        <v>2</v>
      </c>
      <c r="S691" s="465">
        <v>13</v>
      </c>
      <c r="T691" s="465">
        <v>0</v>
      </c>
      <c r="U691" s="465">
        <v>2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34</v>
      </c>
      <c r="AF691" s="14">
        <v>2</v>
      </c>
      <c r="AG691" s="14">
        <v>28</v>
      </c>
      <c r="AH691" s="14">
        <v>0</v>
      </c>
      <c r="AI691" s="14">
        <v>4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16</v>
      </c>
      <c r="D692" s="464">
        <v>0</v>
      </c>
      <c r="E692" s="465">
        <v>15</v>
      </c>
      <c r="F692" s="465">
        <v>0</v>
      </c>
      <c r="G692" s="465">
        <v>1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14</v>
      </c>
      <c r="R692" s="464">
        <v>0</v>
      </c>
      <c r="S692" s="465">
        <v>13</v>
      </c>
      <c r="T692" s="465">
        <v>0</v>
      </c>
      <c r="U692" s="465">
        <v>1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30</v>
      </c>
      <c r="AF692" s="14">
        <v>0</v>
      </c>
      <c r="AG692" s="14">
        <v>28</v>
      </c>
      <c r="AH692" s="14">
        <v>0</v>
      </c>
      <c r="AI692" s="14">
        <v>2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26</v>
      </c>
      <c r="D693" s="464">
        <v>0</v>
      </c>
      <c r="E693" s="465">
        <v>25</v>
      </c>
      <c r="F693" s="465">
        <v>0</v>
      </c>
      <c r="G693" s="465">
        <v>1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26</v>
      </c>
      <c r="R693" s="464">
        <v>1</v>
      </c>
      <c r="S693" s="465">
        <v>24</v>
      </c>
      <c r="T693" s="465">
        <v>0</v>
      </c>
      <c r="U693" s="465">
        <v>0</v>
      </c>
      <c r="V693" s="465">
        <v>0</v>
      </c>
      <c r="W693" s="465">
        <v>1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52</v>
      </c>
      <c r="AF693" s="14">
        <v>1</v>
      </c>
      <c r="AG693" s="14">
        <v>49</v>
      </c>
      <c r="AH693" s="14">
        <v>0</v>
      </c>
      <c r="AI693" s="14">
        <v>1</v>
      </c>
      <c r="AJ693" s="14">
        <v>0</v>
      </c>
      <c r="AK693" s="14">
        <v>1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29</v>
      </c>
      <c r="D694" s="464">
        <v>0</v>
      </c>
      <c r="E694" s="465">
        <v>29</v>
      </c>
      <c r="F694" s="465">
        <v>0</v>
      </c>
      <c r="G694" s="465">
        <v>0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35</v>
      </c>
      <c r="R694" s="464">
        <v>2</v>
      </c>
      <c r="S694" s="465">
        <v>30</v>
      </c>
      <c r="T694" s="465">
        <v>0</v>
      </c>
      <c r="U694" s="465">
        <v>2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1</v>
      </c>
      <c r="AB694" s="465">
        <v>0</v>
      </c>
      <c r="AC694" s="466">
        <v>0</v>
      </c>
      <c r="AE694" s="463">
        <v>64</v>
      </c>
      <c r="AF694" s="14">
        <v>2</v>
      </c>
      <c r="AG694" s="14">
        <v>59</v>
      </c>
      <c r="AH694" s="14">
        <v>0</v>
      </c>
      <c r="AI694" s="14">
        <v>2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1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28</v>
      </c>
      <c r="D695" s="464">
        <v>0</v>
      </c>
      <c r="E695" s="465">
        <v>28</v>
      </c>
      <c r="F695" s="465">
        <v>0</v>
      </c>
      <c r="G695" s="465">
        <v>0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30</v>
      </c>
      <c r="R695" s="464">
        <v>0</v>
      </c>
      <c r="S695" s="465">
        <v>29</v>
      </c>
      <c r="T695" s="465">
        <v>0</v>
      </c>
      <c r="U695" s="465">
        <v>1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58</v>
      </c>
      <c r="AF695" s="14">
        <v>0</v>
      </c>
      <c r="AG695" s="14">
        <v>57</v>
      </c>
      <c r="AH695" s="14">
        <v>0</v>
      </c>
      <c r="AI695" s="14">
        <v>1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34</v>
      </c>
      <c r="D696" s="464">
        <v>0</v>
      </c>
      <c r="E696" s="465">
        <v>34</v>
      </c>
      <c r="F696" s="465">
        <v>0</v>
      </c>
      <c r="G696" s="465">
        <v>0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40</v>
      </c>
      <c r="R696" s="464">
        <v>0</v>
      </c>
      <c r="S696" s="465">
        <v>37</v>
      </c>
      <c r="T696" s="465">
        <v>1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74</v>
      </c>
      <c r="AF696" s="14">
        <v>0</v>
      </c>
      <c r="AG696" s="14">
        <v>71</v>
      </c>
      <c r="AH696" s="14">
        <v>1</v>
      </c>
      <c r="AI696" s="14">
        <v>2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19</v>
      </c>
      <c r="D697" s="464">
        <v>0</v>
      </c>
      <c r="E697" s="465">
        <v>17</v>
      </c>
      <c r="F697" s="465">
        <v>0</v>
      </c>
      <c r="G697" s="465">
        <v>2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31</v>
      </c>
      <c r="R697" s="464">
        <v>1</v>
      </c>
      <c r="S697" s="465">
        <v>30</v>
      </c>
      <c r="T697" s="465">
        <v>0</v>
      </c>
      <c r="U697" s="465">
        <v>0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50</v>
      </c>
      <c r="AF697" s="14">
        <v>1</v>
      </c>
      <c r="AG697" s="14">
        <v>47</v>
      </c>
      <c r="AH697" s="14">
        <v>0</v>
      </c>
      <c r="AI697" s="14">
        <v>2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30</v>
      </c>
      <c r="D698" s="464">
        <v>0</v>
      </c>
      <c r="E698" s="465">
        <v>29</v>
      </c>
      <c r="F698" s="465">
        <v>0</v>
      </c>
      <c r="G698" s="465">
        <v>1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38</v>
      </c>
      <c r="R698" s="464">
        <v>0</v>
      </c>
      <c r="S698" s="465">
        <v>38</v>
      </c>
      <c r="T698" s="465">
        <v>0</v>
      </c>
      <c r="U698" s="465">
        <v>0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68</v>
      </c>
      <c r="AF698" s="14">
        <v>0</v>
      </c>
      <c r="AG698" s="14">
        <v>67</v>
      </c>
      <c r="AH698" s="14">
        <v>0</v>
      </c>
      <c r="AI698" s="14">
        <v>1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45</v>
      </c>
      <c r="D699" s="464">
        <v>0</v>
      </c>
      <c r="E699" s="465">
        <v>45</v>
      </c>
      <c r="F699" s="465">
        <v>0</v>
      </c>
      <c r="G699" s="465">
        <v>0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40</v>
      </c>
      <c r="R699" s="464">
        <v>0</v>
      </c>
      <c r="S699" s="465">
        <v>39</v>
      </c>
      <c r="T699" s="465">
        <v>0</v>
      </c>
      <c r="U699" s="465">
        <v>1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85</v>
      </c>
      <c r="AF699" s="14">
        <v>0</v>
      </c>
      <c r="AG699" s="14">
        <v>84</v>
      </c>
      <c r="AH699" s="14">
        <v>0</v>
      </c>
      <c r="AI699" s="14">
        <v>1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33</v>
      </c>
      <c r="D700" s="464">
        <v>0</v>
      </c>
      <c r="E700" s="465">
        <v>30</v>
      </c>
      <c r="F700" s="465">
        <v>0</v>
      </c>
      <c r="G700" s="465">
        <v>2</v>
      </c>
      <c r="H700" s="465">
        <v>0</v>
      </c>
      <c r="I700" s="465">
        <v>1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44</v>
      </c>
      <c r="R700" s="464">
        <v>0</v>
      </c>
      <c r="S700" s="465">
        <v>43</v>
      </c>
      <c r="T700" s="465">
        <v>0</v>
      </c>
      <c r="U700" s="465">
        <v>1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77</v>
      </c>
      <c r="AF700" s="14">
        <v>0</v>
      </c>
      <c r="AG700" s="14">
        <v>73</v>
      </c>
      <c r="AH700" s="14">
        <v>0</v>
      </c>
      <c r="AI700" s="14">
        <v>3</v>
      </c>
      <c r="AJ700" s="14">
        <v>0</v>
      </c>
      <c r="AK700" s="14">
        <v>1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34</v>
      </c>
      <c r="D701" s="464">
        <v>0</v>
      </c>
      <c r="E701" s="465">
        <v>34</v>
      </c>
      <c r="F701" s="465">
        <v>0</v>
      </c>
      <c r="G701" s="465">
        <v>0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33</v>
      </c>
      <c r="R701" s="464">
        <v>1</v>
      </c>
      <c r="S701" s="465">
        <v>32</v>
      </c>
      <c r="T701" s="465">
        <v>0</v>
      </c>
      <c r="U701" s="465">
        <v>0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67</v>
      </c>
      <c r="AF701" s="14">
        <v>1</v>
      </c>
      <c r="AG701" s="14">
        <v>66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28</v>
      </c>
      <c r="D702" s="464">
        <v>0</v>
      </c>
      <c r="E702" s="465">
        <v>27</v>
      </c>
      <c r="F702" s="465">
        <v>0</v>
      </c>
      <c r="G702" s="465">
        <v>1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39</v>
      </c>
      <c r="R702" s="464">
        <v>0</v>
      </c>
      <c r="S702" s="465">
        <v>36</v>
      </c>
      <c r="T702" s="465">
        <v>0</v>
      </c>
      <c r="U702" s="465">
        <v>2</v>
      </c>
      <c r="V702" s="465">
        <v>0</v>
      </c>
      <c r="W702" s="465">
        <v>1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67</v>
      </c>
      <c r="AF702" s="14">
        <v>0</v>
      </c>
      <c r="AG702" s="14">
        <v>63</v>
      </c>
      <c r="AH702" s="14">
        <v>0</v>
      </c>
      <c r="AI702" s="14">
        <v>3</v>
      </c>
      <c r="AJ702" s="14">
        <v>0</v>
      </c>
      <c r="AK702" s="14">
        <v>1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24</v>
      </c>
      <c r="D703" s="464">
        <v>0</v>
      </c>
      <c r="E703" s="465">
        <v>23</v>
      </c>
      <c r="F703" s="465">
        <v>0</v>
      </c>
      <c r="G703" s="465">
        <v>0</v>
      </c>
      <c r="H703" s="465">
        <v>0</v>
      </c>
      <c r="I703" s="465">
        <v>1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42</v>
      </c>
      <c r="R703" s="464">
        <v>0</v>
      </c>
      <c r="S703" s="465">
        <v>40</v>
      </c>
      <c r="T703" s="465">
        <v>0</v>
      </c>
      <c r="U703" s="465">
        <v>2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66</v>
      </c>
      <c r="AF703" s="14">
        <v>0</v>
      </c>
      <c r="AG703" s="14">
        <v>63</v>
      </c>
      <c r="AH703" s="14">
        <v>0</v>
      </c>
      <c r="AI703" s="14">
        <v>2</v>
      </c>
      <c r="AJ703" s="14">
        <v>0</v>
      </c>
      <c r="AK703" s="14">
        <v>1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33</v>
      </c>
      <c r="D704" s="464">
        <v>0</v>
      </c>
      <c r="E704" s="465">
        <v>33</v>
      </c>
      <c r="F704" s="465">
        <v>0</v>
      </c>
      <c r="G704" s="465">
        <v>0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48</v>
      </c>
      <c r="R704" s="464">
        <v>0</v>
      </c>
      <c r="S704" s="465">
        <v>46</v>
      </c>
      <c r="T704" s="465">
        <v>0</v>
      </c>
      <c r="U704" s="465">
        <v>1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1</v>
      </c>
      <c r="AB704" s="465">
        <v>0</v>
      </c>
      <c r="AC704" s="466">
        <v>0</v>
      </c>
      <c r="AE704" s="463">
        <v>81</v>
      </c>
      <c r="AF704" s="14">
        <v>0</v>
      </c>
      <c r="AG704" s="14">
        <v>79</v>
      </c>
      <c r="AH704" s="14">
        <v>0</v>
      </c>
      <c r="AI704" s="14">
        <v>1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1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42</v>
      </c>
      <c r="D705" s="464">
        <v>0</v>
      </c>
      <c r="E705" s="465">
        <v>41</v>
      </c>
      <c r="F705" s="465">
        <v>0</v>
      </c>
      <c r="G705" s="465">
        <v>1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47</v>
      </c>
      <c r="R705" s="464">
        <v>2</v>
      </c>
      <c r="S705" s="465">
        <v>39</v>
      </c>
      <c r="T705" s="465">
        <v>0</v>
      </c>
      <c r="U705" s="465">
        <v>5</v>
      </c>
      <c r="V705" s="465">
        <v>0</v>
      </c>
      <c r="W705" s="465">
        <v>1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89</v>
      </c>
      <c r="AF705" s="14">
        <v>2</v>
      </c>
      <c r="AG705" s="14">
        <v>80</v>
      </c>
      <c r="AH705" s="14">
        <v>0</v>
      </c>
      <c r="AI705" s="14">
        <v>6</v>
      </c>
      <c r="AJ705" s="14">
        <v>0</v>
      </c>
      <c r="AK705" s="14">
        <v>1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52</v>
      </c>
      <c r="D706" s="464">
        <v>0</v>
      </c>
      <c r="E706" s="465">
        <v>52</v>
      </c>
      <c r="F706" s="465">
        <v>0</v>
      </c>
      <c r="G706" s="465">
        <v>0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42</v>
      </c>
      <c r="R706" s="464">
        <v>1</v>
      </c>
      <c r="S706" s="465">
        <v>39</v>
      </c>
      <c r="T706" s="465">
        <v>0</v>
      </c>
      <c r="U706" s="465">
        <v>2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94</v>
      </c>
      <c r="AF706" s="14">
        <v>1</v>
      </c>
      <c r="AG706" s="14">
        <v>91</v>
      </c>
      <c r="AH706" s="14">
        <v>0</v>
      </c>
      <c r="AI706" s="14">
        <v>2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38</v>
      </c>
      <c r="D707" s="464">
        <v>0</v>
      </c>
      <c r="E707" s="465">
        <v>38</v>
      </c>
      <c r="F707" s="465">
        <v>0</v>
      </c>
      <c r="G707" s="465">
        <v>0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63</v>
      </c>
      <c r="R707" s="464">
        <v>1</v>
      </c>
      <c r="S707" s="465">
        <v>62</v>
      </c>
      <c r="T707" s="465">
        <v>0</v>
      </c>
      <c r="U707" s="465">
        <v>0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101</v>
      </c>
      <c r="AF707" s="465">
        <v>1</v>
      </c>
      <c r="AG707" s="14">
        <v>100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44</v>
      </c>
      <c r="D708" s="464">
        <v>0</v>
      </c>
      <c r="E708" s="465">
        <v>44</v>
      </c>
      <c r="F708" s="465">
        <v>0</v>
      </c>
      <c r="G708" s="465">
        <v>0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45</v>
      </c>
      <c r="R708" s="464">
        <v>2</v>
      </c>
      <c r="S708" s="465">
        <v>42</v>
      </c>
      <c r="T708" s="465">
        <v>0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89</v>
      </c>
      <c r="AF708" s="14">
        <v>2</v>
      </c>
      <c r="AG708" s="14">
        <v>86</v>
      </c>
      <c r="AH708" s="14">
        <v>0</v>
      </c>
      <c r="AI708" s="14">
        <v>1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41</v>
      </c>
      <c r="D709" s="464">
        <v>0</v>
      </c>
      <c r="E709" s="465">
        <v>39</v>
      </c>
      <c r="F709" s="465">
        <v>0</v>
      </c>
      <c r="G709" s="465">
        <v>1</v>
      </c>
      <c r="H709" s="465">
        <v>1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64</v>
      </c>
      <c r="R709" s="464">
        <v>1</v>
      </c>
      <c r="S709" s="465">
        <v>60</v>
      </c>
      <c r="T709" s="465">
        <v>0</v>
      </c>
      <c r="U709" s="465">
        <v>3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105</v>
      </c>
      <c r="AF709" s="14">
        <v>1</v>
      </c>
      <c r="AG709" s="14">
        <v>99</v>
      </c>
      <c r="AH709" s="14">
        <v>0</v>
      </c>
      <c r="AI709" s="14">
        <v>4</v>
      </c>
      <c r="AJ709" s="14">
        <v>1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37</v>
      </c>
      <c r="D710" s="464">
        <v>0</v>
      </c>
      <c r="E710" s="465">
        <v>35</v>
      </c>
      <c r="F710" s="465">
        <v>0</v>
      </c>
      <c r="G710" s="465">
        <v>1</v>
      </c>
      <c r="H710" s="465">
        <v>0</v>
      </c>
      <c r="I710" s="465">
        <v>1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54</v>
      </c>
      <c r="R710" s="464">
        <v>0</v>
      </c>
      <c r="S710" s="465">
        <v>48</v>
      </c>
      <c r="T710" s="465">
        <v>0</v>
      </c>
      <c r="U710" s="465">
        <v>6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91</v>
      </c>
      <c r="AF710" s="14">
        <v>0</v>
      </c>
      <c r="AG710" s="14">
        <v>83</v>
      </c>
      <c r="AH710" s="14">
        <v>0</v>
      </c>
      <c r="AI710" s="14">
        <v>7</v>
      </c>
      <c r="AJ710" s="14">
        <v>0</v>
      </c>
      <c r="AK710" s="14">
        <v>1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24</v>
      </c>
      <c r="D711" s="464">
        <v>0</v>
      </c>
      <c r="E711" s="465">
        <v>24</v>
      </c>
      <c r="F711" s="465">
        <v>0</v>
      </c>
      <c r="G711" s="465">
        <v>0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40</v>
      </c>
      <c r="R711" s="464">
        <v>1</v>
      </c>
      <c r="S711" s="465">
        <v>39</v>
      </c>
      <c r="T711" s="465">
        <v>0</v>
      </c>
      <c r="U711" s="465">
        <v>0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64</v>
      </c>
      <c r="AF711" s="14">
        <v>1</v>
      </c>
      <c r="AG711" s="14">
        <v>63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44</v>
      </c>
      <c r="D712" s="464">
        <v>1</v>
      </c>
      <c r="E712" s="465">
        <v>42</v>
      </c>
      <c r="F712" s="465">
        <v>0</v>
      </c>
      <c r="G712" s="465">
        <v>1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48</v>
      </c>
      <c r="R712" s="464">
        <v>2</v>
      </c>
      <c r="S712" s="465">
        <v>45</v>
      </c>
      <c r="T712" s="465">
        <v>0</v>
      </c>
      <c r="U712" s="465">
        <v>0</v>
      </c>
      <c r="V712" s="465">
        <v>0</v>
      </c>
      <c r="W712" s="465">
        <v>1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92</v>
      </c>
      <c r="AF712" s="14">
        <v>3</v>
      </c>
      <c r="AG712" s="14">
        <v>87</v>
      </c>
      <c r="AH712" s="14">
        <v>0</v>
      </c>
      <c r="AI712" s="14">
        <v>1</v>
      </c>
      <c r="AJ712" s="14">
        <v>0</v>
      </c>
      <c r="AK712" s="14">
        <v>1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34</v>
      </c>
      <c r="D713" s="464">
        <v>0</v>
      </c>
      <c r="E713" s="465">
        <v>33</v>
      </c>
      <c r="F713" s="465">
        <v>0</v>
      </c>
      <c r="G713" s="465">
        <v>1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52</v>
      </c>
      <c r="R713" s="464">
        <v>1</v>
      </c>
      <c r="S713" s="465">
        <v>50</v>
      </c>
      <c r="T713" s="465">
        <v>0</v>
      </c>
      <c r="U713" s="465">
        <v>1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86</v>
      </c>
      <c r="AF713" s="14">
        <v>1</v>
      </c>
      <c r="AG713" s="14">
        <v>83</v>
      </c>
      <c r="AH713" s="14">
        <v>0</v>
      </c>
      <c r="AI713" s="14">
        <v>2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33</v>
      </c>
      <c r="D714" s="464">
        <v>0</v>
      </c>
      <c r="E714" s="465">
        <v>31</v>
      </c>
      <c r="F714" s="465">
        <v>0</v>
      </c>
      <c r="G714" s="465">
        <v>2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72</v>
      </c>
      <c r="R714" s="464">
        <v>1</v>
      </c>
      <c r="S714" s="465">
        <v>69</v>
      </c>
      <c r="T714" s="465">
        <v>0</v>
      </c>
      <c r="U714" s="465">
        <v>2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105</v>
      </c>
      <c r="AF714" s="14">
        <v>1</v>
      </c>
      <c r="AG714" s="14">
        <v>100</v>
      </c>
      <c r="AH714" s="14">
        <v>0</v>
      </c>
      <c r="AI714" s="14">
        <v>4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36</v>
      </c>
      <c r="D715" s="464">
        <v>0</v>
      </c>
      <c r="E715" s="465">
        <v>34</v>
      </c>
      <c r="F715" s="465">
        <v>0</v>
      </c>
      <c r="G715" s="465">
        <v>2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55</v>
      </c>
      <c r="R715" s="464">
        <v>1</v>
      </c>
      <c r="S715" s="465">
        <v>54</v>
      </c>
      <c r="T715" s="465">
        <v>0</v>
      </c>
      <c r="U715" s="465">
        <v>0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91</v>
      </c>
      <c r="AF715" s="14">
        <v>1</v>
      </c>
      <c r="AG715" s="14">
        <v>88</v>
      </c>
      <c r="AH715" s="14">
        <v>0</v>
      </c>
      <c r="AI715" s="14">
        <v>2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41</v>
      </c>
      <c r="D716" s="464">
        <v>0</v>
      </c>
      <c r="E716" s="465">
        <v>38</v>
      </c>
      <c r="F716" s="465">
        <v>1</v>
      </c>
      <c r="G716" s="465">
        <v>2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46</v>
      </c>
      <c r="R716" s="464">
        <v>0</v>
      </c>
      <c r="S716" s="465">
        <v>44</v>
      </c>
      <c r="T716" s="465">
        <v>0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87</v>
      </c>
      <c r="AF716" s="14">
        <v>0</v>
      </c>
      <c r="AG716" s="14">
        <v>82</v>
      </c>
      <c r="AH716" s="14">
        <v>1</v>
      </c>
      <c r="AI716" s="14">
        <v>4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32</v>
      </c>
      <c r="D717" s="464">
        <v>0</v>
      </c>
      <c r="E717" s="465">
        <v>32</v>
      </c>
      <c r="F717" s="465">
        <v>0</v>
      </c>
      <c r="G717" s="465">
        <v>0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33</v>
      </c>
      <c r="R717" s="464">
        <v>0</v>
      </c>
      <c r="S717" s="465">
        <v>31</v>
      </c>
      <c r="T717" s="465">
        <v>0</v>
      </c>
      <c r="U717" s="465">
        <v>1</v>
      </c>
      <c r="V717" s="465">
        <v>0</v>
      </c>
      <c r="W717" s="465">
        <v>1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65</v>
      </c>
      <c r="AF717" s="14">
        <v>0</v>
      </c>
      <c r="AG717" s="14">
        <v>63</v>
      </c>
      <c r="AH717" s="14">
        <v>0</v>
      </c>
      <c r="AI717" s="14">
        <v>1</v>
      </c>
      <c r="AJ717" s="14">
        <v>0</v>
      </c>
      <c r="AK717" s="14">
        <v>1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32</v>
      </c>
      <c r="D718" s="464">
        <v>2</v>
      </c>
      <c r="E718" s="465">
        <v>28</v>
      </c>
      <c r="F718" s="465">
        <v>0</v>
      </c>
      <c r="G718" s="465">
        <v>2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31</v>
      </c>
      <c r="R718" s="464">
        <v>0</v>
      </c>
      <c r="S718" s="465">
        <v>30</v>
      </c>
      <c r="T718" s="465">
        <v>0</v>
      </c>
      <c r="U718" s="465">
        <v>1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63</v>
      </c>
      <c r="AF718" s="14">
        <v>2</v>
      </c>
      <c r="AG718" s="14">
        <v>58</v>
      </c>
      <c r="AH718" s="14">
        <v>0</v>
      </c>
      <c r="AI718" s="14">
        <v>3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28</v>
      </c>
      <c r="D719" s="464">
        <v>1</v>
      </c>
      <c r="E719" s="465">
        <v>26</v>
      </c>
      <c r="F719" s="465">
        <v>0</v>
      </c>
      <c r="G719" s="465">
        <v>1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31</v>
      </c>
      <c r="R719" s="464">
        <v>0</v>
      </c>
      <c r="S719" s="465">
        <v>30</v>
      </c>
      <c r="T719" s="465">
        <v>0</v>
      </c>
      <c r="U719" s="465">
        <v>1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59</v>
      </c>
      <c r="AF719" s="14">
        <v>1</v>
      </c>
      <c r="AG719" s="14">
        <v>56</v>
      </c>
      <c r="AH719" s="14">
        <v>0</v>
      </c>
      <c r="AI719" s="14">
        <v>2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38</v>
      </c>
      <c r="D720" s="464">
        <v>0</v>
      </c>
      <c r="E720" s="465">
        <v>36</v>
      </c>
      <c r="F720" s="465">
        <v>0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25</v>
      </c>
      <c r="R720" s="464">
        <v>0</v>
      </c>
      <c r="S720" s="465">
        <v>25</v>
      </c>
      <c r="T720" s="465">
        <v>0</v>
      </c>
      <c r="U720" s="465">
        <v>0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63</v>
      </c>
      <c r="AF720" s="14">
        <v>0</v>
      </c>
      <c r="AG720" s="14">
        <v>61</v>
      </c>
      <c r="AH720" s="14">
        <v>0</v>
      </c>
      <c r="AI720" s="14">
        <v>2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28</v>
      </c>
      <c r="D721" s="464">
        <v>1</v>
      </c>
      <c r="E721" s="465">
        <v>26</v>
      </c>
      <c r="F721" s="465">
        <v>0</v>
      </c>
      <c r="G721" s="465">
        <v>1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32</v>
      </c>
      <c r="R721" s="464">
        <v>1</v>
      </c>
      <c r="S721" s="465">
        <v>30</v>
      </c>
      <c r="T721" s="465">
        <v>0</v>
      </c>
      <c r="U721" s="465">
        <v>1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60</v>
      </c>
      <c r="AF721" s="14">
        <v>2</v>
      </c>
      <c r="AG721" s="14">
        <v>56</v>
      </c>
      <c r="AH721" s="14">
        <v>0</v>
      </c>
      <c r="AI721" s="14">
        <v>2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37</v>
      </c>
      <c r="D722" s="464">
        <v>0</v>
      </c>
      <c r="E722" s="465">
        <v>35</v>
      </c>
      <c r="F722" s="465">
        <v>0</v>
      </c>
      <c r="G722" s="465">
        <v>2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37</v>
      </c>
      <c r="R722" s="464">
        <v>0</v>
      </c>
      <c r="S722" s="465">
        <v>36</v>
      </c>
      <c r="T722" s="465">
        <v>0</v>
      </c>
      <c r="U722" s="465">
        <v>1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74</v>
      </c>
      <c r="AF722" s="14">
        <v>0</v>
      </c>
      <c r="AG722" s="14">
        <v>71</v>
      </c>
      <c r="AH722" s="14">
        <v>0</v>
      </c>
      <c r="AI722" s="14">
        <v>3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34</v>
      </c>
      <c r="D723" s="464">
        <v>0</v>
      </c>
      <c r="E723" s="465">
        <v>34</v>
      </c>
      <c r="F723" s="465">
        <v>0</v>
      </c>
      <c r="G723" s="465">
        <v>0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42</v>
      </c>
      <c r="R723" s="464">
        <v>0</v>
      </c>
      <c r="S723" s="465">
        <v>41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76</v>
      </c>
      <c r="AF723" s="14">
        <v>0</v>
      </c>
      <c r="AG723" s="14">
        <v>75</v>
      </c>
      <c r="AH723" s="14">
        <v>0</v>
      </c>
      <c r="AI723" s="14">
        <v>1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38</v>
      </c>
      <c r="D724" s="464">
        <v>0</v>
      </c>
      <c r="E724" s="465">
        <v>38</v>
      </c>
      <c r="F724" s="465">
        <v>0</v>
      </c>
      <c r="G724" s="465">
        <v>0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28</v>
      </c>
      <c r="R724" s="464">
        <v>0</v>
      </c>
      <c r="S724" s="465">
        <v>26</v>
      </c>
      <c r="T724" s="465">
        <v>0</v>
      </c>
      <c r="U724" s="465">
        <v>2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66</v>
      </c>
      <c r="AF724" s="14">
        <v>0</v>
      </c>
      <c r="AG724" s="14">
        <v>64</v>
      </c>
      <c r="AH724" s="14">
        <v>0</v>
      </c>
      <c r="AI724" s="14">
        <v>2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29</v>
      </c>
      <c r="D725" s="464">
        <v>0</v>
      </c>
      <c r="E725" s="465">
        <v>27</v>
      </c>
      <c r="F725" s="465">
        <v>0</v>
      </c>
      <c r="G725" s="465">
        <v>2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24</v>
      </c>
      <c r="R725" s="464">
        <v>1</v>
      </c>
      <c r="S725" s="465">
        <v>23</v>
      </c>
      <c r="T725" s="465">
        <v>0</v>
      </c>
      <c r="U725" s="465">
        <v>0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53</v>
      </c>
      <c r="AF725" s="14">
        <v>1</v>
      </c>
      <c r="AG725" s="14">
        <v>50</v>
      </c>
      <c r="AH725" s="14">
        <v>0</v>
      </c>
      <c r="AI725" s="14">
        <v>2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41</v>
      </c>
      <c r="D726" s="464">
        <v>0</v>
      </c>
      <c r="E726" s="465">
        <v>41</v>
      </c>
      <c r="F726" s="465">
        <v>0</v>
      </c>
      <c r="G726" s="465">
        <v>0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24</v>
      </c>
      <c r="R726" s="464">
        <v>0</v>
      </c>
      <c r="S726" s="465">
        <v>23</v>
      </c>
      <c r="T726" s="465">
        <v>0</v>
      </c>
      <c r="U726" s="465">
        <v>1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65</v>
      </c>
      <c r="AF726" s="14">
        <v>0</v>
      </c>
      <c r="AG726" s="14">
        <v>64</v>
      </c>
      <c r="AH726" s="14">
        <v>0</v>
      </c>
      <c r="AI726" s="14">
        <v>1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46</v>
      </c>
      <c r="D727" s="464">
        <v>0</v>
      </c>
      <c r="E727" s="465">
        <v>44</v>
      </c>
      <c r="F727" s="465">
        <v>1</v>
      </c>
      <c r="G727" s="465">
        <v>1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37</v>
      </c>
      <c r="R727" s="464">
        <v>0</v>
      </c>
      <c r="S727" s="465">
        <v>35</v>
      </c>
      <c r="T727" s="465">
        <v>0</v>
      </c>
      <c r="U727" s="465">
        <v>1</v>
      </c>
      <c r="V727" s="465">
        <v>1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83</v>
      </c>
      <c r="AF727" s="14">
        <v>0</v>
      </c>
      <c r="AG727" s="14">
        <v>79</v>
      </c>
      <c r="AH727" s="14">
        <v>1</v>
      </c>
      <c r="AI727" s="14">
        <v>2</v>
      </c>
      <c r="AJ727" s="14">
        <v>1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77</v>
      </c>
      <c r="D728" s="464">
        <v>0</v>
      </c>
      <c r="E728" s="465">
        <v>73</v>
      </c>
      <c r="F728" s="465">
        <v>0</v>
      </c>
      <c r="G728" s="465">
        <v>3</v>
      </c>
      <c r="H728" s="465">
        <v>0</v>
      </c>
      <c r="I728" s="465">
        <v>0</v>
      </c>
      <c r="J728" s="465">
        <v>0</v>
      </c>
      <c r="K728" s="465">
        <v>1</v>
      </c>
      <c r="L728" s="465">
        <v>0</v>
      </c>
      <c r="M728" s="465">
        <v>0</v>
      </c>
      <c r="N728" s="465">
        <v>0</v>
      </c>
      <c r="O728" s="466">
        <v>0</v>
      </c>
      <c r="Q728" s="463">
        <v>27</v>
      </c>
      <c r="R728" s="464">
        <v>0</v>
      </c>
      <c r="S728" s="465">
        <v>27</v>
      </c>
      <c r="T728" s="465">
        <v>0</v>
      </c>
      <c r="U728" s="465">
        <v>0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104</v>
      </c>
      <c r="AF728" s="14">
        <v>0</v>
      </c>
      <c r="AG728" s="14">
        <v>100</v>
      </c>
      <c r="AH728" s="14">
        <v>0</v>
      </c>
      <c r="AI728" s="14">
        <v>3</v>
      </c>
      <c r="AJ728" s="14">
        <v>0</v>
      </c>
      <c r="AK728" s="14">
        <v>0</v>
      </c>
      <c r="AL728" s="14">
        <v>0</v>
      </c>
      <c r="AM728" s="14">
        <v>1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68</v>
      </c>
      <c r="D729" s="464">
        <v>0</v>
      </c>
      <c r="E729" s="465">
        <v>66</v>
      </c>
      <c r="F729" s="465">
        <v>0</v>
      </c>
      <c r="G729" s="465">
        <v>2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30</v>
      </c>
      <c r="R729" s="464">
        <v>0</v>
      </c>
      <c r="S729" s="465">
        <v>29</v>
      </c>
      <c r="T729" s="465">
        <v>0</v>
      </c>
      <c r="U729" s="465">
        <v>1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98</v>
      </c>
      <c r="AF729" s="14">
        <v>0</v>
      </c>
      <c r="AG729" s="14">
        <v>95</v>
      </c>
      <c r="AH729" s="14">
        <v>0</v>
      </c>
      <c r="AI729" s="14">
        <v>3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47</v>
      </c>
      <c r="D730" s="464">
        <v>0</v>
      </c>
      <c r="E730" s="465">
        <v>47</v>
      </c>
      <c r="F730" s="465">
        <v>0</v>
      </c>
      <c r="G730" s="465">
        <v>0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25</v>
      </c>
      <c r="R730" s="464">
        <v>0</v>
      </c>
      <c r="S730" s="465">
        <v>25</v>
      </c>
      <c r="T730" s="465">
        <v>0</v>
      </c>
      <c r="U730" s="465">
        <v>0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72</v>
      </c>
      <c r="AF730" s="14">
        <v>0</v>
      </c>
      <c r="AG730" s="14">
        <v>72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44</v>
      </c>
      <c r="D731" s="464">
        <v>0</v>
      </c>
      <c r="E731" s="465">
        <v>44</v>
      </c>
      <c r="F731" s="465">
        <v>0</v>
      </c>
      <c r="G731" s="465">
        <v>0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36</v>
      </c>
      <c r="R731" s="464">
        <v>0</v>
      </c>
      <c r="S731" s="465">
        <v>34</v>
      </c>
      <c r="T731" s="465">
        <v>0</v>
      </c>
      <c r="U731" s="465">
        <v>1</v>
      </c>
      <c r="V731" s="465">
        <v>1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80</v>
      </c>
      <c r="AF731" s="465">
        <v>0</v>
      </c>
      <c r="AG731" s="14">
        <v>78</v>
      </c>
      <c r="AH731" s="14">
        <v>0</v>
      </c>
      <c r="AI731" s="14">
        <v>1</v>
      </c>
      <c r="AJ731" s="14">
        <v>1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55</v>
      </c>
      <c r="D732" s="464">
        <v>0</v>
      </c>
      <c r="E732" s="465">
        <v>55</v>
      </c>
      <c r="F732" s="465">
        <v>0</v>
      </c>
      <c r="G732" s="465">
        <v>0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19</v>
      </c>
      <c r="R732" s="464">
        <v>0</v>
      </c>
      <c r="S732" s="465">
        <v>17</v>
      </c>
      <c r="T732" s="465">
        <v>0</v>
      </c>
      <c r="U732" s="465">
        <v>1</v>
      </c>
      <c r="V732" s="465">
        <v>1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74</v>
      </c>
      <c r="AF732" s="14">
        <v>0</v>
      </c>
      <c r="AG732" s="14">
        <v>72</v>
      </c>
      <c r="AH732" s="14">
        <v>0</v>
      </c>
      <c r="AI732" s="14">
        <v>1</v>
      </c>
      <c r="AJ732" s="14">
        <v>1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49</v>
      </c>
      <c r="D733" s="464">
        <v>0</v>
      </c>
      <c r="E733" s="465">
        <v>48</v>
      </c>
      <c r="F733" s="465">
        <v>0</v>
      </c>
      <c r="G733" s="465">
        <v>1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21</v>
      </c>
      <c r="R733" s="464">
        <v>0</v>
      </c>
      <c r="S733" s="465">
        <v>20</v>
      </c>
      <c r="T733" s="465">
        <v>0</v>
      </c>
      <c r="U733" s="465">
        <v>0</v>
      </c>
      <c r="V733" s="465">
        <v>1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70</v>
      </c>
      <c r="AF733" s="14">
        <v>0</v>
      </c>
      <c r="AG733" s="14">
        <v>68</v>
      </c>
      <c r="AH733" s="14">
        <v>0</v>
      </c>
      <c r="AI733" s="14">
        <v>1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47</v>
      </c>
      <c r="D734" s="464">
        <v>0</v>
      </c>
      <c r="E734" s="465">
        <v>45</v>
      </c>
      <c r="F734" s="465">
        <v>0</v>
      </c>
      <c r="G734" s="465">
        <v>2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27</v>
      </c>
      <c r="R734" s="464">
        <v>1</v>
      </c>
      <c r="S734" s="465">
        <v>25</v>
      </c>
      <c r="T734" s="465">
        <v>0</v>
      </c>
      <c r="U734" s="465">
        <v>0</v>
      </c>
      <c r="V734" s="465">
        <v>0</v>
      </c>
      <c r="W734" s="465">
        <v>0</v>
      </c>
      <c r="X734" s="465">
        <v>1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74</v>
      </c>
      <c r="AF734" s="14">
        <v>1</v>
      </c>
      <c r="AG734" s="14">
        <v>70</v>
      </c>
      <c r="AH734" s="14">
        <v>0</v>
      </c>
      <c r="AI734" s="14">
        <v>2</v>
      </c>
      <c r="AJ734" s="14">
        <v>0</v>
      </c>
      <c r="AK734" s="14">
        <v>0</v>
      </c>
      <c r="AL734" s="14">
        <v>1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21</v>
      </c>
      <c r="D735" s="464">
        <v>0</v>
      </c>
      <c r="E735" s="465">
        <v>20</v>
      </c>
      <c r="F735" s="465">
        <v>0</v>
      </c>
      <c r="G735" s="465">
        <v>1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24</v>
      </c>
      <c r="R735" s="464">
        <v>0</v>
      </c>
      <c r="S735" s="465">
        <v>24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45</v>
      </c>
      <c r="AF735" s="14">
        <v>0</v>
      </c>
      <c r="AG735" s="14">
        <v>44</v>
      </c>
      <c r="AH735" s="14">
        <v>0</v>
      </c>
      <c r="AI735" s="14">
        <v>1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17</v>
      </c>
      <c r="D736" s="464">
        <v>0</v>
      </c>
      <c r="E736" s="465">
        <v>16</v>
      </c>
      <c r="F736" s="465">
        <v>0</v>
      </c>
      <c r="G736" s="465">
        <v>1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22</v>
      </c>
      <c r="R736" s="464">
        <v>1</v>
      </c>
      <c r="S736" s="465">
        <v>21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39</v>
      </c>
      <c r="AF736" s="14">
        <v>1</v>
      </c>
      <c r="AG736" s="14">
        <v>37</v>
      </c>
      <c r="AH736" s="14">
        <v>0</v>
      </c>
      <c r="AI736" s="14">
        <v>1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11</v>
      </c>
      <c r="D737" s="464">
        <v>0</v>
      </c>
      <c r="E737" s="465">
        <v>11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21</v>
      </c>
      <c r="R737" s="464">
        <v>0</v>
      </c>
      <c r="S737" s="465">
        <v>21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32</v>
      </c>
      <c r="AF737" s="14">
        <v>0</v>
      </c>
      <c r="AG737" s="14">
        <v>32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9</v>
      </c>
      <c r="D738" s="464">
        <v>0</v>
      </c>
      <c r="E738" s="465">
        <v>9</v>
      </c>
      <c r="F738" s="465">
        <v>0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10</v>
      </c>
      <c r="R738" s="464">
        <v>0</v>
      </c>
      <c r="S738" s="465">
        <v>10</v>
      </c>
      <c r="T738" s="465">
        <v>0</v>
      </c>
      <c r="U738" s="465">
        <v>0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19</v>
      </c>
      <c r="AF738" s="14">
        <v>0</v>
      </c>
      <c r="AG738" s="14">
        <v>19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12</v>
      </c>
      <c r="D739" s="464">
        <v>0</v>
      </c>
      <c r="E739" s="465">
        <v>10</v>
      </c>
      <c r="F739" s="465">
        <v>1</v>
      </c>
      <c r="G739" s="465">
        <v>1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11</v>
      </c>
      <c r="R739" s="464">
        <v>0</v>
      </c>
      <c r="S739" s="465">
        <v>11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23</v>
      </c>
      <c r="AF739" s="14">
        <v>0</v>
      </c>
      <c r="AG739" s="14">
        <v>21</v>
      </c>
      <c r="AH739" s="14">
        <v>1</v>
      </c>
      <c r="AI739" s="14">
        <v>1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9</v>
      </c>
      <c r="D740" s="464">
        <v>0</v>
      </c>
      <c r="E740" s="465">
        <v>9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12</v>
      </c>
      <c r="R740" s="464">
        <v>0</v>
      </c>
      <c r="S740" s="465">
        <v>11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21</v>
      </c>
      <c r="AF740" s="14">
        <v>0</v>
      </c>
      <c r="AG740" s="14">
        <v>20</v>
      </c>
      <c r="AH740" s="14">
        <v>0</v>
      </c>
      <c r="AI740" s="14">
        <v>1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5</v>
      </c>
      <c r="D741" s="464">
        <v>0</v>
      </c>
      <c r="E741" s="465">
        <v>5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16</v>
      </c>
      <c r="R741" s="464">
        <v>0</v>
      </c>
      <c r="S741" s="465">
        <v>15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21</v>
      </c>
      <c r="AF741" s="14">
        <v>0</v>
      </c>
      <c r="AG741" s="14">
        <v>20</v>
      </c>
      <c r="AH741" s="14">
        <v>0</v>
      </c>
      <c r="AI741" s="14">
        <v>1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13</v>
      </c>
      <c r="D742" s="464">
        <v>0</v>
      </c>
      <c r="E742" s="465">
        <v>13</v>
      </c>
      <c r="F742" s="465">
        <v>0</v>
      </c>
      <c r="G742" s="465">
        <v>0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8</v>
      </c>
      <c r="R742" s="464">
        <v>0</v>
      </c>
      <c r="S742" s="465">
        <v>8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21</v>
      </c>
      <c r="AF742" s="14">
        <v>0</v>
      </c>
      <c r="AG742" s="14">
        <v>21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12</v>
      </c>
      <c r="D743" s="464">
        <v>0</v>
      </c>
      <c r="E743" s="465">
        <v>12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9</v>
      </c>
      <c r="R743" s="464">
        <v>0</v>
      </c>
      <c r="S743" s="465">
        <v>8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21</v>
      </c>
      <c r="AF743" s="14">
        <v>0</v>
      </c>
      <c r="AG743" s="14">
        <v>20</v>
      </c>
      <c r="AH743" s="14">
        <v>0</v>
      </c>
      <c r="AI743" s="14">
        <v>1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16</v>
      </c>
      <c r="D744" s="464">
        <v>0</v>
      </c>
      <c r="E744" s="465">
        <v>16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15</v>
      </c>
      <c r="R744" s="464">
        <v>0</v>
      </c>
      <c r="S744" s="465">
        <v>14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31</v>
      </c>
      <c r="AF744" s="14">
        <v>0</v>
      </c>
      <c r="AG744" s="14">
        <v>30</v>
      </c>
      <c r="AH744" s="14">
        <v>0</v>
      </c>
      <c r="AI744" s="14">
        <v>1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8</v>
      </c>
      <c r="D745" s="464">
        <v>0</v>
      </c>
      <c r="E745" s="465">
        <v>7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10</v>
      </c>
      <c r="R745" s="464">
        <v>0</v>
      </c>
      <c r="S745" s="465">
        <v>9</v>
      </c>
      <c r="T745" s="465">
        <v>0</v>
      </c>
      <c r="U745" s="465">
        <v>1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18</v>
      </c>
      <c r="AF745" s="14">
        <v>0</v>
      </c>
      <c r="AG745" s="14">
        <v>16</v>
      </c>
      <c r="AH745" s="14">
        <v>0</v>
      </c>
      <c r="AI745" s="14">
        <v>2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12</v>
      </c>
      <c r="D746" s="464">
        <v>0</v>
      </c>
      <c r="E746" s="465">
        <v>11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9</v>
      </c>
      <c r="R746" s="464">
        <v>0</v>
      </c>
      <c r="S746" s="465">
        <v>9</v>
      </c>
      <c r="T746" s="465">
        <v>0</v>
      </c>
      <c r="U746" s="465">
        <v>0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21</v>
      </c>
      <c r="AF746" s="14">
        <v>0</v>
      </c>
      <c r="AG746" s="14">
        <v>20</v>
      </c>
      <c r="AH746" s="14">
        <v>0</v>
      </c>
      <c r="AI746" s="14">
        <v>1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10</v>
      </c>
      <c r="D747" s="464">
        <v>0</v>
      </c>
      <c r="E747" s="465">
        <v>9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13</v>
      </c>
      <c r="R747" s="464">
        <v>0</v>
      </c>
      <c r="S747" s="465">
        <v>13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23</v>
      </c>
      <c r="AF747" s="14">
        <v>0</v>
      </c>
      <c r="AG747" s="14">
        <v>22</v>
      </c>
      <c r="AH747" s="14">
        <v>0</v>
      </c>
      <c r="AI747" s="14">
        <v>1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11</v>
      </c>
      <c r="D748" s="464">
        <v>0</v>
      </c>
      <c r="E748" s="465">
        <v>11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12</v>
      </c>
      <c r="R748" s="464">
        <v>0</v>
      </c>
      <c r="S748" s="465">
        <v>12</v>
      </c>
      <c r="T748" s="465">
        <v>0</v>
      </c>
      <c r="U748" s="465">
        <v>0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23</v>
      </c>
      <c r="AF748" s="14">
        <v>0</v>
      </c>
      <c r="AG748" s="14">
        <v>23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5</v>
      </c>
      <c r="D749" s="464">
        <v>0</v>
      </c>
      <c r="E749" s="465">
        <v>5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9</v>
      </c>
      <c r="R749" s="464">
        <v>0</v>
      </c>
      <c r="S749" s="465">
        <v>8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14</v>
      </c>
      <c r="AF749" s="14">
        <v>0</v>
      </c>
      <c r="AG749" s="14">
        <v>13</v>
      </c>
      <c r="AH749" s="14">
        <v>0</v>
      </c>
      <c r="AI749" s="14">
        <v>1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7</v>
      </c>
      <c r="D750" s="464">
        <v>0</v>
      </c>
      <c r="E750" s="465">
        <v>7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7</v>
      </c>
      <c r="R750" s="464">
        <v>0</v>
      </c>
      <c r="S750" s="465">
        <v>6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14</v>
      </c>
      <c r="AF750" s="14">
        <v>0</v>
      </c>
      <c r="AG750" s="14">
        <v>13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6</v>
      </c>
      <c r="D751" s="464">
        <v>0</v>
      </c>
      <c r="E751" s="465">
        <v>6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11</v>
      </c>
      <c r="R751" s="464">
        <v>0</v>
      </c>
      <c r="S751" s="465">
        <v>11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17</v>
      </c>
      <c r="AF751" s="14">
        <v>0</v>
      </c>
      <c r="AG751" s="14">
        <v>17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7</v>
      </c>
      <c r="D752" s="464">
        <v>0</v>
      </c>
      <c r="E752" s="465">
        <v>7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4</v>
      </c>
      <c r="R752" s="464">
        <v>0</v>
      </c>
      <c r="S752" s="465">
        <v>3</v>
      </c>
      <c r="T752" s="465">
        <v>0</v>
      </c>
      <c r="U752" s="465">
        <v>1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11</v>
      </c>
      <c r="AF752" s="14">
        <v>0</v>
      </c>
      <c r="AG752" s="14">
        <v>10</v>
      </c>
      <c r="AH752" s="14">
        <v>0</v>
      </c>
      <c r="AI752" s="14">
        <v>1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8</v>
      </c>
      <c r="D753" s="464">
        <v>1</v>
      </c>
      <c r="E753" s="465">
        <v>6</v>
      </c>
      <c r="F753" s="465">
        <v>0</v>
      </c>
      <c r="G753" s="465">
        <v>1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7</v>
      </c>
      <c r="R753" s="464">
        <v>0</v>
      </c>
      <c r="S753" s="465">
        <v>7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15</v>
      </c>
      <c r="AF753" s="14">
        <v>1</v>
      </c>
      <c r="AG753" s="14">
        <v>13</v>
      </c>
      <c r="AH753" s="14">
        <v>0</v>
      </c>
      <c r="AI753" s="14">
        <v>1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5</v>
      </c>
      <c r="D754" s="469">
        <v>0</v>
      </c>
      <c r="E754" s="470">
        <v>5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</v>
      </c>
      <c r="R754" s="469">
        <v>0</v>
      </c>
      <c r="S754" s="470">
        <v>1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6</v>
      </c>
      <c r="AF754" s="15">
        <v>0</v>
      </c>
      <c r="AG754" s="15">
        <v>6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1665</v>
      </c>
      <c r="D755" s="385">
        <v>8</v>
      </c>
      <c r="E755" s="385">
        <v>1610</v>
      </c>
      <c r="F755" s="385">
        <v>2</v>
      </c>
      <c r="G755" s="385">
        <v>40</v>
      </c>
      <c r="H755" s="385">
        <v>1</v>
      </c>
      <c r="I755" s="385">
        <v>3</v>
      </c>
      <c r="J755" s="385">
        <v>0</v>
      </c>
      <c r="K755" s="385">
        <v>1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1693</v>
      </c>
      <c r="R755" s="385">
        <v>25</v>
      </c>
      <c r="S755" s="385">
        <v>1598</v>
      </c>
      <c r="T755" s="385">
        <v>2</v>
      </c>
      <c r="U755" s="385">
        <v>54</v>
      </c>
      <c r="V755" s="385">
        <v>5</v>
      </c>
      <c r="W755" s="385">
        <v>6</v>
      </c>
      <c r="X755" s="385">
        <v>1</v>
      </c>
      <c r="Y755" s="385">
        <v>0</v>
      </c>
      <c r="Z755" s="385">
        <v>0</v>
      </c>
      <c r="AA755" s="385">
        <v>2</v>
      </c>
      <c r="AB755" s="385">
        <v>0</v>
      </c>
      <c r="AC755" s="386">
        <v>0</v>
      </c>
      <c r="AD755" s="9"/>
      <c r="AE755" s="387">
        <v>3358</v>
      </c>
      <c r="AF755" s="385">
        <v>33</v>
      </c>
      <c r="AG755" s="385">
        <v>3208</v>
      </c>
      <c r="AH755" s="385">
        <v>4</v>
      </c>
      <c r="AI755" s="385">
        <v>94</v>
      </c>
      <c r="AJ755" s="385">
        <v>6</v>
      </c>
      <c r="AK755" s="385">
        <v>9</v>
      </c>
      <c r="AL755" s="385">
        <v>1</v>
      </c>
      <c r="AM755" s="385">
        <v>1</v>
      </c>
      <c r="AN755" s="385">
        <v>0</v>
      </c>
      <c r="AO755" s="385">
        <v>2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1839</v>
      </c>
      <c r="D756" s="390">
        <v>8</v>
      </c>
      <c r="E756" s="390">
        <v>1777</v>
      </c>
      <c r="F756" s="390">
        <v>3</v>
      </c>
      <c r="G756" s="390">
        <v>46</v>
      </c>
      <c r="H756" s="390">
        <v>1</v>
      </c>
      <c r="I756" s="390">
        <v>3</v>
      </c>
      <c r="J756" s="390">
        <v>0</v>
      </c>
      <c r="K756" s="390">
        <v>1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1880</v>
      </c>
      <c r="R756" s="390">
        <v>26</v>
      </c>
      <c r="S756" s="390">
        <v>1775</v>
      </c>
      <c r="T756" s="390">
        <v>2</v>
      </c>
      <c r="U756" s="390">
        <v>63</v>
      </c>
      <c r="V756" s="390">
        <v>5</v>
      </c>
      <c r="W756" s="390">
        <v>6</v>
      </c>
      <c r="X756" s="390">
        <v>1</v>
      </c>
      <c r="Y756" s="390">
        <v>0</v>
      </c>
      <c r="Z756" s="390">
        <v>0</v>
      </c>
      <c r="AA756" s="390">
        <v>2</v>
      </c>
      <c r="AB756" s="390">
        <v>0</v>
      </c>
      <c r="AC756" s="391">
        <v>0</v>
      </c>
      <c r="AD756" s="9"/>
      <c r="AE756" s="392">
        <v>3719</v>
      </c>
      <c r="AF756" s="390">
        <v>34</v>
      </c>
      <c r="AG756" s="390">
        <v>3552</v>
      </c>
      <c r="AH756" s="390">
        <v>5</v>
      </c>
      <c r="AI756" s="390">
        <v>109</v>
      </c>
      <c r="AJ756" s="390">
        <v>6</v>
      </c>
      <c r="AK756" s="390">
        <v>9</v>
      </c>
      <c r="AL756" s="390">
        <v>1</v>
      </c>
      <c r="AM756" s="390">
        <v>1</v>
      </c>
      <c r="AN756" s="390">
        <v>0</v>
      </c>
      <c r="AO756" s="390">
        <v>2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1898</v>
      </c>
      <c r="D757" s="395">
        <v>9</v>
      </c>
      <c r="E757" s="395">
        <v>1833</v>
      </c>
      <c r="F757" s="395">
        <v>3</v>
      </c>
      <c r="G757" s="395">
        <v>48</v>
      </c>
      <c r="H757" s="395">
        <v>1</v>
      </c>
      <c r="I757" s="395">
        <v>3</v>
      </c>
      <c r="J757" s="395">
        <v>0</v>
      </c>
      <c r="K757" s="395">
        <v>1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1944</v>
      </c>
      <c r="R757" s="395">
        <v>26</v>
      </c>
      <c r="S757" s="395">
        <v>1836</v>
      </c>
      <c r="T757" s="395">
        <v>2</v>
      </c>
      <c r="U757" s="395">
        <v>66</v>
      </c>
      <c r="V757" s="395">
        <v>5</v>
      </c>
      <c r="W757" s="395">
        <v>6</v>
      </c>
      <c r="X757" s="395">
        <v>1</v>
      </c>
      <c r="Y757" s="395">
        <v>0</v>
      </c>
      <c r="Z757" s="395">
        <v>0</v>
      </c>
      <c r="AA757" s="395">
        <v>2</v>
      </c>
      <c r="AB757" s="395">
        <v>0</v>
      </c>
      <c r="AC757" s="396">
        <v>0</v>
      </c>
      <c r="AD757" s="9"/>
      <c r="AE757" s="397">
        <v>3842</v>
      </c>
      <c r="AF757" s="395">
        <v>35</v>
      </c>
      <c r="AG757" s="395">
        <v>3669</v>
      </c>
      <c r="AH757" s="395">
        <v>5</v>
      </c>
      <c r="AI757" s="395">
        <v>114</v>
      </c>
      <c r="AJ757" s="395">
        <v>6</v>
      </c>
      <c r="AK757" s="395">
        <v>9</v>
      </c>
      <c r="AL757" s="395">
        <v>1</v>
      </c>
      <c r="AM757" s="395">
        <v>1</v>
      </c>
      <c r="AN757" s="395">
        <v>0</v>
      </c>
      <c r="AO757" s="395">
        <v>2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1938</v>
      </c>
      <c r="D758" s="400">
        <v>9</v>
      </c>
      <c r="E758" s="400">
        <v>1866</v>
      </c>
      <c r="F758" s="400">
        <v>4</v>
      </c>
      <c r="G758" s="400">
        <v>53</v>
      </c>
      <c r="H758" s="400">
        <v>1</v>
      </c>
      <c r="I758" s="400">
        <v>3</v>
      </c>
      <c r="J758" s="400">
        <v>1</v>
      </c>
      <c r="K758" s="400">
        <v>1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1989</v>
      </c>
      <c r="R758" s="400">
        <v>26</v>
      </c>
      <c r="S758" s="400">
        <v>1875</v>
      </c>
      <c r="T758" s="400">
        <v>2</v>
      </c>
      <c r="U758" s="400">
        <v>70</v>
      </c>
      <c r="V758" s="400">
        <v>7</v>
      </c>
      <c r="W758" s="400">
        <v>6</v>
      </c>
      <c r="X758" s="400">
        <v>1</v>
      </c>
      <c r="Y758" s="400">
        <v>0</v>
      </c>
      <c r="Z758" s="400">
        <v>0</v>
      </c>
      <c r="AA758" s="400">
        <v>2</v>
      </c>
      <c r="AB758" s="400">
        <v>0</v>
      </c>
      <c r="AC758" s="401">
        <v>0</v>
      </c>
      <c r="AD758" s="9"/>
      <c r="AE758" s="402">
        <v>3927</v>
      </c>
      <c r="AF758" s="400">
        <v>35</v>
      </c>
      <c r="AG758" s="400">
        <v>3741</v>
      </c>
      <c r="AH758" s="400">
        <v>6</v>
      </c>
      <c r="AI758" s="400">
        <v>123</v>
      </c>
      <c r="AJ758" s="400">
        <v>8</v>
      </c>
      <c r="AK758" s="400">
        <v>9</v>
      </c>
      <c r="AL758" s="400">
        <v>2</v>
      </c>
      <c r="AM758" s="400">
        <v>1</v>
      </c>
      <c r="AN758" s="400">
        <v>0</v>
      </c>
      <c r="AO758" s="400">
        <v>2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4</v>
      </c>
      <c r="D761" s="458">
        <v>0</v>
      </c>
      <c r="E761" s="459">
        <v>3</v>
      </c>
      <c r="F761" s="459">
        <v>0</v>
      </c>
      <c r="G761" s="459">
        <v>1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5</v>
      </c>
      <c r="R761" s="458">
        <v>0</v>
      </c>
      <c r="S761" s="459">
        <v>5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9</v>
      </c>
      <c r="AF761" s="459">
        <v>0</v>
      </c>
      <c r="AG761" s="461">
        <v>8</v>
      </c>
      <c r="AH761" s="461">
        <v>0</v>
      </c>
      <c r="AI761" s="461">
        <v>1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5</v>
      </c>
      <c r="D762" s="464">
        <v>0</v>
      </c>
      <c r="E762" s="465">
        <v>4</v>
      </c>
      <c r="F762" s="465">
        <v>1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7</v>
      </c>
      <c r="R762" s="464">
        <v>0</v>
      </c>
      <c r="S762" s="465">
        <v>7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12</v>
      </c>
      <c r="AF762" s="14">
        <v>0</v>
      </c>
      <c r="AG762" s="14">
        <v>11</v>
      </c>
      <c r="AH762" s="14">
        <v>1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2</v>
      </c>
      <c r="D763" s="464">
        <v>0</v>
      </c>
      <c r="E763" s="465">
        <v>2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5</v>
      </c>
      <c r="R763" s="464">
        <v>0</v>
      </c>
      <c r="S763" s="465">
        <v>4</v>
      </c>
      <c r="T763" s="465">
        <v>0</v>
      </c>
      <c r="U763" s="465">
        <v>1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7</v>
      </c>
      <c r="AF763" s="14">
        <v>0</v>
      </c>
      <c r="AG763" s="14">
        <v>6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4</v>
      </c>
      <c r="D764" s="464">
        <v>0</v>
      </c>
      <c r="E764" s="465">
        <v>4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6</v>
      </c>
      <c r="R764" s="464">
        <v>0</v>
      </c>
      <c r="S764" s="465">
        <v>6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10</v>
      </c>
      <c r="AF764" s="14">
        <v>0</v>
      </c>
      <c r="AG764" s="14">
        <v>10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7</v>
      </c>
      <c r="D765" s="464">
        <v>0</v>
      </c>
      <c r="E765" s="465">
        <v>6</v>
      </c>
      <c r="F765" s="465">
        <v>0</v>
      </c>
      <c r="G765" s="465">
        <v>1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4</v>
      </c>
      <c r="R765" s="464">
        <v>0</v>
      </c>
      <c r="S765" s="465">
        <v>4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11</v>
      </c>
      <c r="AF765" s="14">
        <v>0</v>
      </c>
      <c r="AG765" s="14">
        <v>10</v>
      </c>
      <c r="AH765" s="14">
        <v>0</v>
      </c>
      <c r="AI765" s="14">
        <v>1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6</v>
      </c>
      <c r="D766" s="464">
        <v>0</v>
      </c>
      <c r="E766" s="465">
        <v>5</v>
      </c>
      <c r="F766" s="465">
        <v>0</v>
      </c>
      <c r="G766" s="465">
        <v>1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3</v>
      </c>
      <c r="R766" s="464">
        <v>0</v>
      </c>
      <c r="S766" s="465">
        <v>3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9</v>
      </c>
      <c r="AF766" s="14">
        <v>0</v>
      </c>
      <c r="AG766" s="14">
        <v>8</v>
      </c>
      <c r="AH766" s="14">
        <v>0</v>
      </c>
      <c r="AI766" s="14">
        <v>1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2</v>
      </c>
      <c r="D767" s="464">
        <v>0</v>
      </c>
      <c r="E767" s="465">
        <v>2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4</v>
      </c>
      <c r="R767" s="464">
        <v>0</v>
      </c>
      <c r="S767" s="465">
        <v>4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6</v>
      </c>
      <c r="AF767" s="14">
        <v>0</v>
      </c>
      <c r="AG767" s="14">
        <v>6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4</v>
      </c>
      <c r="D768" s="464">
        <v>0</v>
      </c>
      <c r="E768" s="465">
        <v>3</v>
      </c>
      <c r="F768" s="465">
        <v>0</v>
      </c>
      <c r="G768" s="465">
        <v>1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2</v>
      </c>
      <c r="R768" s="464">
        <v>0</v>
      </c>
      <c r="S768" s="465">
        <v>2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6</v>
      </c>
      <c r="AF768" s="14">
        <v>0</v>
      </c>
      <c r="AG768" s="14">
        <v>5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2</v>
      </c>
      <c r="D769" s="464">
        <v>0</v>
      </c>
      <c r="E769" s="465">
        <v>2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2</v>
      </c>
      <c r="R769" s="464">
        <v>0</v>
      </c>
      <c r="S769" s="465">
        <v>2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4</v>
      </c>
      <c r="AF769" s="14">
        <v>0</v>
      </c>
      <c r="AG769" s="14">
        <v>4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0</v>
      </c>
      <c r="D770" s="464">
        <v>0</v>
      </c>
      <c r="E770" s="465">
        <v>0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2</v>
      </c>
      <c r="R770" s="464">
        <v>0</v>
      </c>
      <c r="S770" s="465">
        <v>1</v>
      </c>
      <c r="T770" s="465">
        <v>0</v>
      </c>
      <c r="U770" s="465">
        <v>1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2</v>
      </c>
      <c r="AF770" s="14">
        <v>0</v>
      </c>
      <c r="AG770" s="14">
        <v>1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0</v>
      </c>
      <c r="D771" s="464">
        <v>0</v>
      </c>
      <c r="E771" s="465">
        <v>0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</v>
      </c>
      <c r="R771" s="464">
        <v>0</v>
      </c>
      <c r="S771" s="465">
        <v>1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</v>
      </c>
      <c r="AF771" s="14">
        <v>0</v>
      </c>
      <c r="AG771" s="14">
        <v>1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0</v>
      </c>
      <c r="D772" s="464">
        <v>0</v>
      </c>
      <c r="E772" s="465">
        <v>0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0</v>
      </c>
      <c r="R772" s="464">
        <v>0</v>
      </c>
      <c r="S772" s="465">
        <v>0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0</v>
      </c>
      <c r="D773" s="464">
        <v>0</v>
      </c>
      <c r="E773" s="465">
        <v>0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</v>
      </c>
      <c r="R773" s="464">
        <v>0</v>
      </c>
      <c r="S773" s="465">
        <v>1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1</v>
      </c>
      <c r="AF773" s="14">
        <v>0</v>
      </c>
      <c r="AG773" s="14">
        <v>1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</v>
      </c>
      <c r="D774" s="464">
        <v>0</v>
      </c>
      <c r="E774" s="465">
        <v>1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0</v>
      </c>
      <c r="R774" s="464">
        <v>0</v>
      </c>
      <c r="S774" s="465">
        <v>0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1</v>
      </c>
      <c r="AF774" s="14">
        <v>0</v>
      </c>
      <c r="AG774" s="14">
        <v>1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0</v>
      </c>
      <c r="D775" s="464">
        <v>0</v>
      </c>
      <c r="E775" s="465">
        <v>0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1</v>
      </c>
      <c r="R775" s="464">
        <v>0</v>
      </c>
      <c r="S775" s="465">
        <v>1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</v>
      </c>
      <c r="AF775" s="14">
        <v>0</v>
      </c>
      <c r="AG775" s="14">
        <v>1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1</v>
      </c>
      <c r="D776" s="464">
        <v>0</v>
      </c>
      <c r="E776" s="465">
        <v>1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1</v>
      </c>
      <c r="R776" s="464">
        <v>0</v>
      </c>
      <c r="S776" s="465">
        <v>1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2</v>
      </c>
      <c r="AF776" s="14">
        <v>0</v>
      </c>
      <c r="AG776" s="14">
        <v>2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0</v>
      </c>
      <c r="D777" s="464">
        <v>0</v>
      </c>
      <c r="E777" s="465">
        <v>0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0</v>
      </c>
      <c r="R777" s="464">
        <v>0</v>
      </c>
      <c r="S777" s="465">
        <v>0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1</v>
      </c>
      <c r="D778" s="464">
        <v>0</v>
      </c>
      <c r="E778" s="465">
        <v>1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3</v>
      </c>
      <c r="R778" s="464">
        <v>0</v>
      </c>
      <c r="S778" s="465">
        <v>3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4</v>
      </c>
      <c r="AF778" s="14">
        <v>0</v>
      </c>
      <c r="AG778" s="14">
        <v>4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0</v>
      </c>
      <c r="D779" s="464">
        <v>0</v>
      </c>
      <c r="E779" s="465">
        <v>0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0</v>
      </c>
      <c r="R779" s="464">
        <v>0</v>
      </c>
      <c r="S779" s="465">
        <v>0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1</v>
      </c>
      <c r="D780" s="464">
        <v>0</v>
      </c>
      <c r="E780" s="465">
        <v>1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2</v>
      </c>
      <c r="AF780" s="14">
        <v>0</v>
      </c>
      <c r="AG780" s="14">
        <v>2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4</v>
      </c>
      <c r="D781" s="464">
        <v>0</v>
      </c>
      <c r="E781" s="465">
        <v>3</v>
      </c>
      <c r="F781" s="465">
        <v>0</v>
      </c>
      <c r="G781" s="465">
        <v>1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0</v>
      </c>
      <c r="R781" s="464">
        <v>0</v>
      </c>
      <c r="S781" s="465">
        <v>0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4</v>
      </c>
      <c r="AF781" s="14">
        <v>0</v>
      </c>
      <c r="AG781" s="14">
        <v>3</v>
      </c>
      <c r="AH781" s="14">
        <v>0</v>
      </c>
      <c r="AI781" s="14">
        <v>1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2</v>
      </c>
      <c r="D782" s="464">
        <v>0</v>
      </c>
      <c r="E782" s="465">
        <v>1</v>
      </c>
      <c r="F782" s="465">
        <v>0</v>
      </c>
      <c r="G782" s="465">
        <v>1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3</v>
      </c>
      <c r="AF782" s="14">
        <v>0</v>
      </c>
      <c r="AG782" s="14">
        <v>2</v>
      </c>
      <c r="AH782" s="14">
        <v>0</v>
      </c>
      <c r="AI782" s="14">
        <v>1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4</v>
      </c>
      <c r="D783" s="464">
        <v>0</v>
      </c>
      <c r="E783" s="465">
        <v>3</v>
      </c>
      <c r="F783" s="465">
        <v>0</v>
      </c>
      <c r="G783" s="465">
        <v>1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2</v>
      </c>
      <c r="R783" s="464">
        <v>0</v>
      </c>
      <c r="S783" s="465">
        <v>2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6</v>
      </c>
      <c r="AF783" s="14">
        <v>0</v>
      </c>
      <c r="AG783" s="14">
        <v>5</v>
      </c>
      <c r="AH783" s="14">
        <v>0</v>
      </c>
      <c r="AI783" s="14">
        <v>1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</v>
      </c>
      <c r="D784" s="464">
        <v>0</v>
      </c>
      <c r="E784" s="465">
        <v>1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2</v>
      </c>
      <c r="R784" s="464">
        <v>0</v>
      </c>
      <c r="S784" s="465">
        <v>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3</v>
      </c>
      <c r="AF784" s="14">
        <v>0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4</v>
      </c>
      <c r="D785" s="464">
        <v>0</v>
      </c>
      <c r="E785" s="465">
        <v>3</v>
      </c>
      <c r="F785" s="465">
        <v>0</v>
      </c>
      <c r="G785" s="465">
        <v>1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2</v>
      </c>
      <c r="R785" s="464">
        <v>0</v>
      </c>
      <c r="S785" s="465">
        <v>2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6</v>
      </c>
      <c r="AF785" s="465">
        <v>0</v>
      </c>
      <c r="AG785" s="14">
        <v>5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4</v>
      </c>
      <c r="D786" s="464">
        <v>0</v>
      </c>
      <c r="E786" s="465">
        <v>4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6</v>
      </c>
      <c r="R786" s="464">
        <v>0</v>
      </c>
      <c r="S786" s="465">
        <v>6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10</v>
      </c>
      <c r="AF786" s="14">
        <v>0</v>
      </c>
      <c r="AG786" s="14">
        <v>10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8</v>
      </c>
      <c r="D787" s="464">
        <v>0</v>
      </c>
      <c r="E787" s="465">
        <v>8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6</v>
      </c>
      <c r="R787" s="464">
        <v>0</v>
      </c>
      <c r="S787" s="465">
        <v>6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14</v>
      </c>
      <c r="AF787" s="14">
        <v>0</v>
      </c>
      <c r="AG787" s="14">
        <v>14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3</v>
      </c>
      <c r="D788" s="464">
        <v>0</v>
      </c>
      <c r="E788" s="465">
        <v>3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6</v>
      </c>
      <c r="R788" s="464">
        <v>0</v>
      </c>
      <c r="S788" s="465">
        <v>6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9</v>
      </c>
      <c r="AF788" s="14">
        <v>0</v>
      </c>
      <c r="AG788" s="14">
        <v>9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11</v>
      </c>
      <c r="D789" s="464">
        <v>0</v>
      </c>
      <c r="E789" s="465">
        <v>11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7</v>
      </c>
      <c r="R789" s="464">
        <v>0</v>
      </c>
      <c r="S789" s="465">
        <v>6</v>
      </c>
      <c r="T789" s="465">
        <v>0</v>
      </c>
      <c r="U789" s="465">
        <v>0</v>
      </c>
      <c r="V789" s="465">
        <v>1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18</v>
      </c>
      <c r="AF789" s="14">
        <v>0</v>
      </c>
      <c r="AG789" s="14">
        <v>17</v>
      </c>
      <c r="AH789" s="14">
        <v>0</v>
      </c>
      <c r="AI789" s="14">
        <v>0</v>
      </c>
      <c r="AJ789" s="14">
        <v>1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9</v>
      </c>
      <c r="D790" s="464">
        <v>0</v>
      </c>
      <c r="E790" s="465">
        <v>9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5</v>
      </c>
      <c r="R790" s="464">
        <v>1</v>
      </c>
      <c r="S790" s="465">
        <v>4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14</v>
      </c>
      <c r="AF790" s="14">
        <v>1</v>
      </c>
      <c r="AG790" s="14">
        <v>13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5</v>
      </c>
      <c r="D791" s="464">
        <v>0</v>
      </c>
      <c r="E791" s="465">
        <v>5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9</v>
      </c>
      <c r="R791" s="464">
        <v>0</v>
      </c>
      <c r="S791" s="465">
        <v>8</v>
      </c>
      <c r="T791" s="465">
        <v>1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14</v>
      </c>
      <c r="AF791" s="14">
        <v>0</v>
      </c>
      <c r="AG791" s="14">
        <v>13</v>
      </c>
      <c r="AH791" s="14">
        <v>1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10</v>
      </c>
      <c r="D792" s="464">
        <v>0</v>
      </c>
      <c r="E792" s="465">
        <v>9</v>
      </c>
      <c r="F792" s="465">
        <v>0</v>
      </c>
      <c r="G792" s="465">
        <v>1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8</v>
      </c>
      <c r="R792" s="464">
        <v>1</v>
      </c>
      <c r="S792" s="465">
        <v>7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18</v>
      </c>
      <c r="AF792" s="14">
        <v>1</v>
      </c>
      <c r="AG792" s="14">
        <v>16</v>
      </c>
      <c r="AH792" s="14">
        <v>0</v>
      </c>
      <c r="AI792" s="14">
        <v>1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13</v>
      </c>
      <c r="D793" s="464">
        <v>0</v>
      </c>
      <c r="E793" s="465">
        <v>13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7</v>
      </c>
      <c r="R793" s="464">
        <v>0</v>
      </c>
      <c r="S793" s="465">
        <v>7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20</v>
      </c>
      <c r="AF793" s="14">
        <v>0</v>
      </c>
      <c r="AG793" s="14">
        <v>20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17</v>
      </c>
      <c r="D794" s="464">
        <v>0</v>
      </c>
      <c r="E794" s="465">
        <v>15</v>
      </c>
      <c r="F794" s="465">
        <v>0</v>
      </c>
      <c r="G794" s="465">
        <v>1</v>
      </c>
      <c r="H794" s="465">
        <v>0</v>
      </c>
      <c r="I794" s="465">
        <v>0</v>
      </c>
      <c r="J794" s="465">
        <v>0</v>
      </c>
      <c r="K794" s="465">
        <v>1</v>
      </c>
      <c r="L794" s="465">
        <v>0</v>
      </c>
      <c r="M794" s="465">
        <v>0</v>
      </c>
      <c r="N794" s="465">
        <v>0</v>
      </c>
      <c r="O794" s="466">
        <v>0</v>
      </c>
      <c r="Q794" s="463">
        <v>14</v>
      </c>
      <c r="R794" s="464">
        <v>0</v>
      </c>
      <c r="S794" s="465">
        <v>11</v>
      </c>
      <c r="T794" s="465">
        <v>0</v>
      </c>
      <c r="U794" s="465">
        <v>3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31</v>
      </c>
      <c r="AF794" s="14">
        <v>0</v>
      </c>
      <c r="AG794" s="14">
        <v>26</v>
      </c>
      <c r="AH794" s="14">
        <v>0</v>
      </c>
      <c r="AI794" s="14">
        <v>4</v>
      </c>
      <c r="AJ794" s="14">
        <v>0</v>
      </c>
      <c r="AK794" s="14">
        <v>0</v>
      </c>
      <c r="AL794" s="14">
        <v>0</v>
      </c>
      <c r="AM794" s="14">
        <v>1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8</v>
      </c>
      <c r="D795" s="464">
        <v>1</v>
      </c>
      <c r="E795" s="465">
        <v>6</v>
      </c>
      <c r="F795" s="465">
        <v>0</v>
      </c>
      <c r="G795" s="465">
        <v>1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16</v>
      </c>
      <c r="R795" s="464">
        <v>1</v>
      </c>
      <c r="S795" s="465">
        <v>15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24</v>
      </c>
      <c r="AF795" s="14">
        <v>2</v>
      </c>
      <c r="AG795" s="14">
        <v>21</v>
      </c>
      <c r="AH795" s="14">
        <v>0</v>
      </c>
      <c r="AI795" s="14">
        <v>1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21</v>
      </c>
      <c r="D796" s="464">
        <v>1</v>
      </c>
      <c r="E796" s="465">
        <v>19</v>
      </c>
      <c r="F796" s="465">
        <v>1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16</v>
      </c>
      <c r="R796" s="464">
        <v>0</v>
      </c>
      <c r="S796" s="465">
        <v>16</v>
      </c>
      <c r="T796" s="465">
        <v>0</v>
      </c>
      <c r="U796" s="465">
        <v>0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37</v>
      </c>
      <c r="AF796" s="14">
        <v>1</v>
      </c>
      <c r="AG796" s="14">
        <v>35</v>
      </c>
      <c r="AH796" s="14">
        <v>1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18</v>
      </c>
      <c r="D797" s="464">
        <v>3</v>
      </c>
      <c r="E797" s="465">
        <v>14</v>
      </c>
      <c r="F797" s="465">
        <v>0</v>
      </c>
      <c r="G797" s="465">
        <v>1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19</v>
      </c>
      <c r="R797" s="464">
        <v>2</v>
      </c>
      <c r="S797" s="465">
        <v>15</v>
      </c>
      <c r="T797" s="465">
        <v>0</v>
      </c>
      <c r="U797" s="465">
        <v>1</v>
      </c>
      <c r="V797" s="465">
        <v>0</v>
      </c>
      <c r="W797" s="465">
        <v>1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37</v>
      </c>
      <c r="AF797" s="14">
        <v>5</v>
      </c>
      <c r="AG797" s="14">
        <v>29</v>
      </c>
      <c r="AH797" s="14">
        <v>0</v>
      </c>
      <c r="AI797" s="14">
        <v>2</v>
      </c>
      <c r="AJ797" s="14">
        <v>0</v>
      </c>
      <c r="AK797" s="14">
        <v>1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20</v>
      </c>
      <c r="D798" s="464">
        <v>0</v>
      </c>
      <c r="E798" s="465">
        <v>20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28</v>
      </c>
      <c r="R798" s="464">
        <v>0</v>
      </c>
      <c r="S798" s="465">
        <v>27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48</v>
      </c>
      <c r="AF798" s="14">
        <v>0</v>
      </c>
      <c r="AG798" s="14">
        <v>47</v>
      </c>
      <c r="AH798" s="14">
        <v>0</v>
      </c>
      <c r="AI798" s="14">
        <v>1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20</v>
      </c>
      <c r="D799" s="464">
        <v>0</v>
      </c>
      <c r="E799" s="465">
        <v>18</v>
      </c>
      <c r="F799" s="465">
        <v>1</v>
      </c>
      <c r="G799" s="465">
        <v>1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38</v>
      </c>
      <c r="R799" s="464">
        <v>0</v>
      </c>
      <c r="S799" s="465">
        <v>33</v>
      </c>
      <c r="T799" s="465">
        <v>0</v>
      </c>
      <c r="U799" s="465">
        <v>1</v>
      </c>
      <c r="V799" s="465">
        <v>2</v>
      </c>
      <c r="W799" s="465">
        <v>2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58</v>
      </c>
      <c r="AF799" s="14">
        <v>0</v>
      </c>
      <c r="AG799" s="14">
        <v>51</v>
      </c>
      <c r="AH799" s="14">
        <v>1</v>
      </c>
      <c r="AI799" s="14">
        <v>2</v>
      </c>
      <c r="AJ799" s="14">
        <v>2</v>
      </c>
      <c r="AK799" s="14">
        <v>2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37</v>
      </c>
      <c r="D800" s="464">
        <v>0</v>
      </c>
      <c r="E800" s="465">
        <v>34</v>
      </c>
      <c r="F800" s="465">
        <v>0</v>
      </c>
      <c r="G800" s="465">
        <v>3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34</v>
      </c>
      <c r="R800" s="464">
        <v>0</v>
      </c>
      <c r="S800" s="465">
        <v>34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71</v>
      </c>
      <c r="AF800" s="14">
        <v>0</v>
      </c>
      <c r="AG800" s="14">
        <v>68</v>
      </c>
      <c r="AH800" s="14">
        <v>0</v>
      </c>
      <c r="AI800" s="14">
        <v>3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29</v>
      </c>
      <c r="D801" s="464">
        <v>0</v>
      </c>
      <c r="E801" s="465">
        <v>27</v>
      </c>
      <c r="F801" s="465">
        <v>1</v>
      </c>
      <c r="G801" s="465">
        <v>1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40</v>
      </c>
      <c r="R801" s="464">
        <v>0</v>
      </c>
      <c r="S801" s="465">
        <v>37</v>
      </c>
      <c r="T801" s="465">
        <v>0</v>
      </c>
      <c r="U801" s="465">
        <v>3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69</v>
      </c>
      <c r="AF801" s="14">
        <v>0</v>
      </c>
      <c r="AG801" s="14">
        <v>64</v>
      </c>
      <c r="AH801" s="14">
        <v>1</v>
      </c>
      <c r="AI801" s="14">
        <v>4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31</v>
      </c>
      <c r="D802" s="464">
        <v>0</v>
      </c>
      <c r="E802" s="465">
        <v>29</v>
      </c>
      <c r="F802" s="465">
        <v>0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48</v>
      </c>
      <c r="R802" s="464">
        <v>0</v>
      </c>
      <c r="S802" s="465">
        <v>47</v>
      </c>
      <c r="T802" s="465">
        <v>0</v>
      </c>
      <c r="U802" s="465">
        <v>0</v>
      </c>
      <c r="V802" s="465">
        <v>0</v>
      </c>
      <c r="W802" s="465">
        <v>1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79</v>
      </c>
      <c r="AF802" s="14">
        <v>0</v>
      </c>
      <c r="AG802" s="14">
        <v>76</v>
      </c>
      <c r="AH802" s="14">
        <v>0</v>
      </c>
      <c r="AI802" s="14">
        <v>2</v>
      </c>
      <c r="AJ802" s="14">
        <v>0</v>
      </c>
      <c r="AK802" s="14">
        <v>1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36</v>
      </c>
      <c r="D803" s="464">
        <v>0</v>
      </c>
      <c r="E803" s="465">
        <v>35</v>
      </c>
      <c r="F803" s="465">
        <v>0</v>
      </c>
      <c r="G803" s="465">
        <v>1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41</v>
      </c>
      <c r="R803" s="464">
        <v>1</v>
      </c>
      <c r="S803" s="465">
        <v>40</v>
      </c>
      <c r="T803" s="465">
        <v>0</v>
      </c>
      <c r="U803" s="465">
        <v>0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77</v>
      </c>
      <c r="AF803" s="14">
        <v>1</v>
      </c>
      <c r="AG803" s="14">
        <v>75</v>
      </c>
      <c r="AH803" s="14">
        <v>0</v>
      </c>
      <c r="AI803" s="14">
        <v>1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33</v>
      </c>
      <c r="D804" s="464">
        <v>0</v>
      </c>
      <c r="E804" s="465">
        <v>32</v>
      </c>
      <c r="F804" s="465">
        <v>0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44</v>
      </c>
      <c r="R804" s="464">
        <v>0</v>
      </c>
      <c r="S804" s="465">
        <v>42</v>
      </c>
      <c r="T804" s="465">
        <v>0</v>
      </c>
      <c r="U804" s="465">
        <v>1</v>
      </c>
      <c r="V804" s="465">
        <v>1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77</v>
      </c>
      <c r="AF804" s="14">
        <v>0</v>
      </c>
      <c r="AG804" s="14">
        <v>74</v>
      </c>
      <c r="AH804" s="14">
        <v>0</v>
      </c>
      <c r="AI804" s="14">
        <v>2</v>
      </c>
      <c r="AJ804" s="14">
        <v>1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43</v>
      </c>
      <c r="D805" s="464">
        <v>0</v>
      </c>
      <c r="E805" s="465">
        <v>43</v>
      </c>
      <c r="F805" s="465">
        <v>0</v>
      </c>
      <c r="G805" s="465">
        <v>0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31</v>
      </c>
      <c r="R805" s="464">
        <v>0</v>
      </c>
      <c r="S805" s="465">
        <v>31</v>
      </c>
      <c r="T805" s="465">
        <v>0</v>
      </c>
      <c r="U805" s="465">
        <v>0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74</v>
      </c>
      <c r="AF805" s="14">
        <v>0</v>
      </c>
      <c r="AG805" s="14">
        <v>74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40</v>
      </c>
      <c r="D806" s="464">
        <v>1</v>
      </c>
      <c r="E806" s="465">
        <v>39</v>
      </c>
      <c r="F806" s="465">
        <v>0</v>
      </c>
      <c r="G806" s="465">
        <v>0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41</v>
      </c>
      <c r="R806" s="464">
        <v>0</v>
      </c>
      <c r="S806" s="465">
        <v>39</v>
      </c>
      <c r="T806" s="465">
        <v>1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81</v>
      </c>
      <c r="AF806" s="14">
        <v>1</v>
      </c>
      <c r="AG806" s="14">
        <v>78</v>
      </c>
      <c r="AH806" s="14">
        <v>1</v>
      </c>
      <c r="AI806" s="14">
        <v>1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42</v>
      </c>
      <c r="D807" s="464">
        <v>0</v>
      </c>
      <c r="E807" s="465">
        <v>42</v>
      </c>
      <c r="F807" s="465">
        <v>0</v>
      </c>
      <c r="G807" s="465">
        <v>0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36</v>
      </c>
      <c r="R807" s="464">
        <v>1</v>
      </c>
      <c r="S807" s="465">
        <v>35</v>
      </c>
      <c r="T807" s="465">
        <v>0</v>
      </c>
      <c r="U807" s="465">
        <v>0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78</v>
      </c>
      <c r="AF807" s="14">
        <v>1</v>
      </c>
      <c r="AG807" s="14">
        <v>77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34</v>
      </c>
      <c r="D808" s="464">
        <v>0</v>
      </c>
      <c r="E808" s="465">
        <v>34</v>
      </c>
      <c r="F808" s="465">
        <v>0</v>
      </c>
      <c r="G808" s="465">
        <v>0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49</v>
      </c>
      <c r="R808" s="464">
        <v>2</v>
      </c>
      <c r="S808" s="465">
        <v>46</v>
      </c>
      <c r="T808" s="465">
        <v>0</v>
      </c>
      <c r="U808" s="465">
        <v>1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83</v>
      </c>
      <c r="AF808" s="14">
        <v>2</v>
      </c>
      <c r="AG808" s="14">
        <v>80</v>
      </c>
      <c r="AH808" s="14">
        <v>0</v>
      </c>
      <c r="AI808" s="14">
        <v>1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48</v>
      </c>
      <c r="D809" s="464">
        <v>1</v>
      </c>
      <c r="E809" s="465">
        <v>45</v>
      </c>
      <c r="F809" s="465">
        <v>1</v>
      </c>
      <c r="G809" s="465">
        <v>0</v>
      </c>
      <c r="H809" s="465">
        <v>0</v>
      </c>
      <c r="I809" s="465">
        <v>1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41</v>
      </c>
      <c r="R809" s="464">
        <v>0</v>
      </c>
      <c r="S809" s="465">
        <v>39</v>
      </c>
      <c r="T809" s="465">
        <v>0</v>
      </c>
      <c r="U809" s="465">
        <v>2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89</v>
      </c>
      <c r="AF809" s="465">
        <v>1</v>
      </c>
      <c r="AG809" s="14">
        <v>84</v>
      </c>
      <c r="AH809" s="14">
        <v>1</v>
      </c>
      <c r="AI809" s="14">
        <v>2</v>
      </c>
      <c r="AJ809" s="14">
        <v>0</v>
      </c>
      <c r="AK809" s="14">
        <v>1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39</v>
      </c>
      <c r="D810" s="464">
        <v>1</v>
      </c>
      <c r="E810" s="465">
        <v>38</v>
      </c>
      <c r="F810" s="465">
        <v>0</v>
      </c>
      <c r="G810" s="465">
        <v>0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56</v>
      </c>
      <c r="R810" s="464">
        <v>2</v>
      </c>
      <c r="S810" s="465">
        <v>52</v>
      </c>
      <c r="T810" s="465">
        <v>1</v>
      </c>
      <c r="U810" s="465">
        <v>1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95</v>
      </c>
      <c r="AF810" s="14">
        <v>3</v>
      </c>
      <c r="AG810" s="14">
        <v>90</v>
      </c>
      <c r="AH810" s="14">
        <v>1</v>
      </c>
      <c r="AI810" s="14">
        <v>1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46</v>
      </c>
      <c r="D811" s="464">
        <v>0</v>
      </c>
      <c r="E811" s="465">
        <v>44</v>
      </c>
      <c r="F811" s="465">
        <v>0</v>
      </c>
      <c r="G811" s="465">
        <v>1</v>
      </c>
      <c r="H811" s="465">
        <v>1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51</v>
      </c>
      <c r="R811" s="464">
        <v>1</v>
      </c>
      <c r="S811" s="465">
        <v>49</v>
      </c>
      <c r="T811" s="465">
        <v>0</v>
      </c>
      <c r="U811" s="465">
        <v>1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97</v>
      </c>
      <c r="AF811" s="14">
        <v>1</v>
      </c>
      <c r="AG811" s="14">
        <v>93</v>
      </c>
      <c r="AH811" s="14">
        <v>0</v>
      </c>
      <c r="AI811" s="14">
        <v>2</v>
      </c>
      <c r="AJ811" s="14">
        <v>1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39</v>
      </c>
      <c r="D812" s="464">
        <v>0</v>
      </c>
      <c r="E812" s="465">
        <v>37</v>
      </c>
      <c r="F812" s="465">
        <v>1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45</v>
      </c>
      <c r="R812" s="464">
        <v>4</v>
      </c>
      <c r="S812" s="465">
        <v>38</v>
      </c>
      <c r="T812" s="465">
        <v>0</v>
      </c>
      <c r="U812" s="465">
        <v>2</v>
      </c>
      <c r="V812" s="465">
        <v>0</v>
      </c>
      <c r="W812" s="465">
        <v>0</v>
      </c>
      <c r="X812" s="465">
        <v>1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84</v>
      </c>
      <c r="AF812" s="14">
        <v>4</v>
      </c>
      <c r="AG812" s="14">
        <v>75</v>
      </c>
      <c r="AH812" s="14">
        <v>1</v>
      </c>
      <c r="AI812" s="14">
        <v>3</v>
      </c>
      <c r="AJ812" s="14">
        <v>0</v>
      </c>
      <c r="AK812" s="14">
        <v>0</v>
      </c>
      <c r="AL812" s="14">
        <v>1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33</v>
      </c>
      <c r="D813" s="464">
        <v>0</v>
      </c>
      <c r="E813" s="465">
        <v>32</v>
      </c>
      <c r="F813" s="465">
        <v>0</v>
      </c>
      <c r="G813" s="465">
        <v>0</v>
      </c>
      <c r="H813" s="465">
        <v>1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40</v>
      </c>
      <c r="R813" s="464">
        <v>1</v>
      </c>
      <c r="S813" s="465">
        <v>38</v>
      </c>
      <c r="T813" s="465">
        <v>0</v>
      </c>
      <c r="U813" s="465">
        <v>1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73</v>
      </c>
      <c r="AF813" s="14">
        <v>1</v>
      </c>
      <c r="AG813" s="14">
        <v>70</v>
      </c>
      <c r="AH813" s="14">
        <v>0</v>
      </c>
      <c r="AI813" s="14">
        <v>1</v>
      </c>
      <c r="AJ813" s="14">
        <v>1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26</v>
      </c>
      <c r="D814" s="464">
        <v>0</v>
      </c>
      <c r="E814" s="465">
        <v>24</v>
      </c>
      <c r="F814" s="465">
        <v>0</v>
      </c>
      <c r="G814" s="465">
        <v>2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31</v>
      </c>
      <c r="R814" s="464">
        <v>1</v>
      </c>
      <c r="S814" s="465">
        <v>30</v>
      </c>
      <c r="T814" s="465">
        <v>0</v>
      </c>
      <c r="U814" s="465">
        <v>0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57</v>
      </c>
      <c r="AF814" s="14">
        <v>1</v>
      </c>
      <c r="AG814" s="14">
        <v>54</v>
      </c>
      <c r="AH814" s="14">
        <v>0</v>
      </c>
      <c r="AI814" s="14">
        <v>2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36</v>
      </c>
      <c r="D815" s="464">
        <v>1</v>
      </c>
      <c r="E815" s="465">
        <v>34</v>
      </c>
      <c r="F815" s="465">
        <v>0</v>
      </c>
      <c r="G815" s="465">
        <v>1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31</v>
      </c>
      <c r="R815" s="464">
        <v>0</v>
      </c>
      <c r="S815" s="465">
        <v>31</v>
      </c>
      <c r="T815" s="465">
        <v>0</v>
      </c>
      <c r="U815" s="465">
        <v>0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67</v>
      </c>
      <c r="AF815" s="14">
        <v>1</v>
      </c>
      <c r="AG815" s="14">
        <v>65</v>
      </c>
      <c r="AH815" s="14">
        <v>0</v>
      </c>
      <c r="AI815" s="14">
        <v>1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33</v>
      </c>
      <c r="D816" s="464">
        <v>2</v>
      </c>
      <c r="E816" s="465">
        <v>31</v>
      </c>
      <c r="F816" s="465">
        <v>0</v>
      </c>
      <c r="G816" s="465">
        <v>0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29</v>
      </c>
      <c r="R816" s="464">
        <v>0</v>
      </c>
      <c r="S816" s="465">
        <v>28</v>
      </c>
      <c r="T816" s="465">
        <v>0</v>
      </c>
      <c r="U816" s="465">
        <v>1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62</v>
      </c>
      <c r="AF816" s="14">
        <v>2</v>
      </c>
      <c r="AG816" s="14">
        <v>59</v>
      </c>
      <c r="AH816" s="14">
        <v>0</v>
      </c>
      <c r="AI816" s="14">
        <v>1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47</v>
      </c>
      <c r="D817" s="464">
        <v>0</v>
      </c>
      <c r="E817" s="465">
        <v>47</v>
      </c>
      <c r="F817" s="465">
        <v>0</v>
      </c>
      <c r="G817" s="465">
        <v>0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39</v>
      </c>
      <c r="R817" s="464">
        <v>3</v>
      </c>
      <c r="S817" s="465">
        <v>36</v>
      </c>
      <c r="T817" s="465">
        <v>0</v>
      </c>
      <c r="U817" s="465">
        <v>0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86</v>
      </c>
      <c r="AF817" s="14">
        <v>3</v>
      </c>
      <c r="AG817" s="14">
        <v>83</v>
      </c>
      <c r="AH817" s="14">
        <v>0</v>
      </c>
      <c r="AI817" s="14">
        <v>0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35</v>
      </c>
      <c r="D818" s="464">
        <v>0</v>
      </c>
      <c r="E818" s="465">
        <v>35</v>
      </c>
      <c r="F818" s="465">
        <v>0</v>
      </c>
      <c r="G818" s="465">
        <v>0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40</v>
      </c>
      <c r="R818" s="464">
        <v>2</v>
      </c>
      <c r="S818" s="465">
        <v>37</v>
      </c>
      <c r="T818" s="465">
        <v>0</v>
      </c>
      <c r="U818" s="465">
        <v>1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75</v>
      </c>
      <c r="AF818" s="14">
        <v>2</v>
      </c>
      <c r="AG818" s="14">
        <v>72</v>
      </c>
      <c r="AH818" s="14">
        <v>0</v>
      </c>
      <c r="AI818" s="14">
        <v>1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38</v>
      </c>
      <c r="D819" s="464">
        <v>1</v>
      </c>
      <c r="E819" s="465">
        <v>36</v>
      </c>
      <c r="F819" s="465">
        <v>0</v>
      </c>
      <c r="G819" s="465">
        <v>1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30</v>
      </c>
      <c r="R819" s="464">
        <v>1</v>
      </c>
      <c r="S819" s="465">
        <v>28</v>
      </c>
      <c r="T819" s="465">
        <v>0</v>
      </c>
      <c r="U819" s="465">
        <v>1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68</v>
      </c>
      <c r="AF819" s="14">
        <v>2</v>
      </c>
      <c r="AG819" s="14">
        <v>64</v>
      </c>
      <c r="AH819" s="14">
        <v>0</v>
      </c>
      <c r="AI819" s="14">
        <v>2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35</v>
      </c>
      <c r="D820" s="464">
        <v>0</v>
      </c>
      <c r="E820" s="465">
        <v>32</v>
      </c>
      <c r="F820" s="465">
        <v>1</v>
      </c>
      <c r="G820" s="465">
        <v>1</v>
      </c>
      <c r="H820" s="465">
        <v>0</v>
      </c>
      <c r="I820" s="465">
        <v>1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36</v>
      </c>
      <c r="R820" s="464">
        <v>0</v>
      </c>
      <c r="S820" s="465">
        <v>33</v>
      </c>
      <c r="T820" s="465">
        <v>1</v>
      </c>
      <c r="U820" s="465">
        <v>2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71</v>
      </c>
      <c r="AF820" s="14">
        <v>0</v>
      </c>
      <c r="AG820" s="14">
        <v>65</v>
      </c>
      <c r="AH820" s="14">
        <v>2</v>
      </c>
      <c r="AI820" s="14">
        <v>3</v>
      </c>
      <c r="AJ820" s="14">
        <v>0</v>
      </c>
      <c r="AK820" s="14">
        <v>1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41</v>
      </c>
      <c r="D821" s="464">
        <v>0</v>
      </c>
      <c r="E821" s="465">
        <v>39</v>
      </c>
      <c r="F821" s="465">
        <v>0</v>
      </c>
      <c r="G821" s="465">
        <v>2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34</v>
      </c>
      <c r="R821" s="464">
        <v>2</v>
      </c>
      <c r="S821" s="465">
        <v>32</v>
      </c>
      <c r="T821" s="465">
        <v>0</v>
      </c>
      <c r="U821" s="465">
        <v>0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75</v>
      </c>
      <c r="AF821" s="14">
        <v>2</v>
      </c>
      <c r="AG821" s="14">
        <v>71</v>
      </c>
      <c r="AH821" s="14">
        <v>0</v>
      </c>
      <c r="AI821" s="14">
        <v>2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43</v>
      </c>
      <c r="D822" s="464">
        <v>0</v>
      </c>
      <c r="E822" s="465">
        <v>42</v>
      </c>
      <c r="F822" s="465">
        <v>0</v>
      </c>
      <c r="G822" s="465">
        <v>0</v>
      </c>
      <c r="H822" s="465">
        <v>1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28</v>
      </c>
      <c r="R822" s="464">
        <v>0</v>
      </c>
      <c r="S822" s="465">
        <v>28</v>
      </c>
      <c r="T822" s="465">
        <v>0</v>
      </c>
      <c r="U822" s="465">
        <v>0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71</v>
      </c>
      <c r="AF822" s="14">
        <v>0</v>
      </c>
      <c r="AG822" s="14">
        <v>70</v>
      </c>
      <c r="AH822" s="14">
        <v>0</v>
      </c>
      <c r="AI822" s="14">
        <v>0</v>
      </c>
      <c r="AJ822" s="14">
        <v>1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38</v>
      </c>
      <c r="D823" s="464">
        <v>1</v>
      </c>
      <c r="E823" s="465">
        <v>35</v>
      </c>
      <c r="F823" s="465">
        <v>1</v>
      </c>
      <c r="G823" s="465">
        <v>1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38</v>
      </c>
      <c r="R823" s="464">
        <v>1</v>
      </c>
      <c r="S823" s="465">
        <v>37</v>
      </c>
      <c r="T823" s="465">
        <v>0</v>
      </c>
      <c r="U823" s="465">
        <v>0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76</v>
      </c>
      <c r="AF823" s="14">
        <v>2</v>
      </c>
      <c r="AG823" s="14">
        <v>72</v>
      </c>
      <c r="AH823" s="14">
        <v>1</v>
      </c>
      <c r="AI823" s="14">
        <v>1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45</v>
      </c>
      <c r="D824" s="464">
        <v>0</v>
      </c>
      <c r="E824" s="465">
        <v>44</v>
      </c>
      <c r="F824" s="465">
        <v>1</v>
      </c>
      <c r="G824" s="465">
        <v>0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39</v>
      </c>
      <c r="R824" s="464">
        <v>0</v>
      </c>
      <c r="S824" s="465">
        <v>39</v>
      </c>
      <c r="T824" s="465">
        <v>0</v>
      </c>
      <c r="U824" s="465">
        <v>0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84</v>
      </c>
      <c r="AF824" s="14">
        <v>0</v>
      </c>
      <c r="AG824" s="14">
        <v>83</v>
      </c>
      <c r="AH824" s="14">
        <v>1</v>
      </c>
      <c r="AI824" s="14">
        <v>0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40</v>
      </c>
      <c r="D825" s="464">
        <v>0</v>
      </c>
      <c r="E825" s="465">
        <v>40</v>
      </c>
      <c r="F825" s="465">
        <v>0</v>
      </c>
      <c r="G825" s="465">
        <v>0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40</v>
      </c>
      <c r="R825" s="464">
        <v>1</v>
      </c>
      <c r="S825" s="465">
        <v>36</v>
      </c>
      <c r="T825" s="465">
        <v>0</v>
      </c>
      <c r="U825" s="465">
        <v>2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1</v>
      </c>
      <c r="AB825" s="465">
        <v>0</v>
      </c>
      <c r="AC825" s="466">
        <v>0</v>
      </c>
      <c r="AE825" s="463">
        <v>80</v>
      </c>
      <c r="AF825" s="14">
        <v>1</v>
      </c>
      <c r="AG825" s="14">
        <v>76</v>
      </c>
      <c r="AH825" s="14">
        <v>0</v>
      </c>
      <c r="AI825" s="14">
        <v>2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1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53</v>
      </c>
      <c r="D826" s="464">
        <v>0</v>
      </c>
      <c r="E826" s="465">
        <v>49</v>
      </c>
      <c r="F826" s="465">
        <v>0</v>
      </c>
      <c r="G826" s="465">
        <v>3</v>
      </c>
      <c r="H826" s="465">
        <v>1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38</v>
      </c>
      <c r="R826" s="464">
        <v>0</v>
      </c>
      <c r="S826" s="465">
        <v>37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91</v>
      </c>
      <c r="AF826" s="14">
        <v>0</v>
      </c>
      <c r="AG826" s="14">
        <v>86</v>
      </c>
      <c r="AH826" s="14">
        <v>0</v>
      </c>
      <c r="AI826" s="14">
        <v>4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51</v>
      </c>
      <c r="D827" s="464">
        <v>0</v>
      </c>
      <c r="E827" s="465">
        <v>50</v>
      </c>
      <c r="F827" s="465">
        <v>0</v>
      </c>
      <c r="G827" s="465">
        <v>1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41</v>
      </c>
      <c r="R827" s="464">
        <v>1</v>
      </c>
      <c r="S827" s="465">
        <v>40</v>
      </c>
      <c r="T827" s="465">
        <v>0</v>
      </c>
      <c r="U827" s="465">
        <v>0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92</v>
      </c>
      <c r="AF827" s="14">
        <v>1</v>
      </c>
      <c r="AG827" s="14">
        <v>90</v>
      </c>
      <c r="AH827" s="14">
        <v>0</v>
      </c>
      <c r="AI827" s="14">
        <v>1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55</v>
      </c>
      <c r="D828" s="464">
        <v>1</v>
      </c>
      <c r="E828" s="465">
        <v>51</v>
      </c>
      <c r="F828" s="465">
        <v>0</v>
      </c>
      <c r="G828" s="465">
        <v>3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43</v>
      </c>
      <c r="R828" s="464">
        <v>0</v>
      </c>
      <c r="S828" s="465">
        <v>42</v>
      </c>
      <c r="T828" s="465">
        <v>0</v>
      </c>
      <c r="U828" s="465">
        <v>0</v>
      </c>
      <c r="V828" s="465">
        <v>1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98</v>
      </c>
      <c r="AF828" s="14">
        <v>1</v>
      </c>
      <c r="AG828" s="14">
        <v>93</v>
      </c>
      <c r="AH828" s="14">
        <v>0</v>
      </c>
      <c r="AI828" s="14">
        <v>3</v>
      </c>
      <c r="AJ828" s="14">
        <v>1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44</v>
      </c>
      <c r="D829" s="464">
        <v>1</v>
      </c>
      <c r="E829" s="465">
        <v>43</v>
      </c>
      <c r="F829" s="465">
        <v>0</v>
      </c>
      <c r="G829" s="465">
        <v>0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33</v>
      </c>
      <c r="R829" s="464">
        <v>0</v>
      </c>
      <c r="S829" s="465">
        <v>33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77</v>
      </c>
      <c r="AF829" s="14">
        <v>1</v>
      </c>
      <c r="AG829" s="14">
        <v>76</v>
      </c>
      <c r="AH829" s="14">
        <v>0</v>
      </c>
      <c r="AI829" s="14">
        <v>0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44</v>
      </c>
      <c r="D830" s="464">
        <v>0</v>
      </c>
      <c r="E830" s="465">
        <v>43</v>
      </c>
      <c r="F830" s="465">
        <v>0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39</v>
      </c>
      <c r="R830" s="464">
        <v>0</v>
      </c>
      <c r="S830" s="465">
        <v>38</v>
      </c>
      <c r="T830" s="465">
        <v>0</v>
      </c>
      <c r="U830" s="465">
        <v>1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83</v>
      </c>
      <c r="AF830" s="14">
        <v>0</v>
      </c>
      <c r="AG830" s="14">
        <v>81</v>
      </c>
      <c r="AH830" s="14">
        <v>0</v>
      </c>
      <c r="AI830" s="14">
        <v>2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31</v>
      </c>
      <c r="D831" s="464">
        <v>1</v>
      </c>
      <c r="E831" s="465">
        <v>30</v>
      </c>
      <c r="F831" s="465">
        <v>0</v>
      </c>
      <c r="G831" s="465">
        <v>0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37</v>
      </c>
      <c r="R831" s="464">
        <v>0</v>
      </c>
      <c r="S831" s="465">
        <v>37</v>
      </c>
      <c r="T831" s="465">
        <v>0</v>
      </c>
      <c r="U831" s="465">
        <v>0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68</v>
      </c>
      <c r="AF831" s="14">
        <v>1</v>
      </c>
      <c r="AG831" s="14">
        <v>67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32</v>
      </c>
      <c r="D832" s="464">
        <v>0</v>
      </c>
      <c r="E832" s="465">
        <v>31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37</v>
      </c>
      <c r="R832" s="464">
        <v>2</v>
      </c>
      <c r="S832" s="465">
        <v>33</v>
      </c>
      <c r="T832" s="465">
        <v>0</v>
      </c>
      <c r="U832" s="465">
        <v>2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69</v>
      </c>
      <c r="AF832" s="14">
        <v>2</v>
      </c>
      <c r="AG832" s="14">
        <v>64</v>
      </c>
      <c r="AH832" s="14">
        <v>0</v>
      </c>
      <c r="AI832" s="14">
        <v>3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46</v>
      </c>
      <c r="D833" s="464">
        <v>0</v>
      </c>
      <c r="E833" s="465">
        <v>46</v>
      </c>
      <c r="F833" s="465">
        <v>0</v>
      </c>
      <c r="G833" s="465">
        <v>0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33</v>
      </c>
      <c r="R833" s="464">
        <v>0</v>
      </c>
      <c r="S833" s="465">
        <v>33</v>
      </c>
      <c r="T833" s="465">
        <v>0</v>
      </c>
      <c r="U833" s="465">
        <v>0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79</v>
      </c>
      <c r="AF833" s="465">
        <v>0</v>
      </c>
      <c r="AG833" s="14">
        <v>79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38</v>
      </c>
      <c r="D834" s="464">
        <v>0</v>
      </c>
      <c r="E834" s="465">
        <v>37</v>
      </c>
      <c r="F834" s="465">
        <v>0</v>
      </c>
      <c r="G834" s="465">
        <v>1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21</v>
      </c>
      <c r="R834" s="464">
        <v>0</v>
      </c>
      <c r="S834" s="465">
        <v>18</v>
      </c>
      <c r="T834" s="465">
        <v>0</v>
      </c>
      <c r="U834" s="465">
        <v>1</v>
      </c>
      <c r="V834" s="465">
        <v>2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59</v>
      </c>
      <c r="AF834" s="14">
        <v>0</v>
      </c>
      <c r="AG834" s="14">
        <v>55</v>
      </c>
      <c r="AH834" s="14">
        <v>0</v>
      </c>
      <c r="AI834" s="14">
        <v>2</v>
      </c>
      <c r="AJ834" s="14">
        <v>2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36</v>
      </c>
      <c r="D835" s="464">
        <v>0</v>
      </c>
      <c r="E835" s="465">
        <v>36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36</v>
      </c>
      <c r="R835" s="464">
        <v>0</v>
      </c>
      <c r="S835" s="465">
        <v>35</v>
      </c>
      <c r="T835" s="465">
        <v>0</v>
      </c>
      <c r="U835" s="465">
        <v>1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72</v>
      </c>
      <c r="AF835" s="14">
        <v>0</v>
      </c>
      <c r="AG835" s="14">
        <v>71</v>
      </c>
      <c r="AH835" s="14">
        <v>0</v>
      </c>
      <c r="AI835" s="14">
        <v>1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32</v>
      </c>
      <c r="D836" s="464">
        <v>0</v>
      </c>
      <c r="E836" s="465">
        <v>32</v>
      </c>
      <c r="F836" s="465">
        <v>0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24</v>
      </c>
      <c r="R836" s="464">
        <v>0</v>
      </c>
      <c r="S836" s="465">
        <v>24</v>
      </c>
      <c r="T836" s="465">
        <v>0</v>
      </c>
      <c r="U836" s="465">
        <v>0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56</v>
      </c>
      <c r="AF836" s="14">
        <v>0</v>
      </c>
      <c r="AG836" s="14">
        <v>56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20</v>
      </c>
      <c r="D837" s="464">
        <v>0</v>
      </c>
      <c r="E837" s="465">
        <v>20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29</v>
      </c>
      <c r="R837" s="464">
        <v>0</v>
      </c>
      <c r="S837" s="465">
        <v>28</v>
      </c>
      <c r="T837" s="465">
        <v>0</v>
      </c>
      <c r="U837" s="465">
        <v>0</v>
      </c>
      <c r="V837" s="465">
        <v>1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49</v>
      </c>
      <c r="AF837" s="14">
        <v>0</v>
      </c>
      <c r="AG837" s="14">
        <v>48</v>
      </c>
      <c r="AH837" s="14">
        <v>0</v>
      </c>
      <c r="AI837" s="14">
        <v>0</v>
      </c>
      <c r="AJ837" s="14">
        <v>1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25</v>
      </c>
      <c r="D838" s="464">
        <v>0</v>
      </c>
      <c r="E838" s="465">
        <v>25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28</v>
      </c>
      <c r="R838" s="464">
        <v>1</v>
      </c>
      <c r="S838" s="465">
        <v>25</v>
      </c>
      <c r="T838" s="465">
        <v>0</v>
      </c>
      <c r="U838" s="465">
        <v>0</v>
      </c>
      <c r="V838" s="465">
        <v>1</v>
      </c>
      <c r="W838" s="465">
        <v>1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53</v>
      </c>
      <c r="AF838" s="14">
        <v>1</v>
      </c>
      <c r="AG838" s="14">
        <v>50</v>
      </c>
      <c r="AH838" s="14">
        <v>0</v>
      </c>
      <c r="AI838" s="14">
        <v>0</v>
      </c>
      <c r="AJ838" s="14">
        <v>1</v>
      </c>
      <c r="AK838" s="14">
        <v>1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18</v>
      </c>
      <c r="D839" s="464">
        <v>0</v>
      </c>
      <c r="E839" s="465">
        <v>18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27</v>
      </c>
      <c r="R839" s="464">
        <v>0</v>
      </c>
      <c r="S839" s="465">
        <v>25</v>
      </c>
      <c r="T839" s="465">
        <v>0</v>
      </c>
      <c r="U839" s="465">
        <v>2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45</v>
      </c>
      <c r="AF839" s="14">
        <v>0</v>
      </c>
      <c r="AG839" s="14">
        <v>43</v>
      </c>
      <c r="AH839" s="14">
        <v>0</v>
      </c>
      <c r="AI839" s="14">
        <v>2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23</v>
      </c>
      <c r="D840" s="464">
        <v>0</v>
      </c>
      <c r="E840" s="465">
        <v>23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21</v>
      </c>
      <c r="R840" s="464">
        <v>0</v>
      </c>
      <c r="S840" s="465">
        <v>21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44</v>
      </c>
      <c r="AF840" s="14">
        <v>0</v>
      </c>
      <c r="AG840" s="14">
        <v>44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20</v>
      </c>
      <c r="D841" s="464">
        <v>0</v>
      </c>
      <c r="E841" s="465">
        <v>20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15</v>
      </c>
      <c r="R841" s="464">
        <v>0</v>
      </c>
      <c r="S841" s="465">
        <v>15</v>
      </c>
      <c r="T841" s="465">
        <v>0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35</v>
      </c>
      <c r="AF841" s="14">
        <v>0</v>
      </c>
      <c r="AG841" s="14">
        <v>35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14</v>
      </c>
      <c r="D842" s="464">
        <v>1</v>
      </c>
      <c r="E842" s="465">
        <v>13</v>
      </c>
      <c r="F842" s="465">
        <v>0</v>
      </c>
      <c r="G842" s="465">
        <v>0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17</v>
      </c>
      <c r="R842" s="464">
        <v>0</v>
      </c>
      <c r="S842" s="465">
        <v>17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31</v>
      </c>
      <c r="AF842" s="14">
        <v>1</v>
      </c>
      <c r="AG842" s="14">
        <v>30</v>
      </c>
      <c r="AH842" s="14">
        <v>0</v>
      </c>
      <c r="AI842" s="14">
        <v>0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13</v>
      </c>
      <c r="D843" s="464">
        <v>0</v>
      </c>
      <c r="E843" s="465">
        <v>12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16</v>
      </c>
      <c r="R843" s="464">
        <v>0</v>
      </c>
      <c r="S843" s="465">
        <v>15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1</v>
      </c>
      <c r="Z843" s="465">
        <v>0</v>
      </c>
      <c r="AA843" s="465">
        <v>0</v>
      </c>
      <c r="AB843" s="465">
        <v>0</v>
      </c>
      <c r="AC843" s="466">
        <v>0</v>
      </c>
      <c r="AE843" s="463">
        <v>29</v>
      </c>
      <c r="AF843" s="14">
        <v>0</v>
      </c>
      <c r="AG843" s="14">
        <v>27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1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17</v>
      </c>
      <c r="D844" s="464">
        <v>0</v>
      </c>
      <c r="E844" s="465">
        <v>14</v>
      </c>
      <c r="F844" s="465">
        <v>0</v>
      </c>
      <c r="G844" s="465">
        <v>3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20</v>
      </c>
      <c r="R844" s="464">
        <v>0</v>
      </c>
      <c r="S844" s="465">
        <v>19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37</v>
      </c>
      <c r="AF844" s="14">
        <v>0</v>
      </c>
      <c r="AG844" s="14">
        <v>33</v>
      </c>
      <c r="AH844" s="14">
        <v>0</v>
      </c>
      <c r="AI844" s="14">
        <v>4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14</v>
      </c>
      <c r="D845" s="464">
        <v>0</v>
      </c>
      <c r="E845" s="465">
        <v>14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15</v>
      </c>
      <c r="R845" s="464">
        <v>1</v>
      </c>
      <c r="S845" s="465">
        <v>13</v>
      </c>
      <c r="T845" s="465">
        <v>0</v>
      </c>
      <c r="U845" s="465">
        <v>1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29</v>
      </c>
      <c r="AF845" s="14">
        <v>1</v>
      </c>
      <c r="AG845" s="14">
        <v>27</v>
      </c>
      <c r="AH845" s="14">
        <v>0</v>
      </c>
      <c r="AI845" s="14">
        <v>1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11</v>
      </c>
      <c r="D846" s="464">
        <v>0</v>
      </c>
      <c r="E846" s="465">
        <v>11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21</v>
      </c>
      <c r="R846" s="464">
        <v>0</v>
      </c>
      <c r="S846" s="465">
        <v>21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32</v>
      </c>
      <c r="AF846" s="14">
        <v>0</v>
      </c>
      <c r="AG846" s="14">
        <v>32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10</v>
      </c>
      <c r="D847" s="464">
        <v>0</v>
      </c>
      <c r="E847" s="465">
        <v>9</v>
      </c>
      <c r="F847" s="465">
        <v>0</v>
      </c>
      <c r="G847" s="465">
        <v>1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13</v>
      </c>
      <c r="R847" s="464">
        <v>0</v>
      </c>
      <c r="S847" s="465">
        <v>12</v>
      </c>
      <c r="T847" s="465">
        <v>0</v>
      </c>
      <c r="U847" s="465">
        <v>1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23</v>
      </c>
      <c r="AF847" s="14">
        <v>0</v>
      </c>
      <c r="AG847" s="14">
        <v>21</v>
      </c>
      <c r="AH847" s="14">
        <v>0</v>
      </c>
      <c r="AI847" s="14">
        <v>2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6</v>
      </c>
      <c r="D848" s="464">
        <v>0</v>
      </c>
      <c r="E848" s="465">
        <v>6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14</v>
      </c>
      <c r="R848" s="464">
        <v>0</v>
      </c>
      <c r="S848" s="465">
        <v>14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20</v>
      </c>
      <c r="AF848" s="14">
        <v>0</v>
      </c>
      <c r="AG848" s="14">
        <v>20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11</v>
      </c>
      <c r="D849" s="464">
        <v>0</v>
      </c>
      <c r="E849" s="465">
        <v>11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19</v>
      </c>
      <c r="R849" s="464">
        <v>1</v>
      </c>
      <c r="S849" s="465">
        <v>17</v>
      </c>
      <c r="T849" s="465">
        <v>0</v>
      </c>
      <c r="U849" s="465">
        <v>0</v>
      </c>
      <c r="V849" s="465">
        <v>1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30</v>
      </c>
      <c r="AF849" s="14">
        <v>1</v>
      </c>
      <c r="AG849" s="14">
        <v>28</v>
      </c>
      <c r="AH849" s="14">
        <v>0</v>
      </c>
      <c r="AI849" s="14">
        <v>0</v>
      </c>
      <c r="AJ849" s="14">
        <v>1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9</v>
      </c>
      <c r="D850" s="464">
        <v>0</v>
      </c>
      <c r="E850" s="465">
        <v>9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15</v>
      </c>
      <c r="R850" s="464">
        <v>0</v>
      </c>
      <c r="S850" s="465">
        <v>15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24</v>
      </c>
      <c r="AF850" s="14">
        <v>0</v>
      </c>
      <c r="AG850" s="14">
        <v>24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6</v>
      </c>
      <c r="D851" s="464">
        <v>0</v>
      </c>
      <c r="E851" s="465">
        <v>6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15</v>
      </c>
      <c r="R851" s="464">
        <v>1</v>
      </c>
      <c r="S851" s="465">
        <v>14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21</v>
      </c>
      <c r="AF851" s="14">
        <v>1</v>
      </c>
      <c r="AG851" s="14">
        <v>20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4</v>
      </c>
      <c r="D852" s="464">
        <v>0</v>
      </c>
      <c r="E852" s="465">
        <v>4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7</v>
      </c>
      <c r="R852" s="464">
        <v>0</v>
      </c>
      <c r="S852" s="465">
        <v>7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11</v>
      </c>
      <c r="AF852" s="14">
        <v>0</v>
      </c>
      <c r="AG852" s="14">
        <v>11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11</v>
      </c>
      <c r="D853" s="464">
        <v>0</v>
      </c>
      <c r="E853" s="465">
        <v>11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11</v>
      </c>
      <c r="R853" s="464">
        <v>0</v>
      </c>
      <c r="S853" s="465">
        <v>11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22</v>
      </c>
      <c r="AF853" s="14">
        <v>0</v>
      </c>
      <c r="AG853" s="14">
        <v>22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2</v>
      </c>
      <c r="D854" s="464">
        <v>0</v>
      </c>
      <c r="E854" s="465">
        <v>2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3</v>
      </c>
      <c r="R854" s="464">
        <v>0</v>
      </c>
      <c r="S854" s="465">
        <v>3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5</v>
      </c>
      <c r="AF854" s="14">
        <v>0</v>
      </c>
      <c r="AG854" s="14">
        <v>5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2</v>
      </c>
      <c r="D855" s="464">
        <v>0</v>
      </c>
      <c r="E855" s="465">
        <v>2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9</v>
      </c>
      <c r="R855" s="464">
        <v>0</v>
      </c>
      <c r="S855" s="465">
        <v>9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11</v>
      </c>
      <c r="AF855" s="14">
        <v>0</v>
      </c>
      <c r="AG855" s="14">
        <v>11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4</v>
      </c>
      <c r="D856" s="469">
        <v>0</v>
      </c>
      <c r="E856" s="470">
        <v>4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10</v>
      </c>
      <c r="R856" s="469">
        <v>0</v>
      </c>
      <c r="S856" s="470">
        <v>9</v>
      </c>
      <c r="T856" s="470">
        <v>0</v>
      </c>
      <c r="U856" s="470">
        <v>0</v>
      </c>
      <c r="V856" s="470">
        <v>1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14</v>
      </c>
      <c r="AF856" s="15">
        <v>0</v>
      </c>
      <c r="AG856" s="15">
        <v>13</v>
      </c>
      <c r="AH856" s="15">
        <v>0</v>
      </c>
      <c r="AI856" s="15">
        <v>0</v>
      </c>
      <c r="AJ856" s="15">
        <v>1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1601</v>
      </c>
      <c r="D857" s="385">
        <v>16</v>
      </c>
      <c r="E857" s="385">
        <v>1537</v>
      </c>
      <c r="F857" s="385">
        <v>8</v>
      </c>
      <c r="G857" s="385">
        <v>33</v>
      </c>
      <c r="H857" s="385">
        <v>4</v>
      </c>
      <c r="I857" s="385">
        <v>2</v>
      </c>
      <c r="J857" s="385">
        <v>0</v>
      </c>
      <c r="K857" s="385">
        <v>1</v>
      </c>
      <c r="L857" s="385">
        <v>0</v>
      </c>
      <c r="M857" s="385">
        <v>0</v>
      </c>
      <c r="N857" s="385">
        <v>0</v>
      </c>
      <c r="O857" s="386">
        <v>0</v>
      </c>
      <c r="P857" s="9"/>
      <c r="Q857" s="387">
        <v>1561</v>
      </c>
      <c r="R857" s="385">
        <v>31</v>
      </c>
      <c r="S857" s="385">
        <v>1481</v>
      </c>
      <c r="T857" s="385">
        <v>4</v>
      </c>
      <c r="U857" s="385">
        <v>32</v>
      </c>
      <c r="V857" s="385">
        <v>7</v>
      </c>
      <c r="W857" s="385">
        <v>4</v>
      </c>
      <c r="X857" s="385">
        <v>1</v>
      </c>
      <c r="Y857" s="385">
        <v>0</v>
      </c>
      <c r="Z857" s="385">
        <v>0</v>
      </c>
      <c r="AA857" s="385">
        <v>1</v>
      </c>
      <c r="AB857" s="385">
        <v>0</v>
      </c>
      <c r="AC857" s="386">
        <v>0</v>
      </c>
      <c r="AD857" s="9"/>
      <c r="AE857" s="387">
        <v>3162</v>
      </c>
      <c r="AF857" s="385">
        <v>47</v>
      </c>
      <c r="AG857" s="385">
        <v>3018</v>
      </c>
      <c r="AH857" s="385">
        <v>12</v>
      </c>
      <c r="AI857" s="385">
        <v>65</v>
      </c>
      <c r="AJ857" s="385">
        <v>11</v>
      </c>
      <c r="AK857" s="385">
        <v>6</v>
      </c>
      <c r="AL857" s="385">
        <v>1</v>
      </c>
      <c r="AM857" s="385">
        <v>1</v>
      </c>
      <c r="AN857" s="385">
        <v>0</v>
      </c>
      <c r="AO857" s="385">
        <v>1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1811</v>
      </c>
      <c r="D858" s="390">
        <v>17</v>
      </c>
      <c r="E858" s="390">
        <v>1740</v>
      </c>
      <c r="F858" s="390">
        <v>8</v>
      </c>
      <c r="G858" s="390">
        <v>39</v>
      </c>
      <c r="H858" s="390">
        <v>4</v>
      </c>
      <c r="I858" s="390">
        <v>2</v>
      </c>
      <c r="J858" s="390">
        <v>0</v>
      </c>
      <c r="K858" s="390">
        <v>1</v>
      </c>
      <c r="L858" s="390">
        <v>0</v>
      </c>
      <c r="M858" s="390">
        <v>0</v>
      </c>
      <c r="N858" s="390">
        <v>0</v>
      </c>
      <c r="O858" s="391">
        <v>0</v>
      </c>
      <c r="P858" s="9"/>
      <c r="Q858" s="392">
        <v>1817</v>
      </c>
      <c r="R858" s="390">
        <v>33</v>
      </c>
      <c r="S858" s="390">
        <v>1726</v>
      </c>
      <c r="T858" s="390">
        <v>4</v>
      </c>
      <c r="U858" s="390">
        <v>37</v>
      </c>
      <c r="V858" s="390">
        <v>9</v>
      </c>
      <c r="W858" s="390">
        <v>5</v>
      </c>
      <c r="X858" s="390">
        <v>1</v>
      </c>
      <c r="Y858" s="390">
        <v>1</v>
      </c>
      <c r="Z858" s="390">
        <v>0</v>
      </c>
      <c r="AA858" s="390">
        <v>1</v>
      </c>
      <c r="AB858" s="390">
        <v>0</v>
      </c>
      <c r="AC858" s="391">
        <v>0</v>
      </c>
      <c r="AD858" s="9"/>
      <c r="AE858" s="392">
        <v>3628</v>
      </c>
      <c r="AF858" s="390">
        <v>50</v>
      </c>
      <c r="AG858" s="390">
        <v>3466</v>
      </c>
      <c r="AH858" s="390">
        <v>12</v>
      </c>
      <c r="AI858" s="390">
        <v>76</v>
      </c>
      <c r="AJ858" s="390">
        <v>13</v>
      </c>
      <c r="AK858" s="390">
        <v>7</v>
      </c>
      <c r="AL858" s="390">
        <v>1</v>
      </c>
      <c r="AM858" s="390">
        <v>2</v>
      </c>
      <c r="AN858" s="390">
        <v>0</v>
      </c>
      <c r="AO858" s="390">
        <v>1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1860</v>
      </c>
      <c r="D859" s="395">
        <v>17</v>
      </c>
      <c r="E859" s="395">
        <v>1789</v>
      </c>
      <c r="F859" s="395">
        <v>8</v>
      </c>
      <c r="G859" s="395">
        <v>39</v>
      </c>
      <c r="H859" s="395">
        <v>4</v>
      </c>
      <c r="I859" s="395">
        <v>2</v>
      </c>
      <c r="J859" s="395">
        <v>0</v>
      </c>
      <c r="K859" s="395">
        <v>1</v>
      </c>
      <c r="L859" s="395">
        <v>0</v>
      </c>
      <c r="M859" s="395">
        <v>0</v>
      </c>
      <c r="N859" s="395">
        <v>0</v>
      </c>
      <c r="O859" s="396">
        <v>0</v>
      </c>
      <c r="P859" s="9"/>
      <c r="Q859" s="397">
        <v>1906</v>
      </c>
      <c r="R859" s="395">
        <v>35</v>
      </c>
      <c r="S859" s="395">
        <v>1811</v>
      </c>
      <c r="T859" s="395">
        <v>4</v>
      </c>
      <c r="U859" s="395">
        <v>37</v>
      </c>
      <c r="V859" s="395">
        <v>11</v>
      </c>
      <c r="W859" s="395">
        <v>5</v>
      </c>
      <c r="X859" s="395">
        <v>1</v>
      </c>
      <c r="Y859" s="395">
        <v>1</v>
      </c>
      <c r="Z859" s="395">
        <v>0</v>
      </c>
      <c r="AA859" s="395">
        <v>1</v>
      </c>
      <c r="AB859" s="395">
        <v>0</v>
      </c>
      <c r="AC859" s="396">
        <v>0</v>
      </c>
      <c r="AD859" s="9"/>
      <c r="AE859" s="397">
        <v>3766</v>
      </c>
      <c r="AF859" s="395">
        <v>52</v>
      </c>
      <c r="AG859" s="395">
        <v>3600</v>
      </c>
      <c r="AH859" s="395">
        <v>12</v>
      </c>
      <c r="AI859" s="395">
        <v>76</v>
      </c>
      <c r="AJ859" s="395">
        <v>15</v>
      </c>
      <c r="AK859" s="395">
        <v>7</v>
      </c>
      <c r="AL859" s="395">
        <v>1</v>
      </c>
      <c r="AM859" s="395">
        <v>2</v>
      </c>
      <c r="AN859" s="395">
        <v>0</v>
      </c>
      <c r="AO859" s="395">
        <v>1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1911</v>
      </c>
      <c r="D860" s="400">
        <v>17</v>
      </c>
      <c r="E860" s="400">
        <v>1832</v>
      </c>
      <c r="F860" s="400">
        <v>9</v>
      </c>
      <c r="G860" s="400">
        <v>46</v>
      </c>
      <c r="H860" s="400">
        <v>4</v>
      </c>
      <c r="I860" s="400">
        <v>2</v>
      </c>
      <c r="J860" s="400">
        <v>0</v>
      </c>
      <c r="K860" s="400">
        <v>1</v>
      </c>
      <c r="L860" s="400">
        <v>0</v>
      </c>
      <c r="M860" s="400">
        <v>0</v>
      </c>
      <c r="N860" s="400">
        <v>0</v>
      </c>
      <c r="O860" s="401">
        <v>0</v>
      </c>
      <c r="P860" s="9"/>
      <c r="Q860" s="402">
        <v>1959</v>
      </c>
      <c r="R860" s="400">
        <v>35</v>
      </c>
      <c r="S860" s="400">
        <v>1862</v>
      </c>
      <c r="T860" s="400">
        <v>4</v>
      </c>
      <c r="U860" s="400">
        <v>39</v>
      </c>
      <c r="V860" s="400">
        <v>11</v>
      </c>
      <c r="W860" s="400">
        <v>5</v>
      </c>
      <c r="X860" s="400">
        <v>1</v>
      </c>
      <c r="Y860" s="400">
        <v>1</v>
      </c>
      <c r="Z860" s="400">
        <v>0</v>
      </c>
      <c r="AA860" s="400">
        <v>1</v>
      </c>
      <c r="AB860" s="400">
        <v>0</v>
      </c>
      <c r="AC860" s="401">
        <v>0</v>
      </c>
      <c r="AD860" s="9"/>
      <c r="AE860" s="402">
        <v>3870</v>
      </c>
      <c r="AF860" s="400">
        <v>52</v>
      </c>
      <c r="AG860" s="400">
        <v>3694</v>
      </c>
      <c r="AH860" s="400">
        <v>13</v>
      </c>
      <c r="AI860" s="400">
        <v>85</v>
      </c>
      <c r="AJ860" s="400">
        <v>15</v>
      </c>
      <c r="AK860" s="400">
        <v>7</v>
      </c>
      <c r="AL860" s="400">
        <v>1</v>
      </c>
      <c r="AM860" s="400">
        <v>2</v>
      </c>
      <c r="AN860" s="400">
        <v>0</v>
      </c>
      <c r="AO860" s="400">
        <v>1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4.5999999999999996</v>
      </c>
      <c r="D863" s="89">
        <v>0</v>
      </c>
      <c r="E863" s="90">
        <v>4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3.1999999999999997</v>
      </c>
      <c r="R863" s="89">
        <v>0</v>
      </c>
      <c r="S863" s="90">
        <v>2.8</v>
      </c>
      <c r="T863" s="90">
        <v>0</v>
      </c>
      <c r="U863" s="90">
        <v>0.4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7.8</v>
      </c>
      <c r="AF863" s="292">
        <v>0</v>
      </c>
      <c r="AG863" s="89">
        <v>6.8</v>
      </c>
      <c r="AH863" s="89">
        <v>0</v>
      </c>
      <c r="AI863" s="89">
        <v>1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1.2</v>
      </c>
      <c r="D864" s="92">
        <v>0</v>
      </c>
      <c r="E864" s="92">
        <v>1.2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1.4</v>
      </c>
      <c r="R864" s="92">
        <v>0</v>
      </c>
      <c r="S864" s="92">
        <v>1.4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2.6</v>
      </c>
      <c r="AF864" s="236">
        <v>0</v>
      </c>
      <c r="AG864" s="122">
        <v>2.6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2</v>
      </c>
      <c r="D865" s="92">
        <v>0</v>
      </c>
      <c r="E865" s="92">
        <v>1.6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</v>
      </c>
      <c r="S865" s="92">
        <v>0.8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</v>
      </c>
      <c r="AF865" s="236">
        <v>0</v>
      </c>
      <c r="AG865" s="122">
        <v>2.4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1</v>
      </c>
      <c r="D866" s="92">
        <v>0</v>
      </c>
      <c r="E866" s="92">
        <v>1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</v>
      </c>
      <c r="R866" s="92">
        <v>0</v>
      </c>
      <c r="S866" s="92">
        <v>1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</v>
      </c>
      <c r="AF866" s="236">
        <v>0</v>
      </c>
      <c r="AG866" s="122">
        <v>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1.4</v>
      </c>
      <c r="D867" s="92">
        <v>0</v>
      </c>
      <c r="E867" s="92">
        <v>1.2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1.2</v>
      </c>
      <c r="R867" s="92">
        <v>0</v>
      </c>
      <c r="S867" s="92">
        <v>1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</v>
      </c>
      <c r="AF867" s="236">
        <v>0</v>
      </c>
      <c r="AG867" s="122">
        <v>2.2000000000000002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0.4</v>
      </c>
      <c r="D868" s="92">
        <v>0</v>
      </c>
      <c r="E868" s="92">
        <v>0.4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1.2</v>
      </c>
      <c r="AF868" s="236">
        <v>0</v>
      </c>
      <c r="AG868" s="122">
        <v>1.2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0.60000000000000009</v>
      </c>
      <c r="D869" s="92">
        <v>0</v>
      </c>
      <c r="E869" s="92">
        <v>0.4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0.6</v>
      </c>
      <c r="R869" s="92">
        <v>0</v>
      </c>
      <c r="S869" s="92">
        <v>0.6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1.2</v>
      </c>
      <c r="AF869" s="236">
        <v>0</v>
      </c>
      <c r="AG869" s="122">
        <v>1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1.2</v>
      </c>
      <c r="D870" s="92">
        <v>0</v>
      </c>
      <c r="E870" s="92">
        <v>1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1.5999999999999999</v>
      </c>
      <c r="R870" s="92">
        <v>0</v>
      </c>
      <c r="S870" s="92">
        <v>1.4</v>
      </c>
      <c r="T870" s="92">
        <v>0</v>
      </c>
      <c r="U870" s="92">
        <v>0</v>
      </c>
      <c r="V870" s="92">
        <v>0.2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2.8000000000000003</v>
      </c>
      <c r="AF870" s="236">
        <v>0</v>
      </c>
      <c r="AG870" s="122">
        <v>2.4</v>
      </c>
      <c r="AH870" s="122">
        <v>0</v>
      </c>
      <c r="AI870" s="122">
        <v>0.2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36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0.2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</v>
      </c>
      <c r="AF872" s="236">
        <v>0</v>
      </c>
      <c r="AG872" s="122">
        <v>0.8</v>
      </c>
      <c r="AH872" s="122">
        <v>0</v>
      </c>
      <c r="AI872" s="122">
        <v>0</v>
      </c>
      <c r="AJ872" s="122">
        <v>0</v>
      </c>
      <c r="AK872" s="122">
        <v>0.2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0.6</v>
      </c>
      <c r="T873" s="92">
        <v>0</v>
      </c>
      <c r="U873" s="92">
        <v>0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</v>
      </c>
      <c r="AF873" s="236">
        <v>0</v>
      </c>
      <c r="AG873" s="122">
        <v>0.8</v>
      </c>
      <c r="AH873" s="122">
        <v>0</v>
      </c>
      <c r="AI873" s="122">
        <v>0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</v>
      </c>
      <c r="R874" s="92">
        <v>0</v>
      </c>
      <c r="S874" s="92">
        <v>1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1.2</v>
      </c>
      <c r="AF874" s="236">
        <v>0</v>
      </c>
      <c r="AG874" s="122">
        <v>1.2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0.4</v>
      </c>
      <c r="D875" s="92">
        <v>0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1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36">
        <v>0</v>
      </c>
      <c r="AG875" s="122">
        <v>1.4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0.8</v>
      </c>
      <c r="R876" s="92">
        <v>0</v>
      </c>
      <c r="S876" s="92">
        <v>0.4</v>
      </c>
      <c r="T876" s="92">
        <v>0</v>
      </c>
      <c r="U876" s="92">
        <v>0.2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1.4</v>
      </c>
      <c r="AF876" s="236">
        <v>0</v>
      </c>
      <c r="AG876" s="122">
        <v>1</v>
      </c>
      <c r="AH876" s="122">
        <v>0</v>
      </c>
      <c r="AI876" s="122">
        <v>0.2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0.8</v>
      </c>
      <c r="D877" s="92">
        <v>0</v>
      </c>
      <c r="E877" s="92">
        <v>0.6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</v>
      </c>
      <c r="AF877" s="236">
        <v>0</v>
      </c>
      <c r="AG877" s="122">
        <v>1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0.4</v>
      </c>
      <c r="D878" s="92">
        <v>0</v>
      </c>
      <c r="E878" s="92">
        <v>0.2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0.8</v>
      </c>
      <c r="R878" s="92">
        <v>0</v>
      </c>
      <c r="S878" s="92">
        <v>0.8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1.2</v>
      </c>
      <c r="AF878" s="236">
        <v>0</v>
      </c>
      <c r="AG878" s="122">
        <v>1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2.8000000000000003</v>
      </c>
      <c r="D879" s="92">
        <v>0</v>
      </c>
      <c r="E879" s="92">
        <v>2.2000000000000002</v>
      </c>
      <c r="F879" s="92">
        <v>0.2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3.2</v>
      </c>
      <c r="AF879" s="236">
        <v>0</v>
      </c>
      <c r="AG879" s="122">
        <v>2.6</v>
      </c>
      <c r="AH879" s="122">
        <v>0.2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3.4000000000000004</v>
      </c>
      <c r="D880" s="92">
        <v>0</v>
      </c>
      <c r="E880" s="92">
        <v>2.6</v>
      </c>
      <c r="F880" s="92">
        <v>0</v>
      </c>
      <c r="G880" s="92">
        <v>0.8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1.4</v>
      </c>
      <c r="R880" s="92">
        <v>0</v>
      </c>
      <c r="S880" s="92">
        <v>1.4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4.8</v>
      </c>
      <c r="AF880" s="236">
        <v>0</v>
      </c>
      <c r="AG880" s="122">
        <v>4</v>
      </c>
      <c r="AH880" s="122">
        <v>0</v>
      </c>
      <c r="AI880" s="122">
        <v>0.8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2.6</v>
      </c>
      <c r="D881" s="92">
        <v>0</v>
      </c>
      <c r="E881" s="92">
        <v>2.2000000000000002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1.7999999999999998</v>
      </c>
      <c r="R881" s="92">
        <v>0</v>
      </c>
      <c r="S881" s="92">
        <v>1.4</v>
      </c>
      <c r="T881" s="92">
        <v>0</v>
      </c>
      <c r="U881" s="92">
        <v>0</v>
      </c>
      <c r="V881" s="92">
        <v>0.4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36">
        <v>0</v>
      </c>
      <c r="AG881" s="122">
        <v>3.6</v>
      </c>
      <c r="AH881" s="122">
        <v>0</v>
      </c>
      <c r="AI881" s="122">
        <v>0.4</v>
      </c>
      <c r="AJ881" s="122">
        <v>0.4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3.4</v>
      </c>
      <c r="D882" s="92">
        <v>0</v>
      </c>
      <c r="E882" s="92">
        <v>2.4</v>
      </c>
      <c r="F882" s="92">
        <v>0</v>
      </c>
      <c r="G882" s="92">
        <v>1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1.8</v>
      </c>
      <c r="R882" s="92">
        <v>0</v>
      </c>
      <c r="S882" s="92">
        <v>1.8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5.2</v>
      </c>
      <c r="AF882" s="236">
        <v>0</v>
      </c>
      <c r="AG882" s="122">
        <v>4.2</v>
      </c>
      <c r="AH882" s="122">
        <v>0</v>
      </c>
      <c r="AI882" s="122">
        <v>1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4.5999999999999996</v>
      </c>
      <c r="D883" s="92">
        <v>0</v>
      </c>
      <c r="E883" s="92">
        <v>3.6</v>
      </c>
      <c r="F883" s="92">
        <v>0</v>
      </c>
      <c r="G883" s="92">
        <v>1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3.4</v>
      </c>
      <c r="R883" s="92">
        <v>0</v>
      </c>
      <c r="S883" s="92">
        <v>3</v>
      </c>
      <c r="T883" s="92">
        <v>0</v>
      </c>
      <c r="U883" s="92">
        <v>0</v>
      </c>
      <c r="V883" s="92">
        <v>0.4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8</v>
      </c>
      <c r="AF883" s="236">
        <v>0</v>
      </c>
      <c r="AG883" s="122">
        <v>6.6</v>
      </c>
      <c r="AH883" s="122">
        <v>0</v>
      </c>
      <c r="AI883" s="122">
        <v>1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4.8</v>
      </c>
      <c r="D884" s="92">
        <v>0</v>
      </c>
      <c r="E884" s="92">
        <v>4</v>
      </c>
      <c r="F884" s="92">
        <v>0.2</v>
      </c>
      <c r="G884" s="92">
        <v>0.6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3.6000000000000005</v>
      </c>
      <c r="R884" s="92">
        <v>0</v>
      </c>
      <c r="S884" s="92">
        <v>3.2</v>
      </c>
      <c r="T884" s="92">
        <v>0</v>
      </c>
      <c r="U884" s="92">
        <v>0.2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8.4</v>
      </c>
      <c r="AF884" s="236">
        <v>0</v>
      </c>
      <c r="AG884" s="122">
        <v>7.2</v>
      </c>
      <c r="AH884" s="122">
        <v>0.2</v>
      </c>
      <c r="AI884" s="122">
        <v>0.8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9.8000000000000007</v>
      </c>
      <c r="D885" s="92">
        <v>0</v>
      </c>
      <c r="E885" s="92">
        <v>8.8000000000000007</v>
      </c>
      <c r="F885" s="92">
        <v>0.2</v>
      </c>
      <c r="G885" s="92">
        <v>0.8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7.3999999999999995</v>
      </c>
      <c r="R885" s="92">
        <v>0</v>
      </c>
      <c r="S885" s="92">
        <v>6.2</v>
      </c>
      <c r="T885" s="92">
        <v>0</v>
      </c>
      <c r="U885" s="92">
        <v>0.6</v>
      </c>
      <c r="V885" s="92">
        <v>0.6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17.2</v>
      </c>
      <c r="AF885" s="236">
        <v>0</v>
      </c>
      <c r="AG885" s="122">
        <v>15</v>
      </c>
      <c r="AH885" s="122">
        <v>0.2</v>
      </c>
      <c r="AI885" s="122">
        <v>1.4</v>
      </c>
      <c r="AJ885" s="122">
        <v>0.6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11.200000000000001</v>
      </c>
      <c r="D886" s="92">
        <v>0</v>
      </c>
      <c r="E886" s="92">
        <v>9.8000000000000007</v>
      </c>
      <c r="F886" s="92">
        <v>0</v>
      </c>
      <c r="G886" s="92">
        <v>1.4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10.4</v>
      </c>
      <c r="R886" s="92">
        <v>0.2</v>
      </c>
      <c r="S886" s="92">
        <v>8.8000000000000007</v>
      </c>
      <c r="T886" s="92">
        <v>0</v>
      </c>
      <c r="U886" s="92">
        <v>1</v>
      </c>
      <c r="V886" s="92">
        <v>0.4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21.599999999999998</v>
      </c>
      <c r="AF886" s="236">
        <v>0.2</v>
      </c>
      <c r="AG886" s="122">
        <v>18.600000000000001</v>
      </c>
      <c r="AH886" s="122">
        <v>0</v>
      </c>
      <c r="AI886" s="122">
        <v>2.4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20.400000000000002</v>
      </c>
      <c r="D887" s="122">
        <v>0</v>
      </c>
      <c r="E887" s="92">
        <v>18.8</v>
      </c>
      <c r="F887" s="92">
        <v>0</v>
      </c>
      <c r="G887" s="92">
        <v>1.6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6.6</v>
      </c>
      <c r="R887" s="122">
        <v>0</v>
      </c>
      <c r="S887" s="92">
        <v>6</v>
      </c>
      <c r="T887" s="92">
        <v>0</v>
      </c>
      <c r="U887" s="92">
        <v>0.6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27</v>
      </c>
      <c r="AF887" s="236">
        <v>0</v>
      </c>
      <c r="AG887" s="122">
        <v>24.8</v>
      </c>
      <c r="AH887" s="122">
        <v>0</v>
      </c>
      <c r="AI887" s="122">
        <v>2.2000000000000002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31.8</v>
      </c>
      <c r="D888" s="92">
        <v>0.2</v>
      </c>
      <c r="E888" s="92">
        <v>29</v>
      </c>
      <c r="F888" s="92">
        <v>0</v>
      </c>
      <c r="G888" s="92">
        <v>2.6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9.6</v>
      </c>
      <c r="R888" s="92">
        <v>0</v>
      </c>
      <c r="S888" s="92">
        <v>8.4</v>
      </c>
      <c r="T888" s="92">
        <v>0</v>
      </c>
      <c r="U888" s="92">
        <v>0.4</v>
      </c>
      <c r="V888" s="92">
        <v>0.6</v>
      </c>
      <c r="W888" s="92">
        <v>0</v>
      </c>
      <c r="X888" s="92">
        <v>0</v>
      </c>
      <c r="Y888" s="92">
        <v>0</v>
      </c>
      <c r="Z888" s="92">
        <v>0.2</v>
      </c>
      <c r="AA888" s="92">
        <v>0</v>
      </c>
      <c r="AB888" s="92">
        <v>0</v>
      </c>
      <c r="AC888" s="93">
        <v>0</v>
      </c>
      <c r="AD888" s="8"/>
      <c r="AE888" s="97">
        <v>41.400000000000006</v>
      </c>
      <c r="AF888" s="236">
        <v>0.2</v>
      </c>
      <c r="AG888" s="122">
        <v>37.4</v>
      </c>
      <c r="AH888" s="122">
        <v>0</v>
      </c>
      <c r="AI888" s="122">
        <v>3</v>
      </c>
      <c r="AJ888" s="122">
        <v>0.6</v>
      </c>
      <c r="AK888" s="122">
        <v>0</v>
      </c>
      <c r="AL888" s="122">
        <v>0</v>
      </c>
      <c r="AM888" s="122">
        <v>0</v>
      </c>
      <c r="AN888" s="122">
        <v>0.2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28.4</v>
      </c>
      <c r="D889" s="92">
        <v>0</v>
      </c>
      <c r="E889" s="92">
        <v>26.4</v>
      </c>
      <c r="F889" s="92">
        <v>0.2</v>
      </c>
      <c r="G889" s="92">
        <v>1.6</v>
      </c>
      <c r="H889" s="92">
        <v>0</v>
      </c>
      <c r="I889" s="92">
        <v>0</v>
      </c>
      <c r="J889" s="92">
        <v>0.2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16.999999999999996</v>
      </c>
      <c r="R889" s="92">
        <v>0.6</v>
      </c>
      <c r="S889" s="92">
        <v>15</v>
      </c>
      <c r="T889" s="92">
        <v>0</v>
      </c>
      <c r="U889" s="92">
        <v>0.8</v>
      </c>
      <c r="V889" s="92">
        <v>0.4</v>
      </c>
      <c r="W889" s="92">
        <v>0</v>
      </c>
      <c r="X889" s="92">
        <v>0</v>
      </c>
      <c r="Y889" s="92">
        <v>0</v>
      </c>
      <c r="Z889" s="92">
        <v>0</v>
      </c>
      <c r="AA889" s="92">
        <v>0.2</v>
      </c>
      <c r="AB889" s="92">
        <v>0</v>
      </c>
      <c r="AC889" s="93">
        <v>0</v>
      </c>
      <c r="AD889" s="8"/>
      <c r="AE889" s="97">
        <v>45.400000000000006</v>
      </c>
      <c r="AF889" s="236">
        <v>0.6</v>
      </c>
      <c r="AG889" s="122">
        <v>41.4</v>
      </c>
      <c r="AH889" s="122">
        <v>0.2</v>
      </c>
      <c r="AI889" s="122">
        <v>2.4</v>
      </c>
      <c r="AJ889" s="122">
        <v>0.4</v>
      </c>
      <c r="AK889" s="122">
        <v>0</v>
      </c>
      <c r="AL889" s="122">
        <v>0.2</v>
      </c>
      <c r="AM889" s="122">
        <v>0</v>
      </c>
      <c r="AN889" s="122">
        <v>0</v>
      </c>
      <c r="AO889" s="122">
        <v>0.2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36</v>
      </c>
      <c r="D890" s="92">
        <v>0.2</v>
      </c>
      <c r="E890" s="92">
        <v>34.6</v>
      </c>
      <c r="F890" s="92">
        <v>0.4</v>
      </c>
      <c r="G890" s="92">
        <v>0.8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27.599999999999998</v>
      </c>
      <c r="R890" s="92">
        <v>0.4</v>
      </c>
      <c r="S890" s="92">
        <v>25.2</v>
      </c>
      <c r="T890" s="92">
        <v>0</v>
      </c>
      <c r="U890" s="92">
        <v>1.6</v>
      </c>
      <c r="V890" s="92">
        <v>0.2</v>
      </c>
      <c r="W890" s="92">
        <v>0.2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63.6</v>
      </c>
      <c r="AF890" s="236">
        <v>0.6</v>
      </c>
      <c r="AG890" s="122">
        <v>59.8</v>
      </c>
      <c r="AH890" s="122">
        <v>0.4</v>
      </c>
      <c r="AI890" s="122">
        <v>2.4</v>
      </c>
      <c r="AJ890" s="122">
        <v>0.2</v>
      </c>
      <c r="AK890" s="122">
        <v>0.2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25.999999999999996</v>
      </c>
      <c r="D891" s="92">
        <v>0</v>
      </c>
      <c r="E891" s="92">
        <v>24.4</v>
      </c>
      <c r="F891" s="92">
        <v>0.4</v>
      </c>
      <c r="G891" s="92">
        <v>1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25.799999999999997</v>
      </c>
      <c r="R891" s="92">
        <v>0</v>
      </c>
      <c r="S891" s="92">
        <v>24.4</v>
      </c>
      <c r="T891" s="92">
        <v>0</v>
      </c>
      <c r="U891" s="92">
        <v>0.8</v>
      </c>
      <c r="V891" s="92">
        <v>0.2</v>
      </c>
      <c r="W891" s="92">
        <v>0.2</v>
      </c>
      <c r="X891" s="92">
        <v>0</v>
      </c>
      <c r="Y891" s="92">
        <v>0</v>
      </c>
      <c r="Z891" s="92">
        <v>0.2</v>
      </c>
      <c r="AA891" s="92">
        <v>0</v>
      </c>
      <c r="AB891" s="92">
        <v>0</v>
      </c>
      <c r="AC891" s="93">
        <v>0</v>
      </c>
      <c r="AD891" s="8"/>
      <c r="AE891" s="97">
        <v>51.8</v>
      </c>
      <c r="AF891" s="236">
        <v>0</v>
      </c>
      <c r="AG891" s="122">
        <v>48.8</v>
      </c>
      <c r="AH891" s="122">
        <v>0.4</v>
      </c>
      <c r="AI891" s="122">
        <v>1.8</v>
      </c>
      <c r="AJ891" s="122">
        <v>0.4</v>
      </c>
      <c r="AK891" s="122">
        <v>0.2</v>
      </c>
      <c r="AL891" s="122">
        <v>0</v>
      </c>
      <c r="AM891" s="122">
        <v>0</v>
      </c>
      <c r="AN891" s="122">
        <v>0.2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25.4</v>
      </c>
      <c r="D892" s="92">
        <v>0</v>
      </c>
      <c r="E892" s="92">
        <v>24</v>
      </c>
      <c r="F892" s="92">
        <v>0.2</v>
      </c>
      <c r="G892" s="92">
        <v>1.2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40.200000000000003</v>
      </c>
      <c r="R892" s="92">
        <v>0.6</v>
      </c>
      <c r="S892" s="92">
        <v>37</v>
      </c>
      <c r="T892" s="92">
        <v>0</v>
      </c>
      <c r="U892" s="92">
        <v>1.2</v>
      </c>
      <c r="V892" s="92">
        <v>0.8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65.599999999999994</v>
      </c>
      <c r="AF892" s="236">
        <v>0.6</v>
      </c>
      <c r="AG892" s="122">
        <v>61</v>
      </c>
      <c r="AH892" s="122">
        <v>0.2</v>
      </c>
      <c r="AI892" s="122">
        <v>2.4</v>
      </c>
      <c r="AJ892" s="122">
        <v>0.8</v>
      </c>
      <c r="AK892" s="122">
        <v>0.6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32.4</v>
      </c>
      <c r="D893" s="92">
        <v>0</v>
      </c>
      <c r="E893" s="92">
        <v>30.8</v>
      </c>
      <c r="F893" s="92">
        <v>0</v>
      </c>
      <c r="G893" s="92">
        <v>1.6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68.600000000000009</v>
      </c>
      <c r="R893" s="92">
        <v>0.2</v>
      </c>
      <c r="S893" s="92">
        <v>64.599999999999994</v>
      </c>
      <c r="T893" s="92">
        <v>0</v>
      </c>
      <c r="U893" s="92">
        <v>2</v>
      </c>
      <c r="V893" s="92">
        <v>1.2</v>
      </c>
      <c r="W893" s="92">
        <v>0.4</v>
      </c>
      <c r="X893" s="92">
        <v>0.2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101.00000000000001</v>
      </c>
      <c r="AF893" s="236">
        <v>0.2</v>
      </c>
      <c r="AG893" s="122">
        <v>95.4</v>
      </c>
      <c r="AH893" s="122">
        <v>0</v>
      </c>
      <c r="AI893" s="122">
        <v>3.6</v>
      </c>
      <c r="AJ893" s="122">
        <v>1.2</v>
      </c>
      <c r="AK893" s="122">
        <v>0.4</v>
      </c>
      <c r="AL893" s="122">
        <v>0.2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28.2</v>
      </c>
      <c r="D894" s="92">
        <v>0</v>
      </c>
      <c r="E894" s="92">
        <v>26.2</v>
      </c>
      <c r="F894" s="92">
        <v>0</v>
      </c>
      <c r="G894" s="92">
        <v>2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88.600000000000023</v>
      </c>
      <c r="R894" s="92">
        <v>1.4</v>
      </c>
      <c r="S894" s="92">
        <v>83.2</v>
      </c>
      <c r="T894" s="92">
        <v>0</v>
      </c>
      <c r="U894" s="92">
        <v>3.2</v>
      </c>
      <c r="V894" s="92">
        <v>0.4</v>
      </c>
      <c r="W894" s="92">
        <v>0.2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116.80000000000003</v>
      </c>
      <c r="AF894" s="236">
        <v>1.4</v>
      </c>
      <c r="AG894" s="122">
        <v>109.4</v>
      </c>
      <c r="AH894" s="122">
        <v>0</v>
      </c>
      <c r="AI894" s="122">
        <v>5.2</v>
      </c>
      <c r="AJ894" s="122">
        <v>0.4</v>
      </c>
      <c r="AK894" s="122">
        <v>0.2</v>
      </c>
      <c r="AL894" s="122">
        <v>0</v>
      </c>
      <c r="AM894" s="122">
        <v>0</v>
      </c>
      <c r="AN894" s="122">
        <v>0.2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33.200000000000003</v>
      </c>
      <c r="D895" s="92">
        <v>0</v>
      </c>
      <c r="E895" s="92">
        <v>31.6</v>
      </c>
      <c r="F895" s="92">
        <v>0</v>
      </c>
      <c r="G895" s="92">
        <v>1.4</v>
      </c>
      <c r="H895" s="92">
        <v>0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77.200000000000017</v>
      </c>
      <c r="R895" s="92">
        <v>1.4</v>
      </c>
      <c r="S895" s="92">
        <v>72</v>
      </c>
      <c r="T895" s="92">
        <v>0</v>
      </c>
      <c r="U895" s="92">
        <v>3.4</v>
      </c>
      <c r="V895" s="92">
        <v>0.4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110.4</v>
      </c>
      <c r="AF895" s="236">
        <v>1.4</v>
      </c>
      <c r="AG895" s="122">
        <v>103.6</v>
      </c>
      <c r="AH895" s="122">
        <v>0</v>
      </c>
      <c r="AI895" s="122">
        <v>4.8</v>
      </c>
      <c r="AJ895" s="122">
        <v>0.4</v>
      </c>
      <c r="AK895" s="122">
        <v>0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37</v>
      </c>
      <c r="D896" s="92">
        <v>0</v>
      </c>
      <c r="E896" s="92">
        <v>34.4</v>
      </c>
      <c r="F896" s="92">
        <v>0.6</v>
      </c>
      <c r="G896" s="92">
        <v>1.4</v>
      </c>
      <c r="H896" s="92">
        <v>0</v>
      </c>
      <c r="I896" s="92">
        <v>0</v>
      </c>
      <c r="J896" s="92">
        <v>0.4</v>
      </c>
      <c r="K896" s="92">
        <v>0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70.400000000000006</v>
      </c>
      <c r="R896" s="92">
        <v>1.2</v>
      </c>
      <c r="S896" s="92">
        <v>66.599999999999994</v>
      </c>
      <c r="T896" s="92">
        <v>0.2</v>
      </c>
      <c r="U896" s="92">
        <v>1.8</v>
      </c>
      <c r="V896" s="92">
        <v>0.2</v>
      </c>
      <c r="W896" s="92">
        <v>0.4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107.40000000000002</v>
      </c>
      <c r="AF896" s="236">
        <v>1.2</v>
      </c>
      <c r="AG896" s="122">
        <v>101</v>
      </c>
      <c r="AH896" s="122">
        <v>0.8</v>
      </c>
      <c r="AI896" s="122">
        <v>3.2</v>
      </c>
      <c r="AJ896" s="122">
        <v>0.2</v>
      </c>
      <c r="AK896" s="122">
        <v>0.4</v>
      </c>
      <c r="AL896" s="122">
        <v>0.4</v>
      </c>
      <c r="AM896" s="122">
        <v>0</v>
      </c>
      <c r="AN896" s="122">
        <v>0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40.400000000000006</v>
      </c>
      <c r="D897" s="92">
        <v>0.2</v>
      </c>
      <c r="E897" s="92">
        <v>39.4</v>
      </c>
      <c r="F897" s="92">
        <v>0.2</v>
      </c>
      <c r="G897" s="92">
        <v>0.4</v>
      </c>
      <c r="H897" s="92">
        <v>0.2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73.000000000000014</v>
      </c>
      <c r="R897" s="92">
        <v>2.4</v>
      </c>
      <c r="S897" s="92">
        <v>68</v>
      </c>
      <c r="T897" s="92">
        <v>0</v>
      </c>
      <c r="U897" s="92">
        <v>1.8</v>
      </c>
      <c r="V897" s="92">
        <v>0</v>
      </c>
      <c r="W897" s="92">
        <v>0.4</v>
      </c>
      <c r="X897" s="92">
        <v>0.2</v>
      </c>
      <c r="Y897" s="92">
        <v>0</v>
      </c>
      <c r="Z897" s="92">
        <v>0.2</v>
      </c>
      <c r="AA897" s="92">
        <v>0</v>
      </c>
      <c r="AB897" s="92">
        <v>0</v>
      </c>
      <c r="AC897" s="93">
        <v>0</v>
      </c>
      <c r="AD897" s="8"/>
      <c r="AE897" s="97">
        <v>113.40000000000002</v>
      </c>
      <c r="AF897" s="236">
        <v>2.6</v>
      </c>
      <c r="AG897" s="122">
        <v>107.4</v>
      </c>
      <c r="AH897" s="122">
        <v>0.2</v>
      </c>
      <c r="AI897" s="122">
        <v>2.2000000000000002</v>
      </c>
      <c r="AJ897" s="122">
        <v>0.2</v>
      </c>
      <c r="AK897" s="122">
        <v>0.4</v>
      </c>
      <c r="AL897" s="122">
        <v>0.2</v>
      </c>
      <c r="AM897" s="122">
        <v>0</v>
      </c>
      <c r="AN897" s="122">
        <v>0.2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58.000000000000007</v>
      </c>
      <c r="D898" s="92">
        <v>0</v>
      </c>
      <c r="E898" s="92">
        <v>55.6</v>
      </c>
      <c r="F898" s="92">
        <v>0</v>
      </c>
      <c r="G898" s="92">
        <v>2.2000000000000002</v>
      </c>
      <c r="H898" s="92">
        <v>0</v>
      </c>
      <c r="I898" s="92">
        <v>0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54.400000000000013</v>
      </c>
      <c r="R898" s="92">
        <v>1</v>
      </c>
      <c r="S898" s="92">
        <v>48.2</v>
      </c>
      <c r="T898" s="92">
        <v>0</v>
      </c>
      <c r="U898" s="92">
        <v>1.8</v>
      </c>
      <c r="V898" s="92">
        <v>0.6</v>
      </c>
      <c r="W898" s="92">
        <v>2.2000000000000002</v>
      </c>
      <c r="X898" s="92">
        <v>0.2</v>
      </c>
      <c r="Y898" s="92">
        <v>0</v>
      </c>
      <c r="Z898" s="92">
        <v>0.2</v>
      </c>
      <c r="AA898" s="92">
        <v>0.2</v>
      </c>
      <c r="AB898" s="92">
        <v>0</v>
      </c>
      <c r="AC898" s="93">
        <v>0</v>
      </c>
      <c r="AD898" s="8"/>
      <c r="AE898" s="97">
        <v>112.4</v>
      </c>
      <c r="AF898" s="236">
        <v>1</v>
      </c>
      <c r="AG898" s="122">
        <v>103.8</v>
      </c>
      <c r="AH898" s="122">
        <v>0</v>
      </c>
      <c r="AI898" s="122">
        <v>4</v>
      </c>
      <c r="AJ898" s="122">
        <v>0.6</v>
      </c>
      <c r="AK898" s="122">
        <v>2.2000000000000002</v>
      </c>
      <c r="AL898" s="122">
        <v>0.4</v>
      </c>
      <c r="AM898" s="122">
        <v>0</v>
      </c>
      <c r="AN898" s="122">
        <v>0.2</v>
      </c>
      <c r="AO898" s="122">
        <v>0.2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38.800000000000004</v>
      </c>
      <c r="D899" s="92">
        <v>0.2</v>
      </c>
      <c r="E899" s="92">
        <v>37</v>
      </c>
      <c r="F899" s="92">
        <v>0.4</v>
      </c>
      <c r="G899" s="92">
        <v>1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46.8</v>
      </c>
      <c r="R899" s="92">
        <v>3.4</v>
      </c>
      <c r="S899" s="92">
        <v>41.2</v>
      </c>
      <c r="T899" s="92">
        <v>0</v>
      </c>
      <c r="U899" s="92">
        <v>0.4</v>
      </c>
      <c r="V899" s="92">
        <v>0.4</v>
      </c>
      <c r="W899" s="92">
        <v>1</v>
      </c>
      <c r="X899" s="92">
        <v>0.4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85.600000000000009</v>
      </c>
      <c r="AF899" s="236">
        <v>3.6</v>
      </c>
      <c r="AG899" s="122">
        <v>78.2</v>
      </c>
      <c r="AH899" s="122">
        <v>0.4</v>
      </c>
      <c r="AI899" s="122">
        <v>1.4</v>
      </c>
      <c r="AJ899" s="122">
        <v>0.6</v>
      </c>
      <c r="AK899" s="122">
        <v>1</v>
      </c>
      <c r="AL899" s="122">
        <v>0.4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45.6</v>
      </c>
      <c r="D900" s="92">
        <v>0.2</v>
      </c>
      <c r="E900" s="92">
        <v>42.6</v>
      </c>
      <c r="F900" s="92">
        <v>0.4</v>
      </c>
      <c r="G900" s="92">
        <v>2.4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37.200000000000003</v>
      </c>
      <c r="R900" s="92">
        <v>1.2</v>
      </c>
      <c r="S900" s="92">
        <v>33.6</v>
      </c>
      <c r="T900" s="92">
        <v>0</v>
      </c>
      <c r="U900" s="92">
        <v>0.8</v>
      </c>
      <c r="V900" s="92">
        <v>0.6</v>
      </c>
      <c r="W900" s="92">
        <v>0.8</v>
      </c>
      <c r="X900" s="92">
        <v>0</v>
      </c>
      <c r="Y900" s="92">
        <v>0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82.800000000000011</v>
      </c>
      <c r="AF900" s="236">
        <v>1.4</v>
      </c>
      <c r="AG900" s="122">
        <v>76.2</v>
      </c>
      <c r="AH900" s="122">
        <v>0.4</v>
      </c>
      <c r="AI900" s="122">
        <v>3.2</v>
      </c>
      <c r="AJ900" s="122">
        <v>0.6</v>
      </c>
      <c r="AK900" s="122">
        <v>0.8</v>
      </c>
      <c r="AL900" s="122">
        <v>0</v>
      </c>
      <c r="AM900" s="122">
        <v>0</v>
      </c>
      <c r="AN900" s="122">
        <v>0.2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37.400000000000006</v>
      </c>
      <c r="D901" s="92">
        <v>0</v>
      </c>
      <c r="E901" s="92">
        <v>35.4</v>
      </c>
      <c r="F901" s="92">
        <v>0.2</v>
      </c>
      <c r="G901" s="92">
        <v>1.6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41.800000000000004</v>
      </c>
      <c r="R901" s="92">
        <v>2.2000000000000002</v>
      </c>
      <c r="S901" s="92">
        <v>37</v>
      </c>
      <c r="T901" s="92">
        <v>0</v>
      </c>
      <c r="U901" s="92">
        <v>1.2</v>
      </c>
      <c r="V901" s="92">
        <v>1</v>
      </c>
      <c r="W901" s="92">
        <v>0.4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79.200000000000017</v>
      </c>
      <c r="AF901" s="236">
        <v>2.2000000000000002</v>
      </c>
      <c r="AG901" s="122">
        <v>72.400000000000006</v>
      </c>
      <c r="AH901" s="122">
        <v>0.2</v>
      </c>
      <c r="AI901" s="122">
        <v>2.8</v>
      </c>
      <c r="AJ901" s="122">
        <v>1</v>
      </c>
      <c r="AK901" s="122">
        <v>0.4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36.000000000000007</v>
      </c>
      <c r="D902" s="92">
        <v>0.2</v>
      </c>
      <c r="E902" s="92">
        <v>34.6</v>
      </c>
      <c r="F902" s="92">
        <v>0</v>
      </c>
      <c r="G902" s="92">
        <v>1.2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34.400000000000006</v>
      </c>
      <c r="R902" s="92">
        <v>0.6</v>
      </c>
      <c r="S902" s="92">
        <v>29.8</v>
      </c>
      <c r="T902" s="92">
        <v>0</v>
      </c>
      <c r="U902" s="92">
        <v>1.2</v>
      </c>
      <c r="V902" s="92">
        <v>1.2</v>
      </c>
      <c r="W902" s="92">
        <v>1.6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70.400000000000006</v>
      </c>
      <c r="AF902" s="236">
        <v>0.8</v>
      </c>
      <c r="AG902" s="122">
        <v>64.400000000000006</v>
      </c>
      <c r="AH902" s="122">
        <v>0</v>
      </c>
      <c r="AI902" s="122">
        <v>2.4</v>
      </c>
      <c r="AJ902" s="122">
        <v>1.2</v>
      </c>
      <c r="AK902" s="122">
        <v>1.6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40</v>
      </c>
      <c r="D903" s="92">
        <v>0.2</v>
      </c>
      <c r="E903" s="92">
        <v>38.200000000000003</v>
      </c>
      <c r="F903" s="92">
        <v>0.4</v>
      </c>
      <c r="G903" s="92">
        <v>0.8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34.4</v>
      </c>
      <c r="R903" s="92">
        <v>0.4</v>
      </c>
      <c r="S903" s="92">
        <v>31.8</v>
      </c>
      <c r="T903" s="92">
        <v>0</v>
      </c>
      <c r="U903" s="92">
        <v>0.8</v>
      </c>
      <c r="V903" s="92">
        <v>1</v>
      </c>
      <c r="W903" s="92">
        <v>0.4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74.400000000000006</v>
      </c>
      <c r="AF903" s="236">
        <v>0.6</v>
      </c>
      <c r="AG903" s="122">
        <v>70</v>
      </c>
      <c r="AH903" s="122">
        <v>0.4</v>
      </c>
      <c r="AI903" s="122">
        <v>1.6</v>
      </c>
      <c r="AJ903" s="122">
        <v>1.4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39.6</v>
      </c>
      <c r="D904" s="92">
        <v>0</v>
      </c>
      <c r="E904" s="92">
        <v>37.4</v>
      </c>
      <c r="F904" s="92">
        <v>0</v>
      </c>
      <c r="G904" s="92">
        <v>2.2000000000000002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31.2</v>
      </c>
      <c r="R904" s="92">
        <v>1.2</v>
      </c>
      <c r="S904" s="92">
        <v>27.4</v>
      </c>
      <c r="T904" s="92">
        <v>0</v>
      </c>
      <c r="U904" s="92">
        <v>1</v>
      </c>
      <c r="V904" s="92">
        <v>0.8</v>
      </c>
      <c r="W904" s="92">
        <v>0.6</v>
      </c>
      <c r="X904" s="92">
        <v>0</v>
      </c>
      <c r="Y904" s="92">
        <v>0</v>
      </c>
      <c r="Z904" s="92">
        <v>0.2</v>
      </c>
      <c r="AA904" s="92">
        <v>0</v>
      </c>
      <c r="AB904" s="92">
        <v>0</v>
      </c>
      <c r="AC904" s="93">
        <v>0</v>
      </c>
      <c r="AD904" s="8"/>
      <c r="AE904" s="97">
        <v>70.8</v>
      </c>
      <c r="AF904" s="236">
        <v>1.2</v>
      </c>
      <c r="AG904" s="122">
        <v>64.8</v>
      </c>
      <c r="AH904" s="122">
        <v>0</v>
      </c>
      <c r="AI904" s="122">
        <v>3.2</v>
      </c>
      <c r="AJ904" s="122">
        <v>0.8</v>
      </c>
      <c r="AK904" s="122">
        <v>0.6</v>
      </c>
      <c r="AL904" s="122">
        <v>0</v>
      </c>
      <c r="AM904" s="122">
        <v>0</v>
      </c>
      <c r="AN904" s="122">
        <v>0.2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36.4</v>
      </c>
      <c r="D905" s="92">
        <v>0</v>
      </c>
      <c r="E905" s="92">
        <v>34.6</v>
      </c>
      <c r="F905" s="92">
        <v>0</v>
      </c>
      <c r="G905" s="92">
        <v>1.8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30.6</v>
      </c>
      <c r="R905" s="92">
        <v>0.8</v>
      </c>
      <c r="S905" s="92">
        <v>26.6</v>
      </c>
      <c r="T905" s="92">
        <v>0</v>
      </c>
      <c r="U905" s="92">
        <v>0.4</v>
      </c>
      <c r="V905" s="92">
        <v>2.2000000000000002</v>
      </c>
      <c r="W905" s="92">
        <v>0.6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67</v>
      </c>
      <c r="AF905" s="236">
        <v>0.8</v>
      </c>
      <c r="AG905" s="122">
        <v>61.2</v>
      </c>
      <c r="AH905" s="122">
        <v>0</v>
      </c>
      <c r="AI905" s="122">
        <v>2.2000000000000002</v>
      </c>
      <c r="AJ905" s="122">
        <v>2.2000000000000002</v>
      </c>
      <c r="AK905" s="122">
        <v>0.6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34.6</v>
      </c>
      <c r="D906" s="92">
        <v>0</v>
      </c>
      <c r="E906" s="92">
        <v>33.200000000000003</v>
      </c>
      <c r="F906" s="92">
        <v>0</v>
      </c>
      <c r="G906" s="92">
        <v>1.4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28.8</v>
      </c>
      <c r="R906" s="92">
        <v>0.8</v>
      </c>
      <c r="S906" s="92">
        <v>25.8</v>
      </c>
      <c r="T906" s="92">
        <v>0</v>
      </c>
      <c r="U906" s="92">
        <v>0.6</v>
      </c>
      <c r="V906" s="92">
        <v>1.2</v>
      </c>
      <c r="W906" s="92">
        <v>0</v>
      </c>
      <c r="X906" s="92">
        <v>0</v>
      </c>
      <c r="Y906" s="92">
        <v>0</v>
      </c>
      <c r="Z906" s="92">
        <v>0.4</v>
      </c>
      <c r="AA906" s="92">
        <v>0</v>
      </c>
      <c r="AB906" s="92">
        <v>0</v>
      </c>
      <c r="AC906" s="93">
        <v>0</v>
      </c>
      <c r="AD906" s="8"/>
      <c r="AE906" s="97">
        <v>63.4</v>
      </c>
      <c r="AF906" s="236">
        <v>0.8</v>
      </c>
      <c r="AG906" s="122">
        <v>59</v>
      </c>
      <c r="AH906" s="122">
        <v>0</v>
      </c>
      <c r="AI906" s="122">
        <v>2</v>
      </c>
      <c r="AJ906" s="122">
        <v>1.2</v>
      </c>
      <c r="AK906" s="122">
        <v>0</v>
      </c>
      <c r="AL906" s="122">
        <v>0</v>
      </c>
      <c r="AM906" s="122">
        <v>0</v>
      </c>
      <c r="AN906" s="122">
        <v>0.4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32.800000000000004</v>
      </c>
      <c r="D907" s="92">
        <v>0</v>
      </c>
      <c r="E907" s="92">
        <v>30.8</v>
      </c>
      <c r="F907" s="92">
        <v>0.2</v>
      </c>
      <c r="G907" s="92">
        <v>1.6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26.799999999999997</v>
      </c>
      <c r="R907" s="92">
        <v>1</v>
      </c>
      <c r="S907" s="92">
        <v>24.2</v>
      </c>
      <c r="T907" s="92">
        <v>0</v>
      </c>
      <c r="U907" s="92">
        <v>0.6</v>
      </c>
      <c r="V907" s="92">
        <v>0.4</v>
      </c>
      <c r="W907" s="92">
        <v>0.4</v>
      </c>
      <c r="X907" s="92">
        <v>0</v>
      </c>
      <c r="Y907" s="92">
        <v>0</v>
      </c>
      <c r="Z907" s="92">
        <v>0</v>
      </c>
      <c r="AA907" s="92">
        <v>0.2</v>
      </c>
      <c r="AB907" s="92">
        <v>0</v>
      </c>
      <c r="AC907" s="93">
        <v>0</v>
      </c>
      <c r="AD907" s="8"/>
      <c r="AE907" s="97">
        <v>59.600000000000009</v>
      </c>
      <c r="AF907" s="236">
        <v>1</v>
      </c>
      <c r="AG907" s="122">
        <v>55</v>
      </c>
      <c r="AH907" s="122">
        <v>0.2</v>
      </c>
      <c r="AI907" s="122">
        <v>2.2000000000000002</v>
      </c>
      <c r="AJ907" s="122">
        <v>0.6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0.2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33.4</v>
      </c>
      <c r="D908" s="92">
        <v>0</v>
      </c>
      <c r="E908" s="92">
        <v>32.4</v>
      </c>
      <c r="F908" s="92">
        <v>0</v>
      </c>
      <c r="G908" s="92">
        <v>1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22.799999999999997</v>
      </c>
      <c r="R908" s="92">
        <v>0.4</v>
      </c>
      <c r="S908" s="92">
        <v>21</v>
      </c>
      <c r="T908" s="92">
        <v>0</v>
      </c>
      <c r="U908" s="92">
        <v>0.4</v>
      </c>
      <c r="V908" s="92">
        <v>0.6</v>
      </c>
      <c r="W908" s="92">
        <v>0.4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56.199999999999996</v>
      </c>
      <c r="AF908" s="236">
        <v>0.4</v>
      </c>
      <c r="AG908" s="122">
        <v>53.4</v>
      </c>
      <c r="AH908" s="122">
        <v>0</v>
      </c>
      <c r="AI908" s="122">
        <v>1.4</v>
      </c>
      <c r="AJ908" s="122">
        <v>0.6</v>
      </c>
      <c r="AK908" s="122">
        <v>0.4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39.200000000000003</v>
      </c>
      <c r="D909" s="92">
        <v>0.2</v>
      </c>
      <c r="E909" s="92">
        <v>35.799999999999997</v>
      </c>
      <c r="F909" s="92">
        <v>0.2</v>
      </c>
      <c r="G909" s="92">
        <v>2.8</v>
      </c>
      <c r="H909" s="92">
        <v>0</v>
      </c>
      <c r="I909" s="92">
        <v>0</v>
      </c>
      <c r="J909" s="92">
        <v>0.2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33.199999999999996</v>
      </c>
      <c r="R909" s="92">
        <v>1.2</v>
      </c>
      <c r="S909" s="92">
        <v>27.8</v>
      </c>
      <c r="T909" s="92">
        <v>0</v>
      </c>
      <c r="U909" s="92">
        <v>1.4</v>
      </c>
      <c r="V909" s="92">
        <v>1.4</v>
      </c>
      <c r="W909" s="92">
        <v>1.4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72.40000000000002</v>
      </c>
      <c r="AF909" s="236">
        <v>1.4</v>
      </c>
      <c r="AG909" s="122">
        <v>63.6</v>
      </c>
      <c r="AH909" s="122">
        <v>0.2</v>
      </c>
      <c r="AI909" s="122">
        <v>4.2</v>
      </c>
      <c r="AJ909" s="122">
        <v>1.4</v>
      </c>
      <c r="AK909" s="122">
        <v>1.4</v>
      </c>
      <c r="AL909" s="122">
        <v>0.2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41.6</v>
      </c>
      <c r="D910" s="92">
        <v>0</v>
      </c>
      <c r="E910" s="92">
        <v>39.799999999999997</v>
      </c>
      <c r="F910" s="92">
        <v>0.2</v>
      </c>
      <c r="G910" s="92">
        <v>1.4</v>
      </c>
      <c r="H910" s="92">
        <v>0</v>
      </c>
      <c r="I910" s="92">
        <v>0</v>
      </c>
      <c r="J910" s="92">
        <v>0.2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31.200000000000003</v>
      </c>
      <c r="R910" s="92">
        <v>0.8</v>
      </c>
      <c r="S910" s="92">
        <v>27.8</v>
      </c>
      <c r="T910" s="92">
        <v>0</v>
      </c>
      <c r="U910" s="92">
        <v>0.6</v>
      </c>
      <c r="V910" s="92">
        <v>0.6</v>
      </c>
      <c r="W910" s="92">
        <v>1</v>
      </c>
      <c r="X910" s="92">
        <v>0.2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76"/>
      <c r="AE910" s="97">
        <v>72.8</v>
      </c>
      <c r="AF910" s="236">
        <v>0.8</v>
      </c>
      <c r="AG910" s="122">
        <v>67.599999999999994</v>
      </c>
      <c r="AH910" s="122">
        <v>0.2</v>
      </c>
      <c r="AI910" s="122">
        <v>2</v>
      </c>
      <c r="AJ910" s="122">
        <v>0.6</v>
      </c>
      <c r="AK910" s="122">
        <v>1</v>
      </c>
      <c r="AL910" s="122">
        <v>0.4</v>
      </c>
      <c r="AM910" s="122">
        <v>0</v>
      </c>
      <c r="AN910" s="122">
        <v>0</v>
      </c>
      <c r="AO910" s="122">
        <v>0.2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41.6</v>
      </c>
      <c r="D911" s="122">
        <v>0.4</v>
      </c>
      <c r="E911" s="92">
        <v>38.799999999999997</v>
      </c>
      <c r="F911" s="92">
        <v>0</v>
      </c>
      <c r="G911" s="92">
        <v>2.2000000000000002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27.2</v>
      </c>
      <c r="R911" s="122">
        <v>0.8</v>
      </c>
      <c r="S911" s="92">
        <v>25</v>
      </c>
      <c r="T911" s="92">
        <v>0</v>
      </c>
      <c r="U911" s="92">
        <v>0.4</v>
      </c>
      <c r="V911" s="92">
        <v>0.2</v>
      </c>
      <c r="W911" s="92">
        <v>0.6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68.8</v>
      </c>
      <c r="AF911" s="236">
        <v>1.2</v>
      </c>
      <c r="AG911" s="122">
        <v>63.8</v>
      </c>
      <c r="AH911" s="122">
        <v>0</v>
      </c>
      <c r="AI911" s="122">
        <v>2.6</v>
      </c>
      <c r="AJ911" s="122">
        <v>0.4</v>
      </c>
      <c r="AK911" s="122">
        <v>0.6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31.4</v>
      </c>
      <c r="D912" s="92">
        <v>0.2</v>
      </c>
      <c r="E912" s="92">
        <v>28.6</v>
      </c>
      <c r="F912" s="92">
        <v>0</v>
      </c>
      <c r="G912" s="92">
        <v>2.4</v>
      </c>
      <c r="H912" s="92">
        <v>0</v>
      </c>
      <c r="I912" s="92">
        <v>0</v>
      </c>
      <c r="J912" s="92">
        <v>0.2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27.2</v>
      </c>
      <c r="R912" s="92">
        <v>0.4</v>
      </c>
      <c r="S912" s="92">
        <v>25</v>
      </c>
      <c r="T912" s="92">
        <v>0</v>
      </c>
      <c r="U912" s="92">
        <v>0.8</v>
      </c>
      <c r="V912" s="92">
        <v>0.8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0.2</v>
      </c>
      <c r="AD912" s="8"/>
      <c r="AE912" s="97">
        <v>58.600000000000009</v>
      </c>
      <c r="AF912" s="236">
        <v>0.6</v>
      </c>
      <c r="AG912" s="122">
        <v>53.6</v>
      </c>
      <c r="AH912" s="122">
        <v>0</v>
      </c>
      <c r="AI912" s="122">
        <v>3.2</v>
      </c>
      <c r="AJ912" s="122">
        <v>0.8</v>
      </c>
      <c r="AK912" s="122">
        <v>0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0.2</v>
      </c>
      <c r="AR912" s="11"/>
    </row>
    <row r="913" spans="1:44" x14ac:dyDescent="0.25">
      <c r="A913" s="217"/>
      <c r="B913" s="283">
        <v>0.52083299999999999</v>
      </c>
      <c r="C913" s="97">
        <v>37.400000000000006</v>
      </c>
      <c r="D913" s="92">
        <v>0.2</v>
      </c>
      <c r="E913" s="92">
        <v>34</v>
      </c>
      <c r="F913" s="92">
        <v>0.2</v>
      </c>
      <c r="G913" s="92">
        <v>3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26.599999999999998</v>
      </c>
      <c r="R913" s="92">
        <v>0.4</v>
      </c>
      <c r="S913" s="92">
        <v>22.8</v>
      </c>
      <c r="T913" s="92">
        <v>0</v>
      </c>
      <c r="U913" s="92">
        <v>1.2</v>
      </c>
      <c r="V913" s="92">
        <v>1.4</v>
      </c>
      <c r="W913" s="92">
        <v>0.6</v>
      </c>
      <c r="X913" s="92">
        <v>0</v>
      </c>
      <c r="Y913" s="92">
        <v>0</v>
      </c>
      <c r="Z913" s="92">
        <v>0</v>
      </c>
      <c r="AA913" s="92">
        <v>0</v>
      </c>
      <c r="AB913" s="92">
        <v>0.2</v>
      </c>
      <c r="AC913" s="93">
        <v>0</v>
      </c>
      <c r="AD913" s="8"/>
      <c r="AE913" s="97">
        <v>64</v>
      </c>
      <c r="AF913" s="236">
        <v>0.6</v>
      </c>
      <c r="AG913" s="122">
        <v>56.8</v>
      </c>
      <c r="AH913" s="122">
        <v>0.2</v>
      </c>
      <c r="AI913" s="122">
        <v>4.2</v>
      </c>
      <c r="AJ913" s="122">
        <v>1.4</v>
      </c>
      <c r="AK913" s="122">
        <v>0.6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0.2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32</v>
      </c>
      <c r="D914" s="92">
        <v>0.4</v>
      </c>
      <c r="E914" s="92">
        <v>29.8</v>
      </c>
      <c r="F914" s="92">
        <v>0.2</v>
      </c>
      <c r="G914" s="92">
        <v>1.6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31</v>
      </c>
      <c r="R914" s="92">
        <v>0.8</v>
      </c>
      <c r="S914" s="92">
        <v>27.4</v>
      </c>
      <c r="T914" s="92">
        <v>0.2</v>
      </c>
      <c r="U914" s="92">
        <v>1</v>
      </c>
      <c r="V914" s="92">
        <v>0.6</v>
      </c>
      <c r="W914" s="92">
        <v>1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63.000000000000007</v>
      </c>
      <c r="AF914" s="236">
        <v>1.2</v>
      </c>
      <c r="AG914" s="122">
        <v>57.2</v>
      </c>
      <c r="AH914" s="122">
        <v>0.4</v>
      </c>
      <c r="AI914" s="122">
        <v>2.6</v>
      </c>
      <c r="AJ914" s="122">
        <v>0.6</v>
      </c>
      <c r="AK914" s="122">
        <v>1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36.400000000000006</v>
      </c>
      <c r="D915" s="92">
        <v>0.2</v>
      </c>
      <c r="E915" s="92">
        <v>34.6</v>
      </c>
      <c r="F915" s="92">
        <v>0</v>
      </c>
      <c r="G915" s="92">
        <v>1.6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23.400000000000002</v>
      </c>
      <c r="R915" s="92">
        <v>0.8</v>
      </c>
      <c r="S915" s="92">
        <v>21</v>
      </c>
      <c r="T915" s="92">
        <v>0</v>
      </c>
      <c r="U915" s="92">
        <v>0.4</v>
      </c>
      <c r="V915" s="92">
        <v>0.6</v>
      </c>
      <c r="W915" s="92">
        <v>0.6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59.800000000000004</v>
      </c>
      <c r="AF915" s="236">
        <v>1</v>
      </c>
      <c r="AG915" s="122">
        <v>55.6</v>
      </c>
      <c r="AH915" s="122">
        <v>0</v>
      </c>
      <c r="AI915" s="122">
        <v>2</v>
      </c>
      <c r="AJ915" s="122">
        <v>0.6</v>
      </c>
      <c r="AK915" s="122">
        <v>0.6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33.4</v>
      </c>
      <c r="D916" s="92">
        <v>0</v>
      </c>
      <c r="E916" s="92">
        <v>30.8</v>
      </c>
      <c r="F916" s="92">
        <v>0.2</v>
      </c>
      <c r="G916" s="92">
        <v>2.4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27.999999999999996</v>
      </c>
      <c r="R916" s="92">
        <v>0.4</v>
      </c>
      <c r="S916" s="92">
        <v>25.2</v>
      </c>
      <c r="T916" s="92">
        <v>0</v>
      </c>
      <c r="U916" s="92">
        <v>1</v>
      </c>
      <c r="V916" s="92">
        <v>0.4</v>
      </c>
      <c r="W916" s="92">
        <v>1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61.4</v>
      </c>
      <c r="AF916" s="236">
        <v>0.4</v>
      </c>
      <c r="AG916" s="122">
        <v>56</v>
      </c>
      <c r="AH916" s="122">
        <v>0.2</v>
      </c>
      <c r="AI916" s="122">
        <v>3.4</v>
      </c>
      <c r="AJ916" s="122">
        <v>0.4</v>
      </c>
      <c r="AK916" s="122">
        <v>1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35.6</v>
      </c>
      <c r="D917" s="92">
        <v>0</v>
      </c>
      <c r="E917" s="92">
        <v>33.200000000000003</v>
      </c>
      <c r="F917" s="92">
        <v>0</v>
      </c>
      <c r="G917" s="92">
        <v>2.4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26.6</v>
      </c>
      <c r="R917" s="92">
        <v>0.8</v>
      </c>
      <c r="S917" s="92">
        <v>24</v>
      </c>
      <c r="T917" s="92">
        <v>0</v>
      </c>
      <c r="U917" s="92">
        <v>0.6</v>
      </c>
      <c r="V917" s="92">
        <v>0.4</v>
      </c>
      <c r="W917" s="92">
        <v>0.8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62.199999999999996</v>
      </c>
      <c r="AF917" s="236">
        <v>0.8</v>
      </c>
      <c r="AG917" s="122">
        <v>57.2</v>
      </c>
      <c r="AH917" s="122">
        <v>0</v>
      </c>
      <c r="AI917" s="122">
        <v>3</v>
      </c>
      <c r="AJ917" s="122">
        <v>0.4</v>
      </c>
      <c r="AK917" s="122">
        <v>0.8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36.599999999999994</v>
      </c>
      <c r="D918" s="92">
        <v>0</v>
      </c>
      <c r="E918" s="92">
        <v>32.799999999999997</v>
      </c>
      <c r="F918" s="92">
        <v>0.4</v>
      </c>
      <c r="G918" s="92">
        <v>3</v>
      </c>
      <c r="H918" s="92">
        <v>0.4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33.200000000000003</v>
      </c>
      <c r="R918" s="92">
        <v>0.8</v>
      </c>
      <c r="S918" s="92">
        <v>29.2</v>
      </c>
      <c r="T918" s="92">
        <v>0</v>
      </c>
      <c r="U918" s="92">
        <v>1.2</v>
      </c>
      <c r="V918" s="92">
        <v>0.6</v>
      </c>
      <c r="W918" s="92">
        <v>1</v>
      </c>
      <c r="X918" s="92">
        <v>0</v>
      </c>
      <c r="Y918" s="92">
        <v>0.2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69.8</v>
      </c>
      <c r="AF918" s="236">
        <v>0.8</v>
      </c>
      <c r="AG918" s="122">
        <v>62</v>
      </c>
      <c r="AH918" s="122">
        <v>0.4</v>
      </c>
      <c r="AI918" s="122">
        <v>4.2</v>
      </c>
      <c r="AJ918" s="122">
        <v>1</v>
      </c>
      <c r="AK918" s="122">
        <v>1</v>
      </c>
      <c r="AL918" s="122">
        <v>0</v>
      </c>
      <c r="AM918" s="122">
        <v>0.2</v>
      </c>
      <c r="AN918" s="122">
        <v>0</v>
      </c>
      <c r="AO918" s="122">
        <v>0.2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39.600000000000009</v>
      </c>
      <c r="D919" s="92">
        <v>0.2</v>
      </c>
      <c r="E919" s="92">
        <v>37.200000000000003</v>
      </c>
      <c r="F919" s="92">
        <v>0</v>
      </c>
      <c r="G919" s="92">
        <v>2</v>
      </c>
      <c r="H919" s="92">
        <v>0</v>
      </c>
      <c r="I919" s="92">
        <v>0</v>
      </c>
      <c r="J919" s="92">
        <v>0.2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33.200000000000003</v>
      </c>
      <c r="R919" s="92">
        <v>1.2</v>
      </c>
      <c r="S919" s="92">
        <v>30.6</v>
      </c>
      <c r="T919" s="92">
        <v>0</v>
      </c>
      <c r="U919" s="92">
        <v>0.2</v>
      </c>
      <c r="V919" s="92">
        <v>0.6</v>
      </c>
      <c r="W919" s="92">
        <v>0.4</v>
      </c>
      <c r="X919" s="92">
        <v>0</v>
      </c>
      <c r="Y919" s="92">
        <v>0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72.800000000000011</v>
      </c>
      <c r="AF919" s="236">
        <v>1.4</v>
      </c>
      <c r="AG919" s="122">
        <v>67.8</v>
      </c>
      <c r="AH919" s="122">
        <v>0</v>
      </c>
      <c r="AI919" s="122">
        <v>2.2000000000000002</v>
      </c>
      <c r="AJ919" s="122">
        <v>0.6</v>
      </c>
      <c r="AK919" s="122">
        <v>0.4</v>
      </c>
      <c r="AL919" s="122">
        <v>0.2</v>
      </c>
      <c r="AM919" s="122">
        <v>0</v>
      </c>
      <c r="AN919" s="122">
        <v>0.2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35.800000000000004</v>
      </c>
      <c r="D920" s="92">
        <v>0.2</v>
      </c>
      <c r="E920" s="92">
        <v>35</v>
      </c>
      <c r="F920" s="92">
        <v>0</v>
      </c>
      <c r="G920" s="92">
        <v>0.6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31.200000000000003</v>
      </c>
      <c r="R920" s="92">
        <v>0.6</v>
      </c>
      <c r="S920" s="92">
        <v>28.8</v>
      </c>
      <c r="T920" s="92">
        <v>0</v>
      </c>
      <c r="U920" s="92">
        <v>0.4</v>
      </c>
      <c r="V920" s="92">
        <v>0.8</v>
      </c>
      <c r="W920" s="92">
        <v>0.6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66.999999999999986</v>
      </c>
      <c r="AF920" s="236">
        <v>0.8</v>
      </c>
      <c r="AG920" s="122">
        <v>63.8</v>
      </c>
      <c r="AH920" s="122">
        <v>0</v>
      </c>
      <c r="AI920" s="122">
        <v>1</v>
      </c>
      <c r="AJ920" s="122">
        <v>0.8</v>
      </c>
      <c r="AK920" s="122">
        <v>0.6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43.6</v>
      </c>
      <c r="D921" s="92">
        <v>0</v>
      </c>
      <c r="E921" s="92">
        <v>41.8</v>
      </c>
      <c r="F921" s="92">
        <v>0</v>
      </c>
      <c r="G921" s="92">
        <v>1.6</v>
      </c>
      <c r="H921" s="92">
        <v>0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34.200000000000003</v>
      </c>
      <c r="R921" s="92">
        <v>0.8</v>
      </c>
      <c r="S921" s="92">
        <v>31</v>
      </c>
      <c r="T921" s="92">
        <v>0</v>
      </c>
      <c r="U921" s="92">
        <v>0.8</v>
      </c>
      <c r="V921" s="92">
        <v>0.6</v>
      </c>
      <c r="W921" s="92">
        <v>0.8</v>
      </c>
      <c r="X921" s="92">
        <v>0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77.8</v>
      </c>
      <c r="AF921" s="236">
        <v>0.8</v>
      </c>
      <c r="AG921" s="122">
        <v>72.8</v>
      </c>
      <c r="AH921" s="122">
        <v>0</v>
      </c>
      <c r="AI921" s="122">
        <v>2.4</v>
      </c>
      <c r="AJ921" s="122">
        <v>0.6</v>
      </c>
      <c r="AK921" s="122">
        <v>0.8</v>
      </c>
      <c r="AL921" s="122">
        <v>0.2</v>
      </c>
      <c r="AM921" s="122">
        <v>0</v>
      </c>
      <c r="AN921" s="122">
        <v>0</v>
      </c>
      <c r="AO921" s="122">
        <v>0.2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35.800000000000011</v>
      </c>
      <c r="D922" s="92">
        <v>0.2</v>
      </c>
      <c r="E922" s="92">
        <v>33.200000000000003</v>
      </c>
      <c r="F922" s="92">
        <v>0.2</v>
      </c>
      <c r="G922" s="92">
        <v>2.2000000000000002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38.800000000000004</v>
      </c>
      <c r="R922" s="92">
        <v>1</v>
      </c>
      <c r="S922" s="92">
        <v>35.200000000000003</v>
      </c>
      <c r="T922" s="92">
        <v>0</v>
      </c>
      <c r="U922" s="92">
        <v>0.6</v>
      </c>
      <c r="V922" s="92">
        <v>0.8</v>
      </c>
      <c r="W922" s="92">
        <v>1.2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74.600000000000009</v>
      </c>
      <c r="AF922" s="236">
        <v>1.2</v>
      </c>
      <c r="AG922" s="122">
        <v>68.400000000000006</v>
      </c>
      <c r="AH922" s="122">
        <v>0.2</v>
      </c>
      <c r="AI922" s="122">
        <v>2.8</v>
      </c>
      <c r="AJ922" s="122">
        <v>0.8</v>
      </c>
      <c r="AK922" s="122">
        <v>1.2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44.800000000000004</v>
      </c>
      <c r="D923" s="92">
        <v>0</v>
      </c>
      <c r="E923" s="92">
        <v>41</v>
      </c>
      <c r="F923" s="92">
        <v>0.2</v>
      </c>
      <c r="G923" s="92">
        <v>3.2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42.800000000000004</v>
      </c>
      <c r="R923" s="92">
        <v>0.4</v>
      </c>
      <c r="S923" s="92">
        <v>40.200000000000003</v>
      </c>
      <c r="T923" s="92">
        <v>0</v>
      </c>
      <c r="U923" s="92">
        <v>0.6</v>
      </c>
      <c r="V923" s="92">
        <v>1</v>
      </c>
      <c r="W923" s="92">
        <v>0.4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87.600000000000023</v>
      </c>
      <c r="AF923" s="236">
        <v>0.4</v>
      </c>
      <c r="AG923" s="122">
        <v>81.2</v>
      </c>
      <c r="AH923" s="122">
        <v>0.2</v>
      </c>
      <c r="AI923" s="122">
        <v>3.8</v>
      </c>
      <c r="AJ923" s="122">
        <v>1.4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0.2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53.4</v>
      </c>
      <c r="D924" s="92">
        <v>0</v>
      </c>
      <c r="E924" s="92">
        <v>50</v>
      </c>
      <c r="F924" s="92">
        <v>0</v>
      </c>
      <c r="G924" s="92">
        <v>2.8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39.000000000000007</v>
      </c>
      <c r="R924" s="92">
        <v>1.6</v>
      </c>
      <c r="S924" s="92">
        <v>35.6</v>
      </c>
      <c r="T924" s="92">
        <v>0</v>
      </c>
      <c r="U924" s="92">
        <v>1</v>
      </c>
      <c r="V924" s="92">
        <v>0.2</v>
      </c>
      <c r="W924" s="92">
        <v>0.4</v>
      </c>
      <c r="X924" s="92">
        <v>0.2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92.399999999999991</v>
      </c>
      <c r="AF924" s="236">
        <v>1.6</v>
      </c>
      <c r="AG924" s="122">
        <v>85.6</v>
      </c>
      <c r="AH924" s="122">
        <v>0</v>
      </c>
      <c r="AI924" s="122">
        <v>3.8</v>
      </c>
      <c r="AJ924" s="122">
        <v>0.6</v>
      </c>
      <c r="AK924" s="122">
        <v>0.4</v>
      </c>
      <c r="AL924" s="122">
        <v>0.2</v>
      </c>
      <c r="AM924" s="122">
        <v>0</v>
      </c>
      <c r="AN924" s="122">
        <v>0</v>
      </c>
      <c r="AO924" s="122">
        <v>0.2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62.6</v>
      </c>
      <c r="D925" s="92">
        <v>0.4</v>
      </c>
      <c r="E925" s="92">
        <v>59.8</v>
      </c>
      <c r="F925" s="92">
        <v>0</v>
      </c>
      <c r="G925" s="92">
        <v>2.2000000000000002</v>
      </c>
      <c r="H925" s="92">
        <v>0</v>
      </c>
      <c r="I925" s="92">
        <v>0</v>
      </c>
      <c r="J925" s="92">
        <v>0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38.400000000000006</v>
      </c>
      <c r="R925" s="92">
        <v>1.6</v>
      </c>
      <c r="S925" s="92">
        <v>35.4</v>
      </c>
      <c r="T925" s="92">
        <v>0</v>
      </c>
      <c r="U925" s="92">
        <v>0.6</v>
      </c>
      <c r="V925" s="92">
        <v>0.6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101</v>
      </c>
      <c r="AF925" s="236">
        <v>2</v>
      </c>
      <c r="AG925" s="122">
        <v>95.2</v>
      </c>
      <c r="AH925" s="122">
        <v>0</v>
      </c>
      <c r="AI925" s="122">
        <v>2.8</v>
      </c>
      <c r="AJ925" s="122">
        <v>0.6</v>
      </c>
      <c r="AK925" s="122">
        <v>0</v>
      </c>
      <c r="AL925" s="122">
        <v>0</v>
      </c>
      <c r="AM925" s="122">
        <v>0.2</v>
      </c>
      <c r="AN925" s="122">
        <v>0</v>
      </c>
      <c r="AO925" s="122">
        <v>0.2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57.2</v>
      </c>
      <c r="D926" s="92">
        <v>0.2</v>
      </c>
      <c r="E926" s="92">
        <v>53.8</v>
      </c>
      <c r="F926" s="92">
        <v>0.2</v>
      </c>
      <c r="G926" s="92">
        <v>2.8</v>
      </c>
      <c r="H926" s="92">
        <v>0</v>
      </c>
      <c r="I926" s="92">
        <v>0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42.8</v>
      </c>
      <c r="R926" s="92">
        <v>1</v>
      </c>
      <c r="S926" s="92">
        <v>40.4</v>
      </c>
      <c r="T926" s="92">
        <v>0</v>
      </c>
      <c r="U926" s="92">
        <v>1</v>
      </c>
      <c r="V926" s="92">
        <v>0.4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100.00000000000001</v>
      </c>
      <c r="AF926" s="236">
        <v>1.2</v>
      </c>
      <c r="AG926" s="122">
        <v>94.2</v>
      </c>
      <c r="AH926" s="122">
        <v>0.2</v>
      </c>
      <c r="AI926" s="122">
        <v>3.8</v>
      </c>
      <c r="AJ926" s="122">
        <v>0.4</v>
      </c>
      <c r="AK926" s="122">
        <v>0</v>
      </c>
      <c r="AL926" s="122">
        <v>0</v>
      </c>
      <c r="AM926" s="122">
        <v>0.2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53.2</v>
      </c>
      <c r="D927" s="92">
        <v>0</v>
      </c>
      <c r="E927" s="92">
        <v>50</v>
      </c>
      <c r="F927" s="92">
        <v>0</v>
      </c>
      <c r="G927" s="92">
        <v>3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37.400000000000006</v>
      </c>
      <c r="R927" s="92">
        <v>0.6</v>
      </c>
      <c r="S927" s="92">
        <v>35.6</v>
      </c>
      <c r="T927" s="92">
        <v>0</v>
      </c>
      <c r="U927" s="92">
        <v>0.4</v>
      </c>
      <c r="V927" s="92">
        <v>0.6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90.6</v>
      </c>
      <c r="AF927" s="236">
        <v>0.6</v>
      </c>
      <c r="AG927" s="122">
        <v>85.6</v>
      </c>
      <c r="AH927" s="122">
        <v>0</v>
      </c>
      <c r="AI927" s="122">
        <v>3.4</v>
      </c>
      <c r="AJ927" s="122">
        <v>0.8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70.399999999999991</v>
      </c>
      <c r="D928" s="92">
        <v>0.2</v>
      </c>
      <c r="E928" s="92">
        <v>67.599999999999994</v>
      </c>
      <c r="F928" s="92">
        <v>0</v>
      </c>
      <c r="G928" s="92">
        <v>2.6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39.6</v>
      </c>
      <c r="R928" s="92">
        <v>0.2</v>
      </c>
      <c r="S928" s="92">
        <v>38.200000000000003</v>
      </c>
      <c r="T928" s="92">
        <v>0</v>
      </c>
      <c r="U928" s="92">
        <v>0.4</v>
      </c>
      <c r="V928" s="92">
        <v>0.4</v>
      </c>
      <c r="W928" s="92">
        <v>0.4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110.00000000000001</v>
      </c>
      <c r="AF928" s="236">
        <v>0.4</v>
      </c>
      <c r="AG928" s="122">
        <v>105.8</v>
      </c>
      <c r="AH928" s="122">
        <v>0</v>
      </c>
      <c r="AI928" s="122">
        <v>3</v>
      </c>
      <c r="AJ928" s="122">
        <v>0.4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69.599999999999994</v>
      </c>
      <c r="D929" s="92">
        <v>0</v>
      </c>
      <c r="E929" s="92">
        <v>67.599999999999994</v>
      </c>
      <c r="F929" s="92">
        <v>0</v>
      </c>
      <c r="G929" s="92">
        <v>1.8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37.599999999999987</v>
      </c>
      <c r="R929" s="92">
        <v>0.8</v>
      </c>
      <c r="S929" s="92">
        <v>34.799999999999997</v>
      </c>
      <c r="T929" s="92">
        <v>0</v>
      </c>
      <c r="U929" s="92">
        <v>0.8</v>
      </c>
      <c r="V929" s="92">
        <v>0.8</v>
      </c>
      <c r="W929" s="92">
        <v>0.4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107.2</v>
      </c>
      <c r="AF929" s="236">
        <v>0.8</v>
      </c>
      <c r="AG929" s="122">
        <v>102.4</v>
      </c>
      <c r="AH929" s="122">
        <v>0</v>
      </c>
      <c r="AI929" s="122">
        <v>2.6</v>
      </c>
      <c r="AJ929" s="122">
        <v>1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72.600000000000009</v>
      </c>
      <c r="D930" s="92">
        <v>0</v>
      </c>
      <c r="E930" s="92">
        <v>69</v>
      </c>
      <c r="F930" s="92">
        <v>0</v>
      </c>
      <c r="G930" s="92">
        <v>3.4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38.200000000000003</v>
      </c>
      <c r="R930" s="92">
        <v>0.8</v>
      </c>
      <c r="S930" s="92">
        <v>36.799999999999997</v>
      </c>
      <c r="T930" s="92">
        <v>0</v>
      </c>
      <c r="U930" s="92">
        <v>0.2</v>
      </c>
      <c r="V930" s="92">
        <v>0.2</v>
      </c>
      <c r="W930" s="92">
        <v>0</v>
      </c>
      <c r="X930" s="92">
        <v>0.2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110.8</v>
      </c>
      <c r="AF930" s="236">
        <v>0.8</v>
      </c>
      <c r="AG930" s="122">
        <v>105.8</v>
      </c>
      <c r="AH930" s="122">
        <v>0</v>
      </c>
      <c r="AI930" s="122">
        <v>3.6</v>
      </c>
      <c r="AJ930" s="122">
        <v>0.4</v>
      </c>
      <c r="AK930" s="122">
        <v>0</v>
      </c>
      <c r="AL930" s="122">
        <v>0.2</v>
      </c>
      <c r="AM930" s="122">
        <v>0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71.2</v>
      </c>
      <c r="D931" s="92">
        <v>0.4</v>
      </c>
      <c r="E931" s="92">
        <v>67.599999999999994</v>
      </c>
      <c r="F931" s="92">
        <v>0.2</v>
      </c>
      <c r="G931" s="92">
        <v>3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36.4</v>
      </c>
      <c r="R931" s="92">
        <v>1</v>
      </c>
      <c r="S931" s="92">
        <v>33.799999999999997</v>
      </c>
      <c r="T931" s="92">
        <v>0</v>
      </c>
      <c r="U931" s="92">
        <v>0.4</v>
      </c>
      <c r="V931" s="92">
        <v>0.6</v>
      </c>
      <c r="W931" s="92">
        <v>0.6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107.60000000000001</v>
      </c>
      <c r="AF931" s="236">
        <v>1.4</v>
      </c>
      <c r="AG931" s="122">
        <v>101.4</v>
      </c>
      <c r="AH931" s="122">
        <v>0.2</v>
      </c>
      <c r="AI931" s="122">
        <v>3.4</v>
      </c>
      <c r="AJ931" s="122">
        <v>0.6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74.8</v>
      </c>
      <c r="D932" s="92">
        <v>0.2</v>
      </c>
      <c r="E932" s="92">
        <v>71.599999999999994</v>
      </c>
      <c r="F932" s="92">
        <v>0</v>
      </c>
      <c r="G932" s="92">
        <v>3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32.6</v>
      </c>
      <c r="R932" s="92">
        <v>0.4</v>
      </c>
      <c r="S932" s="92">
        <v>31.2</v>
      </c>
      <c r="T932" s="92">
        <v>0</v>
      </c>
      <c r="U932" s="92">
        <v>0.2</v>
      </c>
      <c r="V932" s="92">
        <v>0</v>
      </c>
      <c r="W932" s="92">
        <v>0.6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107.39999999999999</v>
      </c>
      <c r="AF932" s="236">
        <v>0.6</v>
      </c>
      <c r="AG932" s="122">
        <v>102.8</v>
      </c>
      <c r="AH932" s="122">
        <v>0</v>
      </c>
      <c r="AI932" s="122">
        <v>3.2</v>
      </c>
      <c r="AJ932" s="122">
        <v>0</v>
      </c>
      <c r="AK932" s="122">
        <v>0.6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69.8</v>
      </c>
      <c r="D933" s="92">
        <v>0.6</v>
      </c>
      <c r="E933" s="92">
        <v>67.2</v>
      </c>
      <c r="F933" s="92">
        <v>0.6</v>
      </c>
      <c r="G933" s="92">
        <v>1.4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35.000000000000007</v>
      </c>
      <c r="R933" s="92">
        <v>0.4</v>
      </c>
      <c r="S933" s="92">
        <v>33.6</v>
      </c>
      <c r="T933" s="92">
        <v>0</v>
      </c>
      <c r="U933" s="92">
        <v>0.2</v>
      </c>
      <c r="V933" s="92">
        <v>0.6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104.79999999999998</v>
      </c>
      <c r="AF933" s="236">
        <v>1</v>
      </c>
      <c r="AG933" s="122">
        <v>100.8</v>
      </c>
      <c r="AH933" s="122">
        <v>0.6</v>
      </c>
      <c r="AI933" s="122">
        <v>1.6</v>
      </c>
      <c r="AJ933" s="122">
        <v>0.6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66.399999999999991</v>
      </c>
      <c r="D934" s="92">
        <v>1.6</v>
      </c>
      <c r="E934" s="92">
        <v>62.8</v>
      </c>
      <c r="F934" s="92">
        <v>0</v>
      </c>
      <c r="G934" s="92">
        <v>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41.2</v>
      </c>
      <c r="R934" s="92">
        <v>0.2</v>
      </c>
      <c r="S934" s="92">
        <v>39</v>
      </c>
      <c r="T934" s="92">
        <v>0</v>
      </c>
      <c r="U934" s="92">
        <v>1</v>
      </c>
      <c r="V934" s="92">
        <v>0.4</v>
      </c>
      <c r="W934" s="92">
        <v>0.6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107.6</v>
      </c>
      <c r="AF934" s="236">
        <v>1.8</v>
      </c>
      <c r="AG934" s="122">
        <v>101.8</v>
      </c>
      <c r="AH934" s="122">
        <v>0</v>
      </c>
      <c r="AI934" s="122">
        <v>3</v>
      </c>
      <c r="AJ934" s="122">
        <v>0.4</v>
      </c>
      <c r="AK934" s="122">
        <v>0.6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65.600000000000009</v>
      </c>
      <c r="D935" s="122">
        <v>0.6</v>
      </c>
      <c r="E935" s="92">
        <v>62.4</v>
      </c>
      <c r="F935" s="92">
        <v>0.2</v>
      </c>
      <c r="G935" s="92">
        <v>2.4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32.600000000000009</v>
      </c>
      <c r="R935" s="122">
        <v>0.6</v>
      </c>
      <c r="S935" s="92">
        <v>29.6</v>
      </c>
      <c r="T935" s="92">
        <v>0</v>
      </c>
      <c r="U935" s="92">
        <v>0.6</v>
      </c>
      <c r="V935" s="92">
        <v>0</v>
      </c>
      <c r="W935" s="92">
        <v>1</v>
      </c>
      <c r="X935" s="92">
        <v>0.2</v>
      </c>
      <c r="Y935" s="92">
        <v>0.2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98.200000000000017</v>
      </c>
      <c r="AF935" s="236">
        <v>1.2</v>
      </c>
      <c r="AG935" s="122">
        <v>92</v>
      </c>
      <c r="AH935" s="122">
        <v>0.2</v>
      </c>
      <c r="AI935" s="122">
        <v>3</v>
      </c>
      <c r="AJ935" s="122">
        <v>0</v>
      </c>
      <c r="AK935" s="122">
        <v>1</v>
      </c>
      <c r="AL935" s="122">
        <v>0.2</v>
      </c>
      <c r="AM935" s="122">
        <v>0.2</v>
      </c>
      <c r="AN935" s="122">
        <v>0</v>
      </c>
      <c r="AO935" s="122">
        <v>0.4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57.6</v>
      </c>
      <c r="D936" s="92">
        <v>1.2</v>
      </c>
      <c r="E936" s="92">
        <v>54.6</v>
      </c>
      <c r="F936" s="92">
        <v>0</v>
      </c>
      <c r="G936" s="92">
        <v>1.8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29.2</v>
      </c>
      <c r="R936" s="92">
        <v>1.2</v>
      </c>
      <c r="S936" s="92">
        <v>26.8</v>
      </c>
      <c r="T936" s="92">
        <v>0</v>
      </c>
      <c r="U936" s="92">
        <v>0.6</v>
      </c>
      <c r="V936" s="92">
        <v>0</v>
      </c>
      <c r="W936" s="92">
        <v>0.4</v>
      </c>
      <c r="X936" s="92">
        <v>0</v>
      </c>
      <c r="Y936" s="92">
        <v>0</v>
      </c>
      <c r="Z936" s="92">
        <v>0.2</v>
      </c>
      <c r="AA936" s="92">
        <v>0</v>
      </c>
      <c r="AB936" s="92">
        <v>0</v>
      </c>
      <c r="AC936" s="93">
        <v>0</v>
      </c>
      <c r="AD936" s="8"/>
      <c r="AE936" s="97">
        <v>86.800000000000026</v>
      </c>
      <c r="AF936" s="236">
        <v>2.4</v>
      </c>
      <c r="AG936" s="122">
        <v>81.400000000000006</v>
      </c>
      <c r="AH936" s="122">
        <v>0</v>
      </c>
      <c r="AI936" s="122">
        <v>2.4</v>
      </c>
      <c r="AJ936" s="122">
        <v>0</v>
      </c>
      <c r="AK936" s="122">
        <v>0.4</v>
      </c>
      <c r="AL936" s="122">
        <v>0</v>
      </c>
      <c r="AM936" s="122">
        <v>0</v>
      </c>
      <c r="AN936" s="122">
        <v>0.2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40.800000000000004</v>
      </c>
      <c r="D937" s="92">
        <v>0.2</v>
      </c>
      <c r="E937" s="92">
        <v>39.799999999999997</v>
      </c>
      <c r="F937" s="92">
        <v>0.2</v>
      </c>
      <c r="G937" s="92">
        <v>0.6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27.2</v>
      </c>
      <c r="R937" s="92">
        <v>0.6</v>
      </c>
      <c r="S937" s="92">
        <v>25.2</v>
      </c>
      <c r="T937" s="92">
        <v>0</v>
      </c>
      <c r="U937" s="92">
        <v>1</v>
      </c>
      <c r="V937" s="92">
        <v>0</v>
      </c>
      <c r="W937" s="92">
        <v>0.2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68</v>
      </c>
      <c r="AF937" s="236">
        <v>0.8</v>
      </c>
      <c r="AG937" s="122">
        <v>65</v>
      </c>
      <c r="AH937" s="122">
        <v>0.2</v>
      </c>
      <c r="AI937" s="122">
        <v>1.6</v>
      </c>
      <c r="AJ937" s="122">
        <v>0</v>
      </c>
      <c r="AK937" s="122">
        <v>0.2</v>
      </c>
      <c r="AL937" s="122">
        <v>0.2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30.799999999999997</v>
      </c>
      <c r="D938" s="92">
        <v>0.2</v>
      </c>
      <c r="E938" s="92">
        <v>28.8</v>
      </c>
      <c r="F938" s="92">
        <v>0.2</v>
      </c>
      <c r="G938" s="92">
        <v>1.2</v>
      </c>
      <c r="H938" s="92">
        <v>0.4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28.6</v>
      </c>
      <c r="R938" s="92">
        <v>0.6</v>
      </c>
      <c r="S938" s="92">
        <v>26.2</v>
      </c>
      <c r="T938" s="92">
        <v>0</v>
      </c>
      <c r="U938" s="92">
        <v>0.4</v>
      </c>
      <c r="V938" s="92">
        <v>0.6</v>
      </c>
      <c r="W938" s="92">
        <v>0.6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59.400000000000006</v>
      </c>
      <c r="AF938" s="236">
        <v>0.8</v>
      </c>
      <c r="AG938" s="122">
        <v>55</v>
      </c>
      <c r="AH938" s="122">
        <v>0.2</v>
      </c>
      <c r="AI938" s="122">
        <v>1.6</v>
      </c>
      <c r="AJ938" s="122">
        <v>1</v>
      </c>
      <c r="AK938" s="122">
        <v>0.6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24.400000000000002</v>
      </c>
      <c r="D939" s="92">
        <v>0.2</v>
      </c>
      <c r="E939" s="92">
        <v>23.6</v>
      </c>
      <c r="F939" s="92">
        <v>0</v>
      </c>
      <c r="G939" s="92">
        <v>0.6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22.6</v>
      </c>
      <c r="R939" s="92">
        <v>0</v>
      </c>
      <c r="S939" s="92">
        <v>22.6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47.000000000000007</v>
      </c>
      <c r="AF939" s="236">
        <v>0.2</v>
      </c>
      <c r="AG939" s="122">
        <v>46.2</v>
      </c>
      <c r="AH939" s="122">
        <v>0</v>
      </c>
      <c r="AI939" s="122">
        <v>0.6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19.2</v>
      </c>
      <c r="D940" s="92">
        <v>0.2</v>
      </c>
      <c r="E940" s="92">
        <v>18.600000000000001</v>
      </c>
      <c r="F940" s="92">
        <v>0</v>
      </c>
      <c r="G940" s="92">
        <v>0.4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18.2</v>
      </c>
      <c r="R940" s="92">
        <v>0.2</v>
      </c>
      <c r="S940" s="92">
        <v>16.600000000000001</v>
      </c>
      <c r="T940" s="92">
        <v>0</v>
      </c>
      <c r="U940" s="92">
        <v>1.4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37.4</v>
      </c>
      <c r="AF940" s="236">
        <v>0.4</v>
      </c>
      <c r="AG940" s="122">
        <v>35.200000000000003</v>
      </c>
      <c r="AH940" s="122">
        <v>0</v>
      </c>
      <c r="AI940" s="122">
        <v>1.8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17.600000000000001</v>
      </c>
      <c r="D941" s="92">
        <v>0</v>
      </c>
      <c r="E941" s="92">
        <v>17</v>
      </c>
      <c r="F941" s="92">
        <v>0</v>
      </c>
      <c r="G941" s="92">
        <v>0.6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13.799999999999999</v>
      </c>
      <c r="R941" s="92">
        <v>0.4</v>
      </c>
      <c r="S941" s="92">
        <v>12.4</v>
      </c>
      <c r="T941" s="92">
        <v>0.2</v>
      </c>
      <c r="U941" s="92">
        <v>0.6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31.399999999999995</v>
      </c>
      <c r="AF941" s="236">
        <v>0.4</v>
      </c>
      <c r="AG941" s="122">
        <v>29.4</v>
      </c>
      <c r="AH941" s="122">
        <v>0.2</v>
      </c>
      <c r="AI941" s="122">
        <v>1.2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15.2</v>
      </c>
      <c r="D942" s="92">
        <v>0</v>
      </c>
      <c r="E942" s="92">
        <v>14.6</v>
      </c>
      <c r="F942" s="92">
        <v>0</v>
      </c>
      <c r="G942" s="92">
        <v>0.6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11.999999999999998</v>
      </c>
      <c r="R942" s="92">
        <v>0</v>
      </c>
      <c r="S942" s="92">
        <v>11.6</v>
      </c>
      <c r="T942" s="92">
        <v>0</v>
      </c>
      <c r="U942" s="92">
        <v>0.2</v>
      </c>
      <c r="V942" s="92">
        <v>0</v>
      </c>
      <c r="W942" s="92">
        <v>0</v>
      </c>
      <c r="X942" s="92">
        <v>0.2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27.2</v>
      </c>
      <c r="AF942" s="236">
        <v>0</v>
      </c>
      <c r="AG942" s="122">
        <v>26.2</v>
      </c>
      <c r="AH942" s="122">
        <v>0</v>
      </c>
      <c r="AI942" s="122">
        <v>0.8</v>
      </c>
      <c r="AJ942" s="122">
        <v>0</v>
      </c>
      <c r="AK942" s="122">
        <v>0</v>
      </c>
      <c r="AL942" s="122">
        <v>0.2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13.399999999999999</v>
      </c>
      <c r="D943" s="92">
        <v>0</v>
      </c>
      <c r="E943" s="92">
        <v>13.2</v>
      </c>
      <c r="F943" s="92">
        <v>0.2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14.8</v>
      </c>
      <c r="R943" s="92">
        <v>0</v>
      </c>
      <c r="S943" s="92">
        <v>13.6</v>
      </c>
      <c r="T943" s="92">
        <v>0</v>
      </c>
      <c r="U943" s="92">
        <v>0.8</v>
      </c>
      <c r="V943" s="92">
        <v>0.4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28.2</v>
      </c>
      <c r="AF943" s="236">
        <v>0</v>
      </c>
      <c r="AG943" s="122">
        <v>26.8</v>
      </c>
      <c r="AH943" s="122">
        <v>0.2</v>
      </c>
      <c r="AI943" s="122">
        <v>0.8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11</v>
      </c>
      <c r="D944" s="92">
        <v>0</v>
      </c>
      <c r="E944" s="92">
        <v>10.4</v>
      </c>
      <c r="F944" s="92">
        <v>0</v>
      </c>
      <c r="G944" s="92">
        <v>0.6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11</v>
      </c>
      <c r="R944" s="92">
        <v>0</v>
      </c>
      <c r="S944" s="92">
        <v>10.199999999999999</v>
      </c>
      <c r="T944" s="92">
        <v>0</v>
      </c>
      <c r="U944" s="92">
        <v>0.8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22</v>
      </c>
      <c r="AF944" s="236">
        <v>0</v>
      </c>
      <c r="AG944" s="122">
        <v>20.6</v>
      </c>
      <c r="AH944" s="122">
        <v>0</v>
      </c>
      <c r="AI944" s="122">
        <v>1.4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11.2</v>
      </c>
      <c r="D945" s="92">
        <v>0</v>
      </c>
      <c r="E945" s="92">
        <v>11.2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10.399999999999999</v>
      </c>
      <c r="R945" s="92">
        <v>0.2</v>
      </c>
      <c r="S945" s="92">
        <v>9.6</v>
      </c>
      <c r="T945" s="92">
        <v>0</v>
      </c>
      <c r="U945" s="92">
        <v>0.4</v>
      </c>
      <c r="V945" s="92">
        <v>0</v>
      </c>
      <c r="W945" s="92">
        <v>0</v>
      </c>
      <c r="X945" s="92">
        <v>0.2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21.599999999999998</v>
      </c>
      <c r="AF945" s="236">
        <v>0.2</v>
      </c>
      <c r="AG945" s="122">
        <v>20.8</v>
      </c>
      <c r="AH945" s="122">
        <v>0</v>
      </c>
      <c r="AI945" s="122">
        <v>0.4</v>
      </c>
      <c r="AJ945" s="122">
        <v>0</v>
      </c>
      <c r="AK945" s="122">
        <v>0</v>
      </c>
      <c r="AL945" s="122">
        <v>0.2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11.6</v>
      </c>
      <c r="D946" s="92">
        <v>0</v>
      </c>
      <c r="E946" s="92">
        <v>11.6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9.8000000000000007</v>
      </c>
      <c r="R946" s="92">
        <v>0</v>
      </c>
      <c r="S946" s="92">
        <v>8.8000000000000007</v>
      </c>
      <c r="T946" s="92">
        <v>0</v>
      </c>
      <c r="U946" s="92">
        <v>0.8</v>
      </c>
      <c r="V946" s="92">
        <v>0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21.4</v>
      </c>
      <c r="AF946" s="236">
        <v>0</v>
      </c>
      <c r="AG946" s="122">
        <v>20.399999999999999</v>
      </c>
      <c r="AH946" s="122">
        <v>0</v>
      </c>
      <c r="AI946" s="122">
        <v>0.8</v>
      </c>
      <c r="AJ946" s="122">
        <v>0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10.399999999999999</v>
      </c>
      <c r="D947" s="92">
        <v>0.2</v>
      </c>
      <c r="E947" s="92">
        <v>10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7.6</v>
      </c>
      <c r="R947" s="92">
        <v>0</v>
      </c>
      <c r="S947" s="92">
        <v>7.6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18</v>
      </c>
      <c r="AF947" s="236">
        <v>0.2</v>
      </c>
      <c r="AG947" s="122">
        <v>17.600000000000001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9.3999999999999986</v>
      </c>
      <c r="D948" s="92">
        <v>0.2</v>
      </c>
      <c r="E948" s="92">
        <v>9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7.8</v>
      </c>
      <c r="R948" s="92">
        <v>0.2</v>
      </c>
      <c r="S948" s="92">
        <v>6.8</v>
      </c>
      <c r="T948" s="92">
        <v>0</v>
      </c>
      <c r="U948" s="92">
        <v>0.6</v>
      </c>
      <c r="V948" s="92">
        <v>0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17.2</v>
      </c>
      <c r="AF948" s="236">
        <v>0.4</v>
      </c>
      <c r="AG948" s="122">
        <v>15.8</v>
      </c>
      <c r="AH948" s="122">
        <v>0</v>
      </c>
      <c r="AI948" s="122">
        <v>0.8</v>
      </c>
      <c r="AJ948" s="122">
        <v>0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11.4</v>
      </c>
      <c r="D949" s="92">
        <v>0</v>
      </c>
      <c r="E949" s="92">
        <v>10.4</v>
      </c>
      <c r="F949" s="92">
        <v>0.2</v>
      </c>
      <c r="G949" s="92">
        <v>0.8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7</v>
      </c>
      <c r="R949" s="92">
        <v>0</v>
      </c>
      <c r="S949" s="92">
        <v>6.8</v>
      </c>
      <c r="T949" s="92">
        <v>0</v>
      </c>
      <c r="U949" s="92">
        <v>0.2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18.399999999999999</v>
      </c>
      <c r="AF949" s="236">
        <v>0</v>
      </c>
      <c r="AG949" s="122">
        <v>17.2</v>
      </c>
      <c r="AH949" s="122">
        <v>0.2</v>
      </c>
      <c r="AI949" s="122">
        <v>1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11.6</v>
      </c>
      <c r="D950" s="92">
        <v>0.2</v>
      </c>
      <c r="E950" s="92">
        <v>10.8</v>
      </c>
      <c r="F950" s="92">
        <v>0</v>
      </c>
      <c r="G950" s="92">
        <v>0.6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8.6</v>
      </c>
      <c r="R950" s="92">
        <v>0</v>
      </c>
      <c r="S950" s="92">
        <v>7.8</v>
      </c>
      <c r="T950" s="92">
        <v>0</v>
      </c>
      <c r="U950" s="92">
        <v>0.8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20.2</v>
      </c>
      <c r="AF950" s="236">
        <v>0.2</v>
      </c>
      <c r="AG950" s="122">
        <v>18.600000000000001</v>
      </c>
      <c r="AH950" s="122">
        <v>0</v>
      </c>
      <c r="AI950" s="122">
        <v>1.4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7.4</v>
      </c>
      <c r="D951" s="92">
        <v>0</v>
      </c>
      <c r="E951" s="92">
        <v>7.4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7.4</v>
      </c>
      <c r="R951" s="92">
        <v>0</v>
      </c>
      <c r="S951" s="92">
        <v>7.4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14.8</v>
      </c>
      <c r="AF951" s="236">
        <v>0</v>
      </c>
      <c r="AG951" s="122">
        <v>14.8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12.4</v>
      </c>
      <c r="D952" s="92">
        <v>0</v>
      </c>
      <c r="E952" s="92">
        <v>11.8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8.1999999999999993</v>
      </c>
      <c r="R952" s="92">
        <v>0</v>
      </c>
      <c r="S952" s="92">
        <v>8.1999999999999993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20.6</v>
      </c>
      <c r="AF952" s="236">
        <v>0</v>
      </c>
      <c r="AG952" s="122">
        <v>20</v>
      </c>
      <c r="AH952" s="122">
        <v>0</v>
      </c>
      <c r="AI952" s="122">
        <v>0.6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6</v>
      </c>
      <c r="D953" s="92">
        <v>0</v>
      </c>
      <c r="E953" s="92">
        <v>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5.4</v>
      </c>
      <c r="R953" s="92">
        <v>0</v>
      </c>
      <c r="S953" s="92">
        <v>4.8</v>
      </c>
      <c r="T953" s="92">
        <v>0</v>
      </c>
      <c r="U953" s="92">
        <v>0.2</v>
      </c>
      <c r="V953" s="92">
        <v>0.4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11.4</v>
      </c>
      <c r="AF953" s="236">
        <v>0</v>
      </c>
      <c r="AG953" s="122">
        <v>10.8</v>
      </c>
      <c r="AH953" s="122">
        <v>0</v>
      </c>
      <c r="AI953" s="122">
        <v>0.2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5.1999999999999993</v>
      </c>
      <c r="D954" s="92">
        <v>0</v>
      </c>
      <c r="E954" s="92">
        <v>4.5999999999999996</v>
      </c>
      <c r="F954" s="92">
        <v>0</v>
      </c>
      <c r="G954" s="92">
        <v>0.6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5.8</v>
      </c>
      <c r="R954" s="92">
        <v>0</v>
      </c>
      <c r="S954" s="92">
        <v>5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11</v>
      </c>
      <c r="AF954" s="236">
        <v>0</v>
      </c>
      <c r="AG954" s="122">
        <v>9.6</v>
      </c>
      <c r="AH954" s="122">
        <v>0</v>
      </c>
      <c r="AI954" s="122">
        <v>1.4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5.2</v>
      </c>
      <c r="D955" s="92">
        <v>0</v>
      </c>
      <c r="E955" s="92">
        <v>5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5.4</v>
      </c>
      <c r="R955" s="92">
        <v>0</v>
      </c>
      <c r="S955" s="92">
        <v>5.2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10.599999999999998</v>
      </c>
      <c r="AF955" s="236">
        <v>0</v>
      </c>
      <c r="AG955" s="122">
        <v>10.199999999999999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3.8</v>
      </c>
      <c r="D956" s="92">
        <v>0</v>
      </c>
      <c r="E956" s="92">
        <v>3.4</v>
      </c>
      <c r="F956" s="92">
        <v>0</v>
      </c>
      <c r="G956" s="92">
        <v>0.4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</v>
      </c>
      <c r="R956" s="92">
        <v>0</v>
      </c>
      <c r="S956" s="92">
        <v>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7.8000000000000007</v>
      </c>
      <c r="AF956" s="236">
        <v>0</v>
      </c>
      <c r="AG956" s="122">
        <v>7.4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4.8</v>
      </c>
      <c r="D957" s="92">
        <v>0</v>
      </c>
      <c r="E957" s="92">
        <v>4.8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3.0000000000000004</v>
      </c>
      <c r="R957" s="92">
        <v>0.2</v>
      </c>
      <c r="S957" s="92">
        <v>2.6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7.8000000000000007</v>
      </c>
      <c r="AF957" s="236">
        <v>0.2</v>
      </c>
      <c r="AG957" s="122">
        <v>7.4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2.8</v>
      </c>
      <c r="D958" s="94">
        <v>0</v>
      </c>
      <c r="E958" s="94">
        <v>2.8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3.4</v>
      </c>
      <c r="R958" s="94">
        <v>0</v>
      </c>
      <c r="S958" s="94">
        <v>3.4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6.2</v>
      </c>
      <c r="AF958" s="295">
        <v>0</v>
      </c>
      <c r="AG958" s="296">
        <v>6.2</v>
      </c>
      <c r="AH958" s="296">
        <v>0</v>
      </c>
      <c r="AI958" s="296">
        <v>0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2136</v>
      </c>
      <c r="D959" s="385">
        <v>8.9999999999999982</v>
      </c>
      <c r="E959" s="385">
        <v>2021.5999999999995</v>
      </c>
      <c r="F959" s="385">
        <v>6.4000000000000021</v>
      </c>
      <c r="G959" s="385">
        <v>92.600000000000009</v>
      </c>
      <c r="H959" s="385">
        <v>3.6</v>
      </c>
      <c r="I959" s="385">
        <v>0</v>
      </c>
      <c r="J959" s="385">
        <v>1.7999999999999998</v>
      </c>
      <c r="K959" s="385">
        <v>0.4</v>
      </c>
      <c r="L959" s="385">
        <v>0</v>
      </c>
      <c r="M959" s="385">
        <v>0.60000000000000009</v>
      </c>
      <c r="N959" s="385">
        <v>0</v>
      </c>
      <c r="O959" s="386">
        <v>0</v>
      </c>
      <c r="P959" s="9"/>
      <c r="Q959" s="387">
        <v>1836.6000000000001</v>
      </c>
      <c r="R959" s="385">
        <v>43.000000000000007</v>
      </c>
      <c r="S959" s="385">
        <v>1685.5999999999997</v>
      </c>
      <c r="T959" s="385">
        <v>0.4</v>
      </c>
      <c r="U959" s="385">
        <v>43.4</v>
      </c>
      <c r="V959" s="385">
        <v>29.400000000000006</v>
      </c>
      <c r="W959" s="385">
        <v>27.599999999999998</v>
      </c>
      <c r="X959" s="385">
        <v>2.1999999999999997</v>
      </c>
      <c r="Y959" s="385">
        <v>0.4</v>
      </c>
      <c r="Z959" s="385">
        <v>2</v>
      </c>
      <c r="AA959" s="385">
        <v>2.2000000000000002</v>
      </c>
      <c r="AB959" s="385">
        <v>0.2</v>
      </c>
      <c r="AC959" s="386">
        <v>0.2</v>
      </c>
      <c r="AD959" s="9"/>
      <c r="AE959" s="387">
        <v>3972.6000000000008</v>
      </c>
      <c r="AF959" s="385">
        <v>51.999999999999993</v>
      </c>
      <c r="AG959" s="385">
        <v>3707.2000000000003</v>
      </c>
      <c r="AH959" s="385">
        <v>6.8000000000000025</v>
      </c>
      <c r="AI959" s="385">
        <v>136</v>
      </c>
      <c r="AJ959" s="385">
        <v>33</v>
      </c>
      <c r="AK959" s="385">
        <v>27.599999999999998</v>
      </c>
      <c r="AL959" s="385">
        <v>4.0000000000000009</v>
      </c>
      <c r="AM959" s="385">
        <v>0.8</v>
      </c>
      <c r="AN959" s="385">
        <v>2</v>
      </c>
      <c r="AO959" s="385">
        <v>2.8</v>
      </c>
      <c r="AP959" s="385">
        <v>0.2</v>
      </c>
      <c r="AQ959" s="386">
        <v>0.2</v>
      </c>
      <c r="AR959" s="11"/>
    </row>
    <row r="960" spans="1:44" x14ac:dyDescent="0.25">
      <c r="A960" s="217"/>
      <c r="B960" s="388" t="s">
        <v>36</v>
      </c>
      <c r="C960" s="389">
        <v>2418.9999999999995</v>
      </c>
      <c r="D960" s="390">
        <v>10.399999999999995</v>
      </c>
      <c r="E960" s="390">
        <v>2290.7999999999993</v>
      </c>
      <c r="F960" s="390">
        <v>7.4000000000000021</v>
      </c>
      <c r="G960" s="390">
        <v>103.79999999999998</v>
      </c>
      <c r="H960" s="390">
        <v>3.6</v>
      </c>
      <c r="I960" s="390">
        <v>0</v>
      </c>
      <c r="J960" s="390">
        <v>1.9999999999999998</v>
      </c>
      <c r="K960" s="390">
        <v>0.4</v>
      </c>
      <c r="L960" s="390">
        <v>0</v>
      </c>
      <c r="M960" s="390">
        <v>0.60000000000000009</v>
      </c>
      <c r="N960" s="390">
        <v>0</v>
      </c>
      <c r="O960" s="391">
        <v>0</v>
      </c>
      <c r="P960" s="9"/>
      <c r="Q960" s="392">
        <v>2040.9999999999998</v>
      </c>
      <c r="R960" s="390">
        <v>45.000000000000014</v>
      </c>
      <c r="S960" s="390">
        <v>1874.5999999999992</v>
      </c>
      <c r="T960" s="390">
        <v>0.60000000000000009</v>
      </c>
      <c r="U960" s="390">
        <v>53.400000000000006</v>
      </c>
      <c r="V960" s="390">
        <v>31.200000000000003</v>
      </c>
      <c r="W960" s="390">
        <v>28.199999999999996</v>
      </c>
      <c r="X960" s="390">
        <v>2.6</v>
      </c>
      <c r="Y960" s="390">
        <v>0.4</v>
      </c>
      <c r="Z960" s="390">
        <v>2.1999999999999997</v>
      </c>
      <c r="AA960" s="390">
        <v>2.4</v>
      </c>
      <c r="AB960" s="390">
        <v>0.2</v>
      </c>
      <c r="AC960" s="391">
        <v>0.2</v>
      </c>
      <c r="AD960" s="9"/>
      <c r="AE960" s="392">
        <v>4459.9999999999991</v>
      </c>
      <c r="AF960" s="390">
        <v>55.4</v>
      </c>
      <c r="AG960" s="390">
        <v>4165.4000000000015</v>
      </c>
      <c r="AH960" s="390">
        <v>8.0000000000000018</v>
      </c>
      <c r="AI960" s="390">
        <v>157.20000000000002</v>
      </c>
      <c r="AJ960" s="390">
        <v>34.800000000000004</v>
      </c>
      <c r="AK960" s="390">
        <v>28.199999999999996</v>
      </c>
      <c r="AL960" s="390">
        <v>4.6000000000000014</v>
      </c>
      <c r="AM960" s="390">
        <v>0.8</v>
      </c>
      <c r="AN960" s="390">
        <v>2.1999999999999997</v>
      </c>
      <c r="AO960" s="390">
        <v>3</v>
      </c>
      <c r="AP960" s="390">
        <v>0.2</v>
      </c>
      <c r="AQ960" s="391">
        <v>0.2</v>
      </c>
      <c r="AR960" s="11"/>
    </row>
    <row r="961" spans="1:44" x14ac:dyDescent="0.25">
      <c r="A961" s="217"/>
      <c r="B961" s="393" t="s">
        <v>37</v>
      </c>
      <c r="C961" s="394">
        <v>2466.6</v>
      </c>
      <c r="D961" s="395">
        <v>10.399999999999995</v>
      </c>
      <c r="E961" s="395">
        <v>2336.6</v>
      </c>
      <c r="F961" s="395">
        <v>7.4000000000000021</v>
      </c>
      <c r="G961" s="395">
        <v>105.59999999999998</v>
      </c>
      <c r="H961" s="395">
        <v>3.6</v>
      </c>
      <c r="I961" s="395">
        <v>0</v>
      </c>
      <c r="J961" s="395">
        <v>1.9999999999999998</v>
      </c>
      <c r="K961" s="395">
        <v>0.4</v>
      </c>
      <c r="L961" s="395">
        <v>0</v>
      </c>
      <c r="M961" s="395">
        <v>0.60000000000000009</v>
      </c>
      <c r="N961" s="395">
        <v>0</v>
      </c>
      <c r="O961" s="396">
        <v>0</v>
      </c>
      <c r="P961" s="9"/>
      <c r="Q961" s="397">
        <v>2083.6</v>
      </c>
      <c r="R961" s="395">
        <v>45.200000000000017</v>
      </c>
      <c r="S961" s="395">
        <v>1915.1999999999994</v>
      </c>
      <c r="T961" s="395">
        <v>0.60000000000000009</v>
      </c>
      <c r="U961" s="395">
        <v>54.600000000000009</v>
      </c>
      <c r="V961" s="395">
        <v>31.8</v>
      </c>
      <c r="W961" s="395">
        <v>28.199999999999996</v>
      </c>
      <c r="X961" s="395">
        <v>2.6</v>
      </c>
      <c r="Y961" s="395">
        <v>0.4</v>
      </c>
      <c r="Z961" s="395">
        <v>2.1999999999999997</v>
      </c>
      <c r="AA961" s="395">
        <v>2.4</v>
      </c>
      <c r="AB961" s="395">
        <v>0.2</v>
      </c>
      <c r="AC961" s="396">
        <v>0.2</v>
      </c>
      <c r="AD961" s="9"/>
      <c r="AE961" s="397">
        <v>4550.2</v>
      </c>
      <c r="AF961" s="395">
        <v>55.6</v>
      </c>
      <c r="AG961" s="395">
        <v>4251.8000000000011</v>
      </c>
      <c r="AH961" s="395">
        <v>8.0000000000000018</v>
      </c>
      <c r="AI961" s="395">
        <v>160.19999999999999</v>
      </c>
      <c r="AJ961" s="395">
        <v>35.400000000000006</v>
      </c>
      <c r="AK961" s="395">
        <v>28.199999999999996</v>
      </c>
      <c r="AL961" s="395">
        <v>4.6000000000000014</v>
      </c>
      <c r="AM961" s="395">
        <v>0.8</v>
      </c>
      <c r="AN961" s="395">
        <v>2.1999999999999997</v>
      </c>
      <c r="AO961" s="395">
        <v>3</v>
      </c>
      <c r="AP961" s="395">
        <v>0.2</v>
      </c>
      <c r="AQ961" s="396">
        <v>0.2</v>
      </c>
      <c r="AR961" s="11"/>
    </row>
    <row r="962" spans="1:44" x14ac:dyDescent="0.25">
      <c r="A962" s="217"/>
      <c r="B962" s="398" t="s">
        <v>38</v>
      </c>
      <c r="C962" s="399">
        <v>2524.7999999999997</v>
      </c>
      <c r="D962" s="400">
        <v>10.399999999999995</v>
      </c>
      <c r="E962" s="400">
        <v>2385.8000000000002</v>
      </c>
      <c r="F962" s="400">
        <v>8.0000000000000018</v>
      </c>
      <c r="G962" s="400">
        <v>113.99999999999997</v>
      </c>
      <c r="H962" s="400">
        <v>3.6</v>
      </c>
      <c r="I962" s="400">
        <v>0</v>
      </c>
      <c r="J962" s="400">
        <v>1.9999999999999998</v>
      </c>
      <c r="K962" s="400">
        <v>0.4</v>
      </c>
      <c r="L962" s="400">
        <v>0</v>
      </c>
      <c r="M962" s="400">
        <v>0.60000000000000009</v>
      </c>
      <c r="N962" s="400">
        <v>0</v>
      </c>
      <c r="O962" s="401">
        <v>0</v>
      </c>
      <c r="P962" s="9"/>
      <c r="Q962" s="402">
        <v>2129.8000000000002</v>
      </c>
      <c r="R962" s="400">
        <v>45.40000000000002</v>
      </c>
      <c r="S962" s="400">
        <v>1955.5999999999992</v>
      </c>
      <c r="T962" s="400">
        <v>0.60000000000000009</v>
      </c>
      <c r="U962" s="400">
        <v>57.400000000000006</v>
      </c>
      <c r="V962" s="400">
        <v>34.400000000000006</v>
      </c>
      <c r="W962" s="400">
        <v>28.4</v>
      </c>
      <c r="X962" s="400">
        <v>2.6</v>
      </c>
      <c r="Y962" s="400">
        <v>0.4</v>
      </c>
      <c r="Z962" s="400">
        <v>2.1999999999999997</v>
      </c>
      <c r="AA962" s="400">
        <v>2.4</v>
      </c>
      <c r="AB962" s="400">
        <v>0.2</v>
      </c>
      <c r="AC962" s="401">
        <v>0.2</v>
      </c>
      <c r="AD962" s="9"/>
      <c r="AE962" s="402">
        <v>4654.5999999999995</v>
      </c>
      <c r="AF962" s="400">
        <v>55.8</v>
      </c>
      <c r="AG962" s="400">
        <v>4341.4000000000015</v>
      </c>
      <c r="AH962" s="400">
        <v>8.6</v>
      </c>
      <c r="AI962" s="400">
        <v>171.4</v>
      </c>
      <c r="AJ962" s="400">
        <v>38.000000000000007</v>
      </c>
      <c r="AK962" s="400">
        <v>28.4</v>
      </c>
      <c r="AL962" s="400">
        <v>4.6000000000000014</v>
      </c>
      <c r="AM962" s="400">
        <v>0.8</v>
      </c>
      <c r="AN962" s="400">
        <v>2.1999999999999997</v>
      </c>
      <c r="AO962" s="400">
        <v>3</v>
      </c>
      <c r="AP962" s="400">
        <v>0.2</v>
      </c>
      <c r="AQ962" s="401">
        <v>0.2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4.1428571428571432</v>
      </c>
      <c r="D965" s="292">
        <v>0</v>
      </c>
      <c r="E965" s="89">
        <v>3.5714285714285716</v>
      </c>
      <c r="F965" s="89">
        <v>0</v>
      </c>
      <c r="G965" s="89">
        <v>0.5714285714285714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3.4285714285714284</v>
      </c>
      <c r="R965" s="292">
        <v>0</v>
      </c>
      <c r="S965" s="89">
        <v>3</v>
      </c>
      <c r="T965" s="89">
        <v>0</v>
      </c>
      <c r="U965" s="89">
        <v>0.42857142857142855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7.5714285714285712</v>
      </c>
      <c r="AF965" s="292">
        <v>0</v>
      </c>
      <c r="AG965" s="89">
        <v>6.5714285714285712</v>
      </c>
      <c r="AH965" s="89">
        <v>0</v>
      </c>
      <c r="AI965" s="89">
        <v>1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2.2857142857142856</v>
      </c>
      <c r="D966" s="236">
        <v>0</v>
      </c>
      <c r="E966" s="122">
        <v>2.1428571428571428</v>
      </c>
      <c r="F966" s="122">
        <v>0.14285714285714285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2.1428571428571428</v>
      </c>
      <c r="R966" s="236">
        <v>0</v>
      </c>
      <c r="S966" s="122">
        <v>2.1428571428571428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4.4285714285714288</v>
      </c>
      <c r="AF966" s="236">
        <v>0</v>
      </c>
      <c r="AG966" s="122">
        <v>4.2857142857142856</v>
      </c>
      <c r="AH966" s="122">
        <v>0.14285714285714285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2.2857142857142856</v>
      </c>
      <c r="D967" s="236">
        <v>0</v>
      </c>
      <c r="E967" s="122">
        <v>1.8571428571428572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2</v>
      </c>
      <c r="R967" s="236">
        <v>0</v>
      </c>
      <c r="S967" s="122">
        <v>1.7142857142857142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4.2857142857142856</v>
      </c>
      <c r="AF967" s="236">
        <v>0</v>
      </c>
      <c r="AG967" s="122">
        <v>3.5714285714285716</v>
      </c>
      <c r="AH967" s="122">
        <v>0</v>
      </c>
      <c r="AI967" s="122">
        <v>0.7142857142857143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1.7142857142857142</v>
      </c>
      <c r="D968" s="236">
        <v>0</v>
      </c>
      <c r="E968" s="122">
        <v>1.7142857142857142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2.8571428571428572</v>
      </c>
      <c r="R968" s="236">
        <v>0</v>
      </c>
      <c r="S968" s="122">
        <v>2.7142857142857144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4.5714285714285721</v>
      </c>
      <c r="AF968" s="236">
        <v>0</v>
      </c>
      <c r="AG968" s="122">
        <v>4.4285714285714288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2.1428571428571428</v>
      </c>
      <c r="D969" s="236">
        <v>0</v>
      </c>
      <c r="E969" s="122">
        <v>1.8571428571428572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2</v>
      </c>
      <c r="R969" s="236">
        <v>0</v>
      </c>
      <c r="S969" s="122">
        <v>1.7142857142857142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4.1428571428571432</v>
      </c>
      <c r="AF969" s="236">
        <v>0</v>
      </c>
      <c r="AG969" s="122">
        <v>3.5714285714285716</v>
      </c>
      <c r="AH969" s="122">
        <v>0</v>
      </c>
      <c r="AI969" s="122">
        <v>0.5714285714285714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1.1428571428571428</v>
      </c>
      <c r="D970" s="236">
        <v>0</v>
      </c>
      <c r="E970" s="122">
        <v>1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1.2857142857142858</v>
      </c>
      <c r="R970" s="236">
        <v>0</v>
      </c>
      <c r="S970" s="122">
        <v>1.2857142857142858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2.4285714285714284</v>
      </c>
      <c r="AF970" s="236">
        <v>0</v>
      </c>
      <c r="AG970" s="122">
        <v>2.2857142857142856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0.85714285714285721</v>
      </c>
      <c r="D971" s="236">
        <v>0</v>
      </c>
      <c r="E971" s="122">
        <v>0.7142857142857143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1</v>
      </c>
      <c r="R971" s="236">
        <v>0</v>
      </c>
      <c r="S971" s="122">
        <v>1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1.857142857142857</v>
      </c>
      <c r="AF971" s="236">
        <v>0</v>
      </c>
      <c r="AG971" s="122">
        <v>1.7142857142857142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1.4285714285714284</v>
      </c>
      <c r="D972" s="236">
        <v>0</v>
      </c>
      <c r="E972" s="122">
        <v>1.1428571428571428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1.5714285714285714</v>
      </c>
      <c r="R972" s="236">
        <v>0</v>
      </c>
      <c r="S972" s="122">
        <v>1.4285714285714286</v>
      </c>
      <c r="T972" s="122">
        <v>0</v>
      </c>
      <c r="U972" s="122">
        <v>0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3</v>
      </c>
      <c r="AF972" s="236">
        <v>0</v>
      </c>
      <c r="AG972" s="122">
        <v>2.5714285714285716</v>
      </c>
      <c r="AH972" s="122">
        <v>0</v>
      </c>
      <c r="AI972" s="122">
        <v>0.2857142857142857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0.2857142857142857</v>
      </c>
      <c r="D973" s="236">
        <v>0</v>
      </c>
      <c r="E973" s="122">
        <v>0.2857142857142857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0.2857142857142857</v>
      </c>
      <c r="R973" s="236">
        <v>0</v>
      </c>
      <c r="S973" s="122">
        <v>0.2857142857142857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0.5714285714285714</v>
      </c>
      <c r="AF973" s="236">
        <v>0</v>
      </c>
      <c r="AG973" s="122">
        <v>0.5714285714285714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1.1428571428571428</v>
      </c>
      <c r="D974" s="236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0.5714285714285714</v>
      </c>
      <c r="R974" s="236">
        <v>0</v>
      </c>
      <c r="S974" s="122">
        <v>0.2857142857142857</v>
      </c>
      <c r="T974" s="122">
        <v>0</v>
      </c>
      <c r="U974" s="122">
        <v>0.14285714285714285</v>
      </c>
      <c r="V974" s="122">
        <v>0</v>
      </c>
      <c r="W974" s="122">
        <v>0.14285714285714285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1.7142857142857142</v>
      </c>
      <c r="AF974" s="236">
        <v>0</v>
      </c>
      <c r="AG974" s="122">
        <v>1.4285714285714286</v>
      </c>
      <c r="AH974" s="122">
        <v>0</v>
      </c>
      <c r="AI974" s="122">
        <v>0.14285714285714285</v>
      </c>
      <c r="AJ974" s="122">
        <v>0</v>
      </c>
      <c r="AK974" s="122">
        <v>0.14285714285714285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0.14285714285714285</v>
      </c>
      <c r="D975" s="236">
        <v>0</v>
      </c>
      <c r="E975" s="122">
        <v>0.14285714285714285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0.8571428571428571</v>
      </c>
      <c r="R975" s="236">
        <v>0</v>
      </c>
      <c r="S975" s="122">
        <v>0.5714285714285714</v>
      </c>
      <c r="T975" s="122">
        <v>0</v>
      </c>
      <c r="U975" s="122">
        <v>0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1</v>
      </c>
      <c r="AF975" s="236">
        <v>0</v>
      </c>
      <c r="AG975" s="122">
        <v>0.7142857142857143</v>
      </c>
      <c r="AH975" s="122">
        <v>0</v>
      </c>
      <c r="AI975" s="122">
        <v>0</v>
      </c>
      <c r="AJ975" s="122">
        <v>0.2857142857142857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0.42857142857142855</v>
      </c>
      <c r="D976" s="236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0.14285714285714285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0.7142857142857143</v>
      </c>
      <c r="R976" s="236">
        <v>0</v>
      </c>
      <c r="S976" s="122">
        <v>0.7142857142857143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1.1428571428571428</v>
      </c>
      <c r="AF976" s="236">
        <v>0</v>
      </c>
      <c r="AG976" s="122">
        <v>1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0.14285714285714285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0.2857142857142857</v>
      </c>
      <c r="D977" s="236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</v>
      </c>
      <c r="R977" s="236">
        <v>0</v>
      </c>
      <c r="S977" s="122">
        <v>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1.2857142857142858</v>
      </c>
      <c r="AF977" s="236">
        <v>0</v>
      </c>
      <c r="AG977" s="122">
        <v>1.2857142857142858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0.7142857142857143</v>
      </c>
      <c r="D978" s="236">
        <v>0</v>
      </c>
      <c r="E978" s="122">
        <v>0.7142857142857143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1</v>
      </c>
      <c r="R978" s="236">
        <v>0</v>
      </c>
      <c r="S978" s="122">
        <v>0.7142857142857143</v>
      </c>
      <c r="T978" s="122">
        <v>0</v>
      </c>
      <c r="U978" s="122">
        <v>0.14285714285714285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1.7142857142857142</v>
      </c>
      <c r="AF978" s="236">
        <v>0</v>
      </c>
      <c r="AG978" s="122">
        <v>1.4285714285714286</v>
      </c>
      <c r="AH978" s="122">
        <v>0</v>
      </c>
      <c r="AI978" s="122">
        <v>0.14285714285714285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0.5714285714285714</v>
      </c>
      <c r="D979" s="236">
        <v>0</v>
      </c>
      <c r="E979" s="122">
        <v>0.42857142857142855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0.42857142857142855</v>
      </c>
      <c r="R979" s="236">
        <v>0</v>
      </c>
      <c r="S979" s="122">
        <v>0.42857142857142855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1</v>
      </c>
      <c r="AF979" s="236">
        <v>0</v>
      </c>
      <c r="AG979" s="122">
        <v>0.8571428571428571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0.42857142857142855</v>
      </c>
      <c r="D980" s="236">
        <v>0</v>
      </c>
      <c r="E980" s="122">
        <v>0.2857142857142857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0.8571428571428571</v>
      </c>
      <c r="R980" s="236">
        <v>0</v>
      </c>
      <c r="S980" s="122">
        <v>0.8571428571428571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1.2857142857142856</v>
      </c>
      <c r="AF980" s="236">
        <v>0</v>
      </c>
      <c r="AG980" s="122">
        <v>1.1428571428571428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2.1428571428571428</v>
      </c>
      <c r="D981" s="236">
        <v>0</v>
      </c>
      <c r="E981" s="122">
        <v>1.7142857142857142</v>
      </c>
      <c r="F981" s="122">
        <v>0.14285714285714285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0.42857142857142855</v>
      </c>
      <c r="R981" s="236">
        <v>0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2.5714285714285712</v>
      </c>
      <c r="AF981" s="236">
        <v>0</v>
      </c>
      <c r="AG981" s="122">
        <v>2.1428571428571428</v>
      </c>
      <c r="AH981" s="122">
        <v>0.14285714285714285</v>
      </c>
      <c r="AI981" s="122">
        <v>0.2857142857142857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2.5714285714285712</v>
      </c>
      <c r="D982" s="236">
        <v>0</v>
      </c>
      <c r="E982" s="122">
        <v>2</v>
      </c>
      <c r="F982" s="122">
        <v>0</v>
      </c>
      <c r="G982" s="122">
        <v>0.5714285714285714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1.4285714285714286</v>
      </c>
      <c r="R982" s="236">
        <v>0</v>
      </c>
      <c r="S982" s="122">
        <v>1.4285714285714286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4</v>
      </c>
      <c r="AF982" s="236">
        <v>0</v>
      </c>
      <c r="AG982" s="122">
        <v>3.4285714285714284</v>
      </c>
      <c r="AH982" s="122">
        <v>0</v>
      </c>
      <c r="AI982" s="122">
        <v>0.5714285714285714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2</v>
      </c>
      <c r="D983" s="236">
        <v>0</v>
      </c>
      <c r="E983" s="122">
        <v>1.7142857142857142</v>
      </c>
      <c r="F983" s="122">
        <v>0</v>
      </c>
      <c r="G983" s="122">
        <v>0.2857142857142857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1.7142857142857144</v>
      </c>
      <c r="R983" s="236">
        <v>0</v>
      </c>
      <c r="S983" s="122">
        <v>1.2857142857142858</v>
      </c>
      <c r="T983" s="122">
        <v>0</v>
      </c>
      <c r="U983" s="122">
        <v>0</v>
      </c>
      <c r="V983" s="122">
        <v>0.42857142857142855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3.714285714285714</v>
      </c>
      <c r="AF983" s="236">
        <v>0</v>
      </c>
      <c r="AG983" s="122">
        <v>3</v>
      </c>
      <c r="AH983" s="122">
        <v>0</v>
      </c>
      <c r="AI983" s="122">
        <v>0.2857142857142857</v>
      </c>
      <c r="AJ983" s="122">
        <v>0.42857142857142855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2.5714285714285716</v>
      </c>
      <c r="D984" s="236">
        <v>0</v>
      </c>
      <c r="E984" s="122">
        <v>1.8571428571428572</v>
      </c>
      <c r="F984" s="122">
        <v>0</v>
      </c>
      <c r="G984" s="122">
        <v>0.7142857142857143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1.8571428571428572</v>
      </c>
      <c r="R984" s="236">
        <v>0</v>
      </c>
      <c r="S984" s="122">
        <v>1.8571428571428572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4.4285714285714288</v>
      </c>
      <c r="AF984" s="236">
        <v>0</v>
      </c>
      <c r="AG984" s="122">
        <v>3.7142857142857144</v>
      </c>
      <c r="AH984" s="122">
        <v>0</v>
      </c>
      <c r="AI984" s="122">
        <v>0.7142857142857143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4</v>
      </c>
      <c r="D985" s="236">
        <v>0</v>
      </c>
      <c r="E985" s="122">
        <v>3</v>
      </c>
      <c r="F985" s="122">
        <v>0</v>
      </c>
      <c r="G985" s="122">
        <v>1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2.5714285714285712</v>
      </c>
      <c r="R985" s="236">
        <v>0</v>
      </c>
      <c r="S985" s="122">
        <v>2.2857142857142856</v>
      </c>
      <c r="T985" s="122">
        <v>0</v>
      </c>
      <c r="U985" s="122">
        <v>0</v>
      </c>
      <c r="V985" s="122">
        <v>0.2857142857142857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6.5714285714285712</v>
      </c>
      <c r="AF985" s="236">
        <v>0</v>
      </c>
      <c r="AG985" s="122">
        <v>5.2857142857142856</v>
      </c>
      <c r="AH985" s="122">
        <v>0</v>
      </c>
      <c r="AI985" s="122">
        <v>1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4.7142857142857144</v>
      </c>
      <c r="D986" s="236">
        <v>0</v>
      </c>
      <c r="E986" s="122">
        <v>3.5714285714285716</v>
      </c>
      <c r="F986" s="122">
        <v>0.2857142857142857</v>
      </c>
      <c r="G986" s="122">
        <v>0.8571428571428571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2.714285714285714</v>
      </c>
      <c r="R986" s="236">
        <v>0</v>
      </c>
      <c r="S986" s="122">
        <v>2.4285714285714284</v>
      </c>
      <c r="T986" s="122">
        <v>0</v>
      </c>
      <c r="U986" s="122">
        <v>0.14285714285714285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7.4285714285714288</v>
      </c>
      <c r="AF986" s="236">
        <v>0</v>
      </c>
      <c r="AG986" s="122">
        <v>6</v>
      </c>
      <c r="AH986" s="122">
        <v>0.2857142857142857</v>
      </c>
      <c r="AI986" s="122">
        <v>1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7.8571428571428568</v>
      </c>
      <c r="D987" s="236">
        <v>0</v>
      </c>
      <c r="E987" s="122">
        <v>6.8571428571428568</v>
      </c>
      <c r="F987" s="122">
        <v>0.14285714285714285</v>
      </c>
      <c r="G987" s="122">
        <v>0.8571428571428571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6</v>
      </c>
      <c r="R987" s="236">
        <v>0</v>
      </c>
      <c r="S987" s="122">
        <v>5</v>
      </c>
      <c r="T987" s="122">
        <v>0</v>
      </c>
      <c r="U987" s="122">
        <v>0.5714285714285714</v>
      </c>
      <c r="V987" s="122">
        <v>0.42857142857142855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13.857142857142858</v>
      </c>
      <c r="AF987" s="236">
        <v>0</v>
      </c>
      <c r="AG987" s="122">
        <v>11.857142857142858</v>
      </c>
      <c r="AH987" s="122">
        <v>0.14285714285714285</v>
      </c>
      <c r="AI987" s="122">
        <v>1.4285714285714286</v>
      </c>
      <c r="AJ987" s="122">
        <v>0.42857142857142855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8.7142857142857153</v>
      </c>
      <c r="D988" s="236">
        <v>0</v>
      </c>
      <c r="E988" s="122">
        <v>7.7142857142857144</v>
      </c>
      <c r="F988" s="122">
        <v>0</v>
      </c>
      <c r="G988" s="122">
        <v>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8.2857142857142865</v>
      </c>
      <c r="R988" s="236">
        <v>0.14285714285714285</v>
      </c>
      <c r="S988" s="122">
        <v>7.1428571428571432</v>
      </c>
      <c r="T988" s="122">
        <v>0</v>
      </c>
      <c r="U988" s="122">
        <v>0.7142857142857143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17</v>
      </c>
      <c r="AF988" s="236">
        <v>0.14285714285714285</v>
      </c>
      <c r="AG988" s="122">
        <v>14.857142857142858</v>
      </c>
      <c r="AH988" s="122">
        <v>0</v>
      </c>
      <c r="AI988" s="122">
        <v>1.7142857142857142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15.285714285714286</v>
      </c>
      <c r="D989" s="236">
        <v>0</v>
      </c>
      <c r="E989" s="122">
        <v>14</v>
      </c>
      <c r="F989" s="122">
        <v>0</v>
      </c>
      <c r="G989" s="122">
        <v>1.2857142857142858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5.1428571428571432</v>
      </c>
      <c r="R989" s="236">
        <v>0</v>
      </c>
      <c r="S989" s="122">
        <v>4.7142857142857144</v>
      </c>
      <c r="T989" s="122">
        <v>0</v>
      </c>
      <c r="U989" s="122">
        <v>0.42857142857142855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20.428571428571431</v>
      </c>
      <c r="AF989" s="236">
        <v>0</v>
      </c>
      <c r="AG989" s="122">
        <v>18.714285714285715</v>
      </c>
      <c r="AH989" s="122">
        <v>0</v>
      </c>
      <c r="AI989" s="122">
        <v>1.7142857142857142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24</v>
      </c>
      <c r="D990" s="236">
        <v>0.14285714285714285</v>
      </c>
      <c r="E990" s="122">
        <v>22</v>
      </c>
      <c r="F990" s="122">
        <v>0</v>
      </c>
      <c r="G990" s="122">
        <v>1.8571428571428572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9.1428571428571423</v>
      </c>
      <c r="R990" s="236">
        <v>0</v>
      </c>
      <c r="S990" s="122">
        <v>7.7142857142857144</v>
      </c>
      <c r="T990" s="122">
        <v>0</v>
      </c>
      <c r="U990" s="122">
        <v>0.8571428571428571</v>
      </c>
      <c r="V990" s="122">
        <v>0.42857142857142855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</v>
      </c>
      <c r="AB990" s="122">
        <v>0</v>
      </c>
      <c r="AC990" s="294">
        <v>0</v>
      </c>
      <c r="AD990" s="8"/>
      <c r="AE990" s="97">
        <v>33.142857142857146</v>
      </c>
      <c r="AF990" s="236">
        <v>0.14285714285714285</v>
      </c>
      <c r="AG990" s="122">
        <v>29.714285714285715</v>
      </c>
      <c r="AH990" s="122">
        <v>0</v>
      </c>
      <c r="AI990" s="122">
        <v>2.7142857142857144</v>
      </c>
      <c r="AJ990" s="122">
        <v>0.42857142857142855</v>
      </c>
      <c r="AK990" s="122">
        <v>0</v>
      </c>
      <c r="AL990" s="122">
        <v>0</v>
      </c>
      <c r="AM990" s="122">
        <v>0</v>
      </c>
      <c r="AN990" s="122">
        <v>0.14285714285714285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22.857142857142854</v>
      </c>
      <c r="D991" s="236">
        <v>0</v>
      </c>
      <c r="E991" s="122">
        <v>21.285714285714285</v>
      </c>
      <c r="F991" s="122">
        <v>0.14285714285714285</v>
      </c>
      <c r="G991" s="122">
        <v>1.2857142857142858</v>
      </c>
      <c r="H991" s="122">
        <v>0</v>
      </c>
      <c r="I991" s="122">
        <v>0</v>
      </c>
      <c r="J991" s="122">
        <v>0.14285714285714285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14</v>
      </c>
      <c r="R991" s="236">
        <v>0.42857142857142855</v>
      </c>
      <c r="S991" s="122">
        <v>12.571428571428571</v>
      </c>
      <c r="T991" s="122">
        <v>0</v>
      </c>
      <c r="U991" s="122">
        <v>0.5714285714285714</v>
      </c>
      <c r="V991" s="122">
        <v>0.2857142857142857</v>
      </c>
      <c r="W991" s="122">
        <v>0</v>
      </c>
      <c r="X991" s="122">
        <v>0</v>
      </c>
      <c r="Y991" s="122">
        <v>0</v>
      </c>
      <c r="Z991" s="122">
        <v>0</v>
      </c>
      <c r="AA991" s="122">
        <v>0.14285714285714285</v>
      </c>
      <c r="AB991" s="122">
        <v>0</v>
      </c>
      <c r="AC991" s="294">
        <v>0</v>
      </c>
      <c r="AD991" s="8"/>
      <c r="AE991" s="97">
        <v>36.857142857142861</v>
      </c>
      <c r="AF991" s="236">
        <v>0.42857142857142855</v>
      </c>
      <c r="AG991" s="122">
        <v>33.857142857142854</v>
      </c>
      <c r="AH991" s="122">
        <v>0.14285714285714285</v>
      </c>
      <c r="AI991" s="122">
        <v>1.8571428571428572</v>
      </c>
      <c r="AJ991" s="122">
        <v>0.2857142857142857</v>
      </c>
      <c r="AK991" s="122">
        <v>0</v>
      </c>
      <c r="AL991" s="122">
        <v>0.14285714285714285</v>
      </c>
      <c r="AM991" s="122">
        <v>0</v>
      </c>
      <c r="AN991" s="122">
        <v>0</v>
      </c>
      <c r="AO991" s="122">
        <v>0.14285714285714285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28</v>
      </c>
      <c r="D992" s="236">
        <v>0.14285714285714285</v>
      </c>
      <c r="E992" s="122">
        <v>27</v>
      </c>
      <c r="F992" s="122">
        <v>0.2857142857142857</v>
      </c>
      <c r="G992" s="122">
        <v>0.5714285714285714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20.857142857142854</v>
      </c>
      <c r="R992" s="236">
        <v>0.2857142857142857</v>
      </c>
      <c r="S992" s="122">
        <v>19.142857142857142</v>
      </c>
      <c r="T992" s="122">
        <v>0</v>
      </c>
      <c r="U992" s="122">
        <v>1.1428571428571428</v>
      </c>
      <c r="V992" s="122">
        <v>0.14285714285714285</v>
      </c>
      <c r="W992" s="122">
        <v>0.14285714285714285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48.857142857142868</v>
      </c>
      <c r="AF992" s="236">
        <v>0.42857142857142855</v>
      </c>
      <c r="AG992" s="122">
        <v>46.142857142857146</v>
      </c>
      <c r="AH992" s="122">
        <v>0.2857142857142857</v>
      </c>
      <c r="AI992" s="122">
        <v>1.7142857142857142</v>
      </c>
      <c r="AJ992" s="122">
        <v>0.14285714285714285</v>
      </c>
      <c r="AK992" s="122">
        <v>0.14285714285714285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20.571428571428569</v>
      </c>
      <c r="D993" s="236">
        <v>0</v>
      </c>
      <c r="E993" s="122">
        <v>19.428571428571427</v>
      </c>
      <c r="F993" s="122">
        <v>0.2857142857142857</v>
      </c>
      <c r="G993" s="122">
        <v>0.7142857142857143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20.857142857142858</v>
      </c>
      <c r="R993" s="236">
        <v>0.14285714285714285</v>
      </c>
      <c r="S993" s="122">
        <v>19.571428571428573</v>
      </c>
      <c r="T993" s="122">
        <v>0</v>
      </c>
      <c r="U993" s="122">
        <v>0.5714285714285714</v>
      </c>
      <c r="V993" s="122">
        <v>0.2857142857142857</v>
      </c>
      <c r="W993" s="122">
        <v>0.14285714285714285</v>
      </c>
      <c r="X993" s="122">
        <v>0</v>
      </c>
      <c r="Y993" s="122">
        <v>0</v>
      </c>
      <c r="Z993" s="122">
        <v>0.14285714285714285</v>
      </c>
      <c r="AA993" s="122">
        <v>0</v>
      </c>
      <c r="AB993" s="122">
        <v>0</v>
      </c>
      <c r="AC993" s="294">
        <v>0</v>
      </c>
      <c r="AD993" s="8"/>
      <c r="AE993" s="97">
        <v>41.428571428571438</v>
      </c>
      <c r="AF993" s="236">
        <v>0.14285714285714285</v>
      </c>
      <c r="AG993" s="122">
        <v>39</v>
      </c>
      <c r="AH993" s="122">
        <v>0.2857142857142857</v>
      </c>
      <c r="AI993" s="122">
        <v>1.2857142857142858</v>
      </c>
      <c r="AJ993" s="122">
        <v>0.42857142857142855</v>
      </c>
      <c r="AK993" s="122">
        <v>0.14285714285714285</v>
      </c>
      <c r="AL993" s="122">
        <v>0</v>
      </c>
      <c r="AM993" s="122">
        <v>0</v>
      </c>
      <c r="AN993" s="122">
        <v>0.14285714285714285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21.428571428571427</v>
      </c>
      <c r="D994" s="236">
        <v>0.14285714285714285</v>
      </c>
      <c r="E994" s="122">
        <v>20.285714285714285</v>
      </c>
      <c r="F994" s="122">
        <v>0.14285714285714285</v>
      </c>
      <c r="G994" s="122">
        <v>0.8571428571428571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32</v>
      </c>
      <c r="R994" s="236">
        <v>0.7142857142857143</v>
      </c>
      <c r="S994" s="122">
        <v>29.142857142857142</v>
      </c>
      <c r="T994" s="122">
        <v>0</v>
      </c>
      <c r="U994" s="122">
        <v>1</v>
      </c>
      <c r="V994" s="122">
        <v>0.7142857142857143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53.428571428571431</v>
      </c>
      <c r="AF994" s="236">
        <v>0.8571428571428571</v>
      </c>
      <c r="AG994" s="122">
        <v>49.428571428571431</v>
      </c>
      <c r="AH994" s="122">
        <v>0.14285714285714285</v>
      </c>
      <c r="AI994" s="122">
        <v>1.8571428571428572</v>
      </c>
      <c r="AJ994" s="122">
        <v>0.7142857142857143</v>
      </c>
      <c r="AK994" s="122">
        <v>0.42857142857142855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24.285714285714285</v>
      </c>
      <c r="D995" s="236">
        <v>0</v>
      </c>
      <c r="E995" s="122">
        <v>23.142857142857142</v>
      </c>
      <c r="F995" s="122">
        <v>0</v>
      </c>
      <c r="G995" s="122">
        <v>1.1428571428571428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52.285714285714285</v>
      </c>
      <c r="R995" s="236">
        <v>0.14285714285714285</v>
      </c>
      <c r="S995" s="122">
        <v>48.857142857142854</v>
      </c>
      <c r="T995" s="122">
        <v>0.2857142857142857</v>
      </c>
      <c r="U995" s="122">
        <v>1.5714285714285714</v>
      </c>
      <c r="V995" s="122">
        <v>0.8571428571428571</v>
      </c>
      <c r="W995" s="122">
        <v>0.42857142857142855</v>
      </c>
      <c r="X995" s="122">
        <v>0.14285714285714285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76.571428571428569</v>
      </c>
      <c r="AF995" s="236">
        <v>0.14285714285714285</v>
      </c>
      <c r="AG995" s="122">
        <v>72</v>
      </c>
      <c r="AH995" s="122">
        <v>0.2857142857142857</v>
      </c>
      <c r="AI995" s="122">
        <v>2.7142857142857144</v>
      </c>
      <c r="AJ995" s="122">
        <v>0.8571428571428571</v>
      </c>
      <c r="AK995" s="122">
        <v>0.42857142857142855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23.428571428571431</v>
      </c>
      <c r="D996" s="236">
        <v>0.2857142857142857</v>
      </c>
      <c r="E996" s="122">
        <v>21.571428571428573</v>
      </c>
      <c r="F996" s="122">
        <v>0</v>
      </c>
      <c r="G996" s="122">
        <v>1.5714285714285714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66.857142857142861</v>
      </c>
      <c r="R996" s="236">
        <v>1.1428571428571428</v>
      </c>
      <c r="S996" s="122">
        <v>62.571428571428569</v>
      </c>
      <c r="T996" s="122">
        <v>0</v>
      </c>
      <c r="U996" s="122">
        <v>2.5714285714285716</v>
      </c>
      <c r="V996" s="122">
        <v>0.2857142857142857</v>
      </c>
      <c r="W996" s="122">
        <v>0.14285714285714285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294">
        <v>0</v>
      </c>
      <c r="AD996" s="8"/>
      <c r="AE996" s="97">
        <v>90.285714285714278</v>
      </c>
      <c r="AF996" s="236">
        <v>1.4285714285714286</v>
      </c>
      <c r="AG996" s="122">
        <v>84.142857142857139</v>
      </c>
      <c r="AH996" s="122">
        <v>0</v>
      </c>
      <c r="AI996" s="122">
        <v>4.1428571428571432</v>
      </c>
      <c r="AJ996" s="122">
        <v>0.2857142857142857</v>
      </c>
      <c r="AK996" s="122">
        <v>0.14285714285714285</v>
      </c>
      <c r="AL996" s="122">
        <v>0</v>
      </c>
      <c r="AM996" s="122">
        <v>0</v>
      </c>
      <c r="AN996" s="122">
        <v>0.14285714285714285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28</v>
      </c>
      <c r="D997" s="236">
        <v>0</v>
      </c>
      <c r="E997" s="122">
        <v>26.571428571428573</v>
      </c>
      <c r="F997" s="122">
        <v>0</v>
      </c>
      <c r="G997" s="122">
        <v>1.2857142857142858</v>
      </c>
      <c r="H997" s="122">
        <v>0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58.571428571428569</v>
      </c>
      <c r="R997" s="236">
        <v>1.2857142857142858</v>
      </c>
      <c r="S997" s="122">
        <v>54.285714285714285</v>
      </c>
      <c r="T997" s="122">
        <v>0</v>
      </c>
      <c r="U997" s="122">
        <v>2.7142857142857144</v>
      </c>
      <c r="V997" s="122">
        <v>0.2857142857142857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86.571428571428584</v>
      </c>
      <c r="AF997" s="236">
        <v>1.2857142857142858</v>
      </c>
      <c r="AG997" s="122">
        <v>80.857142857142861</v>
      </c>
      <c r="AH997" s="122">
        <v>0</v>
      </c>
      <c r="AI997" s="122">
        <v>4</v>
      </c>
      <c r="AJ997" s="122">
        <v>0.2857142857142857</v>
      </c>
      <c r="AK997" s="122">
        <v>0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31.142857142857139</v>
      </c>
      <c r="D998" s="236">
        <v>0</v>
      </c>
      <c r="E998" s="122">
        <v>28.857142857142858</v>
      </c>
      <c r="F998" s="122">
        <v>0.42857142857142855</v>
      </c>
      <c r="G998" s="122">
        <v>1.2857142857142858</v>
      </c>
      <c r="H998" s="122">
        <v>0</v>
      </c>
      <c r="I998" s="122">
        <v>0</v>
      </c>
      <c r="J998" s="122">
        <v>0.2857142857142857</v>
      </c>
      <c r="K998" s="122">
        <v>0.14285714285714285</v>
      </c>
      <c r="L998" s="122">
        <v>0</v>
      </c>
      <c r="M998" s="122">
        <v>0.14285714285714285</v>
      </c>
      <c r="N998" s="122">
        <v>0</v>
      </c>
      <c r="O998" s="294">
        <v>0</v>
      </c>
      <c r="P998" s="8"/>
      <c r="Q998" s="97">
        <v>54.285714285714285</v>
      </c>
      <c r="R998" s="236">
        <v>0.8571428571428571</v>
      </c>
      <c r="S998" s="122">
        <v>51</v>
      </c>
      <c r="T998" s="122">
        <v>0.14285714285714285</v>
      </c>
      <c r="U998" s="122">
        <v>1.8571428571428572</v>
      </c>
      <c r="V998" s="122">
        <v>0.14285714285714285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85.428571428571431</v>
      </c>
      <c r="AF998" s="236">
        <v>0.8571428571428571</v>
      </c>
      <c r="AG998" s="122">
        <v>79.857142857142861</v>
      </c>
      <c r="AH998" s="122">
        <v>0.5714285714285714</v>
      </c>
      <c r="AI998" s="122">
        <v>3.1428571428571428</v>
      </c>
      <c r="AJ998" s="122">
        <v>0.14285714285714285</v>
      </c>
      <c r="AK998" s="122">
        <v>0.2857142857142857</v>
      </c>
      <c r="AL998" s="122">
        <v>0.2857142857142857</v>
      </c>
      <c r="AM998" s="122">
        <v>0.14285714285714285</v>
      </c>
      <c r="AN998" s="122">
        <v>0</v>
      </c>
      <c r="AO998" s="122">
        <v>0.14285714285714285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33.714285714285715</v>
      </c>
      <c r="D999" s="236">
        <v>0.2857142857142857</v>
      </c>
      <c r="E999" s="122">
        <v>32.571428571428569</v>
      </c>
      <c r="F999" s="122">
        <v>0.14285714285714285</v>
      </c>
      <c r="G999" s="122">
        <v>0.5714285714285714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58.142857142857153</v>
      </c>
      <c r="R999" s="236">
        <v>2</v>
      </c>
      <c r="S999" s="122">
        <v>54.142857142857146</v>
      </c>
      <c r="T999" s="122">
        <v>0</v>
      </c>
      <c r="U999" s="122">
        <v>1.2857142857142858</v>
      </c>
      <c r="V999" s="122">
        <v>0</v>
      </c>
      <c r="W999" s="122">
        <v>0.42857142857142855</v>
      </c>
      <c r="X999" s="122">
        <v>0.14285714285714285</v>
      </c>
      <c r="Y999" s="122">
        <v>0</v>
      </c>
      <c r="Z999" s="122">
        <v>0.14285714285714285</v>
      </c>
      <c r="AA999" s="122">
        <v>0</v>
      </c>
      <c r="AB999" s="122">
        <v>0</v>
      </c>
      <c r="AC999" s="294">
        <v>0</v>
      </c>
      <c r="AD999" s="8"/>
      <c r="AE999" s="97">
        <v>91.857142857142847</v>
      </c>
      <c r="AF999" s="236">
        <v>2.2857142857142856</v>
      </c>
      <c r="AG999" s="122">
        <v>86.714285714285708</v>
      </c>
      <c r="AH999" s="122">
        <v>0.14285714285714285</v>
      </c>
      <c r="AI999" s="122">
        <v>1.8571428571428572</v>
      </c>
      <c r="AJ999" s="122">
        <v>0.14285714285714285</v>
      </c>
      <c r="AK999" s="122">
        <v>0.42857142857142855</v>
      </c>
      <c r="AL999" s="122">
        <v>0.14285714285714285</v>
      </c>
      <c r="AM999" s="122">
        <v>0</v>
      </c>
      <c r="AN999" s="122">
        <v>0.14285714285714285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48.571428571428577</v>
      </c>
      <c r="D1000" s="236">
        <v>0.14285714285714285</v>
      </c>
      <c r="E1000" s="122">
        <v>46.571428571428569</v>
      </c>
      <c r="F1000" s="122">
        <v>0.14285714285714285</v>
      </c>
      <c r="G1000" s="122">
        <v>1.5714285714285714</v>
      </c>
      <c r="H1000" s="122">
        <v>0</v>
      </c>
      <c r="I1000" s="122">
        <v>0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46.142857142857146</v>
      </c>
      <c r="R1000" s="236">
        <v>1</v>
      </c>
      <c r="S1000" s="122">
        <v>41</v>
      </c>
      <c r="T1000" s="122">
        <v>0</v>
      </c>
      <c r="U1000" s="122">
        <v>1.5714285714285714</v>
      </c>
      <c r="V1000" s="122">
        <v>0.42857142857142855</v>
      </c>
      <c r="W1000" s="122">
        <v>1.5714285714285714</v>
      </c>
      <c r="X1000" s="122">
        <v>0.14285714285714285</v>
      </c>
      <c r="Y1000" s="122">
        <v>0</v>
      </c>
      <c r="Z1000" s="122">
        <v>0.14285714285714285</v>
      </c>
      <c r="AA1000" s="122">
        <v>0.2857142857142857</v>
      </c>
      <c r="AB1000" s="122">
        <v>0</v>
      </c>
      <c r="AC1000" s="294">
        <v>0</v>
      </c>
      <c r="AD1000" s="8"/>
      <c r="AE1000" s="97">
        <v>94.714285714285708</v>
      </c>
      <c r="AF1000" s="236">
        <v>1.1428571428571428</v>
      </c>
      <c r="AG1000" s="122">
        <v>87.571428571428569</v>
      </c>
      <c r="AH1000" s="122">
        <v>0.14285714285714285</v>
      </c>
      <c r="AI1000" s="122">
        <v>3.1428571428571428</v>
      </c>
      <c r="AJ1000" s="122">
        <v>0.42857142857142855</v>
      </c>
      <c r="AK1000" s="122">
        <v>1.5714285714285714</v>
      </c>
      <c r="AL1000" s="122">
        <v>0.2857142857142857</v>
      </c>
      <c r="AM1000" s="122">
        <v>0</v>
      </c>
      <c r="AN1000" s="122">
        <v>0.14285714285714285</v>
      </c>
      <c r="AO1000" s="122">
        <v>0.2857142857142857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34.285714285714285</v>
      </c>
      <c r="D1001" s="236">
        <v>0.5714285714285714</v>
      </c>
      <c r="E1001" s="122">
        <v>32.428571428571431</v>
      </c>
      <c r="F1001" s="122">
        <v>0.2857142857142857</v>
      </c>
      <c r="G1001" s="122">
        <v>0.8571428571428571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40.428571428571423</v>
      </c>
      <c r="R1001" s="236">
        <v>2.7142857142857144</v>
      </c>
      <c r="S1001" s="122">
        <v>35.714285714285715</v>
      </c>
      <c r="T1001" s="122">
        <v>0</v>
      </c>
      <c r="U1001" s="122">
        <v>0.5714285714285714</v>
      </c>
      <c r="V1001" s="122">
        <v>0.2857142857142857</v>
      </c>
      <c r="W1001" s="122">
        <v>0.8571428571428571</v>
      </c>
      <c r="X1001" s="122">
        <v>0.2857142857142857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74.714285714285737</v>
      </c>
      <c r="AF1001" s="236">
        <v>3.2857142857142856</v>
      </c>
      <c r="AG1001" s="122">
        <v>68.142857142857139</v>
      </c>
      <c r="AH1001" s="122">
        <v>0.2857142857142857</v>
      </c>
      <c r="AI1001" s="122">
        <v>1.4285714285714286</v>
      </c>
      <c r="AJ1001" s="122">
        <v>0.42857142857142855</v>
      </c>
      <c r="AK1001" s="122">
        <v>0.8571428571428571</v>
      </c>
      <c r="AL1001" s="122">
        <v>0.2857142857142857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40.285714285714292</v>
      </c>
      <c r="D1002" s="236">
        <v>0.14285714285714285</v>
      </c>
      <c r="E1002" s="122">
        <v>38.142857142857146</v>
      </c>
      <c r="F1002" s="122">
        <v>0.2857142857142857</v>
      </c>
      <c r="G1002" s="122">
        <v>1.7142857142857142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36.285714285714292</v>
      </c>
      <c r="R1002" s="236">
        <v>0.8571428571428571</v>
      </c>
      <c r="S1002" s="122">
        <v>33.142857142857146</v>
      </c>
      <c r="T1002" s="122">
        <v>0.14285714285714285</v>
      </c>
      <c r="U1002" s="122">
        <v>1</v>
      </c>
      <c r="V1002" s="122">
        <v>0.42857142857142855</v>
      </c>
      <c r="W1002" s="122">
        <v>0.5714285714285714</v>
      </c>
      <c r="X1002" s="122">
        <v>0</v>
      </c>
      <c r="Y1002" s="122">
        <v>0</v>
      </c>
      <c r="Z1002" s="122">
        <v>0.14285714285714285</v>
      </c>
      <c r="AA1002" s="122">
        <v>0</v>
      </c>
      <c r="AB1002" s="122">
        <v>0</v>
      </c>
      <c r="AC1002" s="294">
        <v>0</v>
      </c>
      <c r="AD1002" s="8"/>
      <c r="AE1002" s="97">
        <v>76.571428571428569</v>
      </c>
      <c r="AF1002" s="236">
        <v>1</v>
      </c>
      <c r="AG1002" s="122">
        <v>71.285714285714292</v>
      </c>
      <c r="AH1002" s="122">
        <v>0.42857142857142855</v>
      </c>
      <c r="AI1002" s="122">
        <v>2.7142857142857144</v>
      </c>
      <c r="AJ1002" s="122">
        <v>0.42857142857142855</v>
      </c>
      <c r="AK1002" s="122">
        <v>0.5714285714285714</v>
      </c>
      <c r="AL1002" s="122">
        <v>0</v>
      </c>
      <c r="AM1002" s="122">
        <v>0</v>
      </c>
      <c r="AN1002" s="122">
        <v>0.14285714285714285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32.285714285714285</v>
      </c>
      <c r="D1003" s="236">
        <v>0</v>
      </c>
      <c r="E1003" s="122">
        <v>30.285714285714285</v>
      </c>
      <c r="F1003" s="122">
        <v>0.2857142857142857</v>
      </c>
      <c r="G1003" s="122">
        <v>1.5714285714285714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294">
        <v>0</v>
      </c>
      <c r="P1003" s="8"/>
      <c r="Q1003" s="97">
        <v>39.714285714285715</v>
      </c>
      <c r="R1003" s="236">
        <v>1.7142857142857142</v>
      </c>
      <c r="S1003" s="122">
        <v>35.428571428571431</v>
      </c>
      <c r="T1003" s="122">
        <v>0</v>
      </c>
      <c r="U1003" s="122">
        <v>1</v>
      </c>
      <c r="V1003" s="122">
        <v>1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71.999999999999986</v>
      </c>
      <c r="AF1003" s="236">
        <v>1.7142857142857142</v>
      </c>
      <c r="AG1003" s="122">
        <v>65.714285714285708</v>
      </c>
      <c r="AH1003" s="122">
        <v>0.2857142857142857</v>
      </c>
      <c r="AI1003" s="122">
        <v>2.5714285714285716</v>
      </c>
      <c r="AJ1003" s="122">
        <v>1</v>
      </c>
      <c r="AK1003" s="122">
        <v>0.5714285714285714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35.285714285714292</v>
      </c>
      <c r="D1004" s="236">
        <v>0.14285714285714285</v>
      </c>
      <c r="E1004" s="122">
        <v>33.714285714285715</v>
      </c>
      <c r="F1004" s="122">
        <v>0</v>
      </c>
      <c r="G1004" s="122">
        <v>1.4285714285714286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34.857142857142854</v>
      </c>
      <c r="R1004" s="236">
        <v>0.42857142857142855</v>
      </c>
      <c r="S1004" s="122">
        <v>31.571428571428573</v>
      </c>
      <c r="T1004" s="122">
        <v>0</v>
      </c>
      <c r="U1004" s="122">
        <v>0.8571428571428571</v>
      </c>
      <c r="V1004" s="122">
        <v>0.8571428571428571</v>
      </c>
      <c r="W1004" s="122">
        <v>1.1428571428571428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70.142857142857153</v>
      </c>
      <c r="AF1004" s="236">
        <v>0.5714285714285714</v>
      </c>
      <c r="AG1004" s="122">
        <v>65.285714285714292</v>
      </c>
      <c r="AH1004" s="122">
        <v>0</v>
      </c>
      <c r="AI1004" s="122">
        <v>2.2857142857142856</v>
      </c>
      <c r="AJ1004" s="122">
        <v>0.8571428571428571</v>
      </c>
      <c r="AK1004" s="122">
        <v>1.1428571428571428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39.142857142857146</v>
      </c>
      <c r="D1005" s="236">
        <v>0.14285714285714285</v>
      </c>
      <c r="E1005" s="122">
        <v>37.571428571428569</v>
      </c>
      <c r="F1005" s="122">
        <v>0.42857142857142855</v>
      </c>
      <c r="G1005" s="122">
        <v>0.7142857142857143</v>
      </c>
      <c r="H1005" s="122">
        <v>0.2857142857142857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36</v>
      </c>
      <c r="R1005" s="236">
        <v>0.2857142857142857</v>
      </c>
      <c r="S1005" s="122">
        <v>33.571428571428569</v>
      </c>
      <c r="T1005" s="122">
        <v>0</v>
      </c>
      <c r="U1005" s="122">
        <v>1.1428571428571428</v>
      </c>
      <c r="V1005" s="122">
        <v>0.7142857142857143</v>
      </c>
      <c r="W1005" s="122">
        <v>0.2857142857142857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75.142857142857153</v>
      </c>
      <c r="AF1005" s="236">
        <v>0.42857142857142855</v>
      </c>
      <c r="AG1005" s="122">
        <v>71.142857142857139</v>
      </c>
      <c r="AH1005" s="122">
        <v>0.42857142857142855</v>
      </c>
      <c r="AI1005" s="122">
        <v>1.8571428571428572</v>
      </c>
      <c r="AJ1005" s="122">
        <v>1</v>
      </c>
      <c r="AK1005" s="122">
        <v>0.2857142857142857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37.428571428571438</v>
      </c>
      <c r="D1006" s="236">
        <v>0</v>
      </c>
      <c r="E1006" s="122">
        <v>35.142857142857146</v>
      </c>
      <c r="F1006" s="122">
        <v>0</v>
      </c>
      <c r="G1006" s="122">
        <v>2.1428571428571428</v>
      </c>
      <c r="H1006" s="122">
        <v>0</v>
      </c>
      <c r="I1006" s="122">
        <v>0.14285714285714285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35.428571428571423</v>
      </c>
      <c r="R1006" s="236">
        <v>0.8571428571428571</v>
      </c>
      <c r="S1006" s="122">
        <v>32.428571428571431</v>
      </c>
      <c r="T1006" s="122">
        <v>0</v>
      </c>
      <c r="U1006" s="122">
        <v>0.8571428571428571</v>
      </c>
      <c r="V1006" s="122">
        <v>0.5714285714285714</v>
      </c>
      <c r="W1006" s="122">
        <v>0.5714285714285714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294">
        <v>0</v>
      </c>
      <c r="AD1006" s="8"/>
      <c r="AE1006" s="97">
        <v>72.857142857142847</v>
      </c>
      <c r="AF1006" s="236">
        <v>0.8571428571428571</v>
      </c>
      <c r="AG1006" s="122">
        <v>67.571428571428569</v>
      </c>
      <c r="AH1006" s="122">
        <v>0</v>
      </c>
      <c r="AI1006" s="122">
        <v>3</v>
      </c>
      <c r="AJ1006" s="122">
        <v>0.5714285714285714</v>
      </c>
      <c r="AK1006" s="122">
        <v>0.7142857142857143</v>
      </c>
      <c r="AL1006" s="122">
        <v>0</v>
      </c>
      <c r="AM1006" s="122">
        <v>0</v>
      </c>
      <c r="AN1006" s="122">
        <v>0.14285714285714285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36</v>
      </c>
      <c r="D1007" s="236">
        <v>0</v>
      </c>
      <c r="E1007" s="122">
        <v>34.571428571428569</v>
      </c>
      <c r="F1007" s="122">
        <v>0</v>
      </c>
      <c r="G1007" s="122">
        <v>1.4285714285714286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32.428571428571431</v>
      </c>
      <c r="R1007" s="236">
        <v>0.8571428571428571</v>
      </c>
      <c r="S1007" s="122">
        <v>29.285714285714285</v>
      </c>
      <c r="T1007" s="122">
        <v>0</v>
      </c>
      <c r="U1007" s="122">
        <v>0.2857142857142857</v>
      </c>
      <c r="V1007" s="122">
        <v>1.5714285714285714</v>
      </c>
      <c r="W1007" s="122">
        <v>0.42857142857142855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68.428571428571416</v>
      </c>
      <c r="AF1007" s="236">
        <v>0.8571428571428571</v>
      </c>
      <c r="AG1007" s="122">
        <v>63.857142857142854</v>
      </c>
      <c r="AH1007" s="122">
        <v>0</v>
      </c>
      <c r="AI1007" s="122">
        <v>1.7142857142857142</v>
      </c>
      <c r="AJ1007" s="122">
        <v>1.5714285714285714</v>
      </c>
      <c r="AK1007" s="122">
        <v>0.42857142857142855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33.428571428571431</v>
      </c>
      <c r="D1008" s="236">
        <v>0</v>
      </c>
      <c r="E1008" s="122">
        <v>32.142857142857146</v>
      </c>
      <c r="F1008" s="122">
        <v>0</v>
      </c>
      <c r="G1008" s="122">
        <v>1.2857142857142858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32.428571428571431</v>
      </c>
      <c r="R1008" s="236">
        <v>0.5714285714285714</v>
      </c>
      <c r="S1008" s="122">
        <v>29.571428571428573</v>
      </c>
      <c r="T1008" s="122">
        <v>0</v>
      </c>
      <c r="U1008" s="122">
        <v>0.8571428571428571</v>
      </c>
      <c r="V1008" s="122">
        <v>1</v>
      </c>
      <c r="W1008" s="122">
        <v>0.14285714285714285</v>
      </c>
      <c r="X1008" s="122">
        <v>0</v>
      </c>
      <c r="Y1008" s="122">
        <v>0</v>
      </c>
      <c r="Z1008" s="122">
        <v>0.2857142857142857</v>
      </c>
      <c r="AA1008" s="122">
        <v>0</v>
      </c>
      <c r="AB1008" s="122">
        <v>0</v>
      </c>
      <c r="AC1008" s="294">
        <v>0</v>
      </c>
      <c r="AD1008" s="8"/>
      <c r="AE1008" s="97">
        <v>65.857142857142861</v>
      </c>
      <c r="AF1008" s="236">
        <v>0.5714285714285714</v>
      </c>
      <c r="AG1008" s="122">
        <v>61.714285714285715</v>
      </c>
      <c r="AH1008" s="122">
        <v>0</v>
      </c>
      <c r="AI1008" s="122">
        <v>2.1428571428571428</v>
      </c>
      <c r="AJ1008" s="122">
        <v>1</v>
      </c>
      <c r="AK1008" s="122">
        <v>0.14285714285714285</v>
      </c>
      <c r="AL1008" s="122">
        <v>0</v>
      </c>
      <c r="AM1008" s="122">
        <v>0</v>
      </c>
      <c r="AN1008" s="122">
        <v>0.2857142857142857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33.000000000000007</v>
      </c>
      <c r="D1009" s="236">
        <v>0</v>
      </c>
      <c r="E1009" s="122">
        <v>31.428571428571427</v>
      </c>
      <c r="F1009" s="122">
        <v>0.14285714285714285</v>
      </c>
      <c r="G1009" s="122">
        <v>1.1428571428571428</v>
      </c>
      <c r="H1009" s="122">
        <v>0.14285714285714285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29.571428571428569</v>
      </c>
      <c r="R1009" s="236">
        <v>0.7142857142857143</v>
      </c>
      <c r="S1009" s="122">
        <v>27.428571428571427</v>
      </c>
      <c r="T1009" s="122">
        <v>0</v>
      </c>
      <c r="U1009" s="122">
        <v>0.7142857142857143</v>
      </c>
      <c r="V1009" s="122">
        <v>0.2857142857142857</v>
      </c>
      <c r="W1009" s="122">
        <v>0.2857142857142857</v>
      </c>
      <c r="X1009" s="122">
        <v>0</v>
      </c>
      <c r="Y1009" s="122">
        <v>0</v>
      </c>
      <c r="Z1009" s="122">
        <v>0</v>
      </c>
      <c r="AA1009" s="122">
        <v>0.14285714285714285</v>
      </c>
      <c r="AB1009" s="122">
        <v>0</v>
      </c>
      <c r="AC1009" s="294">
        <v>0</v>
      </c>
      <c r="AD1009" s="8"/>
      <c r="AE1009" s="97">
        <v>62.571428571428577</v>
      </c>
      <c r="AF1009" s="236">
        <v>0.7142857142857143</v>
      </c>
      <c r="AG1009" s="122">
        <v>58.857142857142854</v>
      </c>
      <c r="AH1009" s="122">
        <v>0.14285714285714285</v>
      </c>
      <c r="AI1009" s="122">
        <v>1.8571428571428572</v>
      </c>
      <c r="AJ1009" s="122">
        <v>0.42857142857142855</v>
      </c>
      <c r="AK1009" s="122">
        <v>0.42857142857142855</v>
      </c>
      <c r="AL1009" s="122">
        <v>0</v>
      </c>
      <c r="AM1009" s="122">
        <v>0</v>
      </c>
      <c r="AN1009" s="122">
        <v>0</v>
      </c>
      <c r="AO1009" s="122">
        <v>0.14285714285714285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34.285714285714292</v>
      </c>
      <c r="D1010" s="236">
        <v>0.14285714285714285</v>
      </c>
      <c r="E1010" s="122">
        <v>33.428571428571431</v>
      </c>
      <c r="F1010" s="122">
        <v>0</v>
      </c>
      <c r="G1010" s="122">
        <v>0.7142857142857143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28.999999999999996</v>
      </c>
      <c r="R1010" s="236">
        <v>0.2857142857142857</v>
      </c>
      <c r="S1010" s="122">
        <v>27.142857142857142</v>
      </c>
      <c r="T1010" s="122">
        <v>0.14285714285714285</v>
      </c>
      <c r="U1010" s="122">
        <v>0.5714285714285714</v>
      </c>
      <c r="V1010" s="122">
        <v>0.42857142857142855</v>
      </c>
      <c r="W1010" s="122">
        <v>0.2857142857142857</v>
      </c>
      <c r="X1010" s="122">
        <v>0</v>
      </c>
      <c r="Y1010" s="122">
        <v>0</v>
      </c>
      <c r="Z1010" s="122">
        <v>0</v>
      </c>
      <c r="AA1010" s="122">
        <v>0.14285714285714285</v>
      </c>
      <c r="AB1010" s="122">
        <v>0</v>
      </c>
      <c r="AC1010" s="294">
        <v>0</v>
      </c>
      <c r="AD1010" s="8"/>
      <c r="AE1010" s="97">
        <v>63.285714285714292</v>
      </c>
      <c r="AF1010" s="236">
        <v>0.42857142857142855</v>
      </c>
      <c r="AG1010" s="122">
        <v>60.571428571428569</v>
      </c>
      <c r="AH1010" s="122">
        <v>0.14285714285714285</v>
      </c>
      <c r="AI1010" s="122">
        <v>1.2857142857142858</v>
      </c>
      <c r="AJ1010" s="122">
        <v>0.42857142857142855</v>
      </c>
      <c r="AK1010" s="122">
        <v>0.2857142857142857</v>
      </c>
      <c r="AL1010" s="122">
        <v>0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40.000000000000014</v>
      </c>
      <c r="D1011" s="236">
        <v>0.14285714285714285</v>
      </c>
      <c r="E1011" s="122">
        <v>37.428571428571431</v>
      </c>
      <c r="F1011" s="122">
        <v>0.14285714285714285</v>
      </c>
      <c r="G1011" s="122">
        <v>2.1428571428571428</v>
      </c>
      <c r="H1011" s="122">
        <v>0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35.571428571428569</v>
      </c>
      <c r="R1011" s="236">
        <v>1.2857142857142858</v>
      </c>
      <c r="S1011" s="122">
        <v>30.428571428571427</v>
      </c>
      <c r="T1011" s="122">
        <v>0</v>
      </c>
      <c r="U1011" s="122">
        <v>1.7142857142857142</v>
      </c>
      <c r="V1011" s="122">
        <v>1</v>
      </c>
      <c r="W1011" s="122">
        <v>1.1428571428571428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75.571428571428569</v>
      </c>
      <c r="AF1011" s="236">
        <v>1.4285714285714286</v>
      </c>
      <c r="AG1011" s="122">
        <v>67.857142857142861</v>
      </c>
      <c r="AH1011" s="122">
        <v>0.14285714285714285</v>
      </c>
      <c r="AI1011" s="122">
        <v>3.8571428571428572</v>
      </c>
      <c r="AJ1011" s="122">
        <v>1</v>
      </c>
      <c r="AK1011" s="122">
        <v>1.1428571428571428</v>
      </c>
      <c r="AL1011" s="122">
        <v>0.14285714285714285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42.000000000000007</v>
      </c>
      <c r="D1012" s="236">
        <v>0</v>
      </c>
      <c r="E1012" s="122">
        <v>40.714285714285715</v>
      </c>
      <c r="F1012" s="122">
        <v>0.14285714285714285</v>
      </c>
      <c r="G1012" s="122">
        <v>1</v>
      </c>
      <c r="H1012" s="122">
        <v>0</v>
      </c>
      <c r="I1012" s="122">
        <v>0</v>
      </c>
      <c r="J1012" s="122">
        <v>0.14285714285714285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35.285714285714292</v>
      </c>
      <c r="R1012" s="236">
        <v>1</v>
      </c>
      <c r="S1012" s="122">
        <v>32</v>
      </c>
      <c r="T1012" s="122">
        <v>0</v>
      </c>
      <c r="U1012" s="122">
        <v>0.8571428571428571</v>
      </c>
      <c r="V1012" s="122">
        <v>0.42857142857142855</v>
      </c>
      <c r="W1012" s="122">
        <v>0.7142857142857143</v>
      </c>
      <c r="X1012" s="122">
        <v>0.14285714285714285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294">
        <v>0</v>
      </c>
      <c r="AD1012" s="176"/>
      <c r="AE1012" s="97">
        <v>77.285714285714278</v>
      </c>
      <c r="AF1012" s="236">
        <v>1</v>
      </c>
      <c r="AG1012" s="122">
        <v>72.714285714285708</v>
      </c>
      <c r="AH1012" s="122">
        <v>0.14285714285714285</v>
      </c>
      <c r="AI1012" s="122">
        <v>1.8571428571428572</v>
      </c>
      <c r="AJ1012" s="122">
        <v>0.42857142857142855</v>
      </c>
      <c r="AK1012" s="122">
        <v>0.7142857142857143</v>
      </c>
      <c r="AL1012" s="122">
        <v>0.2857142857142857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42.000000000000007</v>
      </c>
      <c r="D1013" s="236">
        <v>0.42857142857142855</v>
      </c>
      <c r="E1013" s="122">
        <v>39.571428571428569</v>
      </c>
      <c r="F1013" s="122">
        <v>0.14285714285714285</v>
      </c>
      <c r="G1013" s="122">
        <v>1.5714285714285714</v>
      </c>
      <c r="H1013" s="122">
        <v>0.14285714285714285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34.285714285714292</v>
      </c>
      <c r="R1013" s="236">
        <v>0.7142857142857143</v>
      </c>
      <c r="S1013" s="122">
        <v>32.285714285714285</v>
      </c>
      <c r="T1013" s="122">
        <v>0</v>
      </c>
      <c r="U1013" s="122">
        <v>0.5714285714285714</v>
      </c>
      <c r="V1013" s="122">
        <v>0.14285714285714285</v>
      </c>
      <c r="W1013" s="122">
        <v>0.42857142857142855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76.285714285714278</v>
      </c>
      <c r="AF1013" s="236">
        <v>1.1428571428571428</v>
      </c>
      <c r="AG1013" s="122">
        <v>71.857142857142861</v>
      </c>
      <c r="AH1013" s="122">
        <v>0.14285714285714285</v>
      </c>
      <c r="AI1013" s="122">
        <v>2.1428571428571428</v>
      </c>
      <c r="AJ1013" s="122">
        <v>0.2857142857142857</v>
      </c>
      <c r="AK1013" s="122">
        <v>0.5714285714285714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34.285714285714292</v>
      </c>
      <c r="D1014" s="236">
        <v>0.2857142857142857</v>
      </c>
      <c r="E1014" s="122">
        <v>32.142857142857146</v>
      </c>
      <c r="F1014" s="122">
        <v>0</v>
      </c>
      <c r="G1014" s="122">
        <v>1.7142857142857142</v>
      </c>
      <c r="H1014" s="122">
        <v>0</v>
      </c>
      <c r="I1014" s="122">
        <v>0</v>
      </c>
      <c r="J1014" s="122">
        <v>0.14285714285714285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33.857142857142854</v>
      </c>
      <c r="R1014" s="236">
        <v>0.8571428571428571</v>
      </c>
      <c r="S1014" s="122">
        <v>31.285714285714285</v>
      </c>
      <c r="T1014" s="122">
        <v>0.14285714285714285</v>
      </c>
      <c r="U1014" s="122">
        <v>0.8571428571428571</v>
      </c>
      <c r="V1014" s="122">
        <v>0.5714285714285714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0.14285714285714285</v>
      </c>
      <c r="AD1014" s="8"/>
      <c r="AE1014" s="97">
        <v>68.142857142857125</v>
      </c>
      <c r="AF1014" s="236">
        <v>1.1428571428571428</v>
      </c>
      <c r="AG1014" s="122">
        <v>63.428571428571431</v>
      </c>
      <c r="AH1014" s="122">
        <v>0.14285714285714285</v>
      </c>
      <c r="AI1014" s="122">
        <v>2.5714285714285716</v>
      </c>
      <c r="AJ1014" s="122">
        <v>0.5714285714285714</v>
      </c>
      <c r="AK1014" s="122">
        <v>0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0.14285714285714285</v>
      </c>
      <c r="AR1014" s="11"/>
    </row>
    <row r="1015" spans="1:44" x14ac:dyDescent="0.25">
      <c r="A1015" s="217"/>
      <c r="B1015" s="283">
        <v>0.52083299999999999</v>
      </c>
      <c r="C1015" s="97">
        <v>39.142857142857153</v>
      </c>
      <c r="D1015" s="236">
        <v>0.14285714285714285</v>
      </c>
      <c r="E1015" s="122">
        <v>36.142857142857146</v>
      </c>
      <c r="F1015" s="122">
        <v>0.14285714285714285</v>
      </c>
      <c r="G1015" s="122">
        <v>2.4285714285714284</v>
      </c>
      <c r="H1015" s="122">
        <v>0.2857142857142857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35.428571428571438</v>
      </c>
      <c r="R1015" s="236">
        <v>0.5714285714285714</v>
      </c>
      <c r="S1015" s="122">
        <v>31.857142857142858</v>
      </c>
      <c r="T1015" s="122">
        <v>0</v>
      </c>
      <c r="U1015" s="122">
        <v>1.4285714285714286</v>
      </c>
      <c r="V1015" s="122">
        <v>1</v>
      </c>
      <c r="W1015" s="122">
        <v>0.42857142857142855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0.14285714285714285</v>
      </c>
      <c r="AC1015" s="294">
        <v>0</v>
      </c>
      <c r="AD1015" s="8"/>
      <c r="AE1015" s="97">
        <v>74.571428571428569</v>
      </c>
      <c r="AF1015" s="236">
        <v>0.7142857142857143</v>
      </c>
      <c r="AG1015" s="122">
        <v>68</v>
      </c>
      <c r="AH1015" s="122">
        <v>0.14285714285714285</v>
      </c>
      <c r="AI1015" s="122">
        <v>3.8571428571428572</v>
      </c>
      <c r="AJ1015" s="122">
        <v>1.2857142857142858</v>
      </c>
      <c r="AK1015" s="122">
        <v>0.42857142857142855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0.14285714285714285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33.714285714285722</v>
      </c>
      <c r="D1016" s="236">
        <v>0.2857142857142857</v>
      </c>
      <c r="E1016" s="122">
        <v>31.571428571428573</v>
      </c>
      <c r="F1016" s="122">
        <v>0.2857142857142857</v>
      </c>
      <c r="G1016" s="122">
        <v>1.4285714285714286</v>
      </c>
      <c r="H1016" s="122">
        <v>0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36.285714285714292</v>
      </c>
      <c r="R1016" s="236">
        <v>1.1428571428571428</v>
      </c>
      <c r="S1016" s="122">
        <v>31.857142857142858</v>
      </c>
      <c r="T1016" s="122">
        <v>0.14285714285714285</v>
      </c>
      <c r="U1016" s="122">
        <v>1.8571428571428572</v>
      </c>
      <c r="V1016" s="122">
        <v>0.42857142857142855</v>
      </c>
      <c r="W1016" s="122">
        <v>0.7142857142857143</v>
      </c>
      <c r="X1016" s="122">
        <v>0.14285714285714285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70.000000000000014</v>
      </c>
      <c r="AF1016" s="236">
        <v>1.4285714285714286</v>
      </c>
      <c r="AG1016" s="122">
        <v>63.428571428571431</v>
      </c>
      <c r="AH1016" s="122">
        <v>0.42857142857142855</v>
      </c>
      <c r="AI1016" s="122">
        <v>3.2857142857142856</v>
      </c>
      <c r="AJ1016" s="122">
        <v>0.42857142857142855</v>
      </c>
      <c r="AK1016" s="122">
        <v>0.8571428571428571</v>
      </c>
      <c r="AL1016" s="122">
        <v>0.14285714285714285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34.142857142857153</v>
      </c>
      <c r="D1017" s="236">
        <v>0.14285714285714285</v>
      </c>
      <c r="E1017" s="122">
        <v>32.714285714285715</v>
      </c>
      <c r="F1017" s="122">
        <v>0</v>
      </c>
      <c r="G1017" s="122">
        <v>1.1428571428571428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28.142857142857139</v>
      </c>
      <c r="R1017" s="236">
        <v>0.8571428571428571</v>
      </c>
      <c r="S1017" s="122">
        <v>26</v>
      </c>
      <c r="T1017" s="122">
        <v>0</v>
      </c>
      <c r="U1017" s="122">
        <v>0.42857142857142855</v>
      </c>
      <c r="V1017" s="122">
        <v>0.42857142857142855</v>
      </c>
      <c r="W1017" s="122">
        <v>0.42857142857142855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62.285714285714285</v>
      </c>
      <c r="AF1017" s="236">
        <v>1</v>
      </c>
      <c r="AG1017" s="122">
        <v>58.714285714285715</v>
      </c>
      <c r="AH1017" s="122">
        <v>0</v>
      </c>
      <c r="AI1017" s="122">
        <v>1.5714285714285714</v>
      </c>
      <c r="AJ1017" s="122">
        <v>0.5714285714285714</v>
      </c>
      <c r="AK1017" s="122">
        <v>0.42857142857142855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33.857142857142854</v>
      </c>
      <c r="D1018" s="236">
        <v>0.14285714285714285</v>
      </c>
      <c r="E1018" s="122">
        <v>31.428571428571427</v>
      </c>
      <c r="F1018" s="122">
        <v>0.14285714285714285</v>
      </c>
      <c r="G1018" s="122">
        <v>2.1428571428571428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31.285714285714288</v>
      </c>
      <c r="R1018" s="236">
        <v>0.7142857142857143</v>
      </c>
      <c r="S1018" s="122">
        <v>28.714285714285715</v>
      </c>
      <c r="T1018" s="122">
        <v>0</v>
      </c>
      <c r="U1018" s="122">
        <v>0.7142857142857143</v>
      </c>
      <c r="V1018" s="122">
        <v>0.2857142857142857</v>
      </c>
      <c r="W1018" s="122">
        <v>0.8571428571428571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65.142857142857153</v>
      </c>
      <c r="AF1018" s="236">
        <v>0.8571428571428571</v>
      </c>
      <c r="AG1018" s="122">
        <v>60.142857142857146</v>
      </c>
      <c r="AH1018" s="122">
        <v>0.14285714285714285</v>
      </c>
      <c r="AI1018" s="122">
        <v>2.8571428571428572</v>
      </c>
      <c r="AJ1018" s="122">
        <v>0.2857142857142857</v>
      </c>
      <c r="AK1018" s="122">
        <v>0.8571428571428571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35.428571428571431</v>
      </c>
      <c r="D1019" s="236">
        <v>0.14285714285714285</v>
      </c>
      <c r="E1019" s="122">
        <v>33.285714285714285</v>
      </c>
      <c r="F1019" s="122">
        <v>0</v>
      </c>
      <c r="G1019" s="122">
        <v>2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30.857142857142861</v>
      </c>
      <c r="R1019" s="236">
        <v>0.7142857142857143</v>
      </c>
      <c r="S1019" s="122">
        <v>28.714285714285715</v>
      </c>
      <c r="T1019" s="122">
        <v>0</v>
      </c>
      <c r="U1019" s="122">
        <v>0.5714285714285714</v>
      </c>
      <c r="V1019" s="122">
        <v>0.2857142857142857</v>
      </c>
      <c r="W1019" s="122">
        <v>0.5714285714285714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66.285714285714292</v>
      </c>
      <c r="AF1019" s="236">
        <v>0.8571428571428571</v>
      </c>
      <c r="AG1019" s="122">
        <v>62</v>
      </c>
      <c r="AH1019" s="122">
        <v>0</v>
      </c>
      <c r="AI1019" s="122">
        <v>2.5714285714285716</v>
      </c>
      <c r="AJ1019" s="122">
        <v>0.2857142857142857</v>
      </c>
      <c r="AK1019" s="122">
        <v>0.5714285714285714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35.571428571428569</v>
      </c>
      <c r="D1020" s="236">
        <v>0.2857142857142857</v>
      </c>
      <c r="E1020" s="122">
        <v>32.285714285714285</v>
      </c>
      <c r="F1020" s="122">
        <v>0.2857142857142857</v>
      </c>
      <c r="G1020" s="122">
        <v>2.4285714285714284</v>
      </c>
      <c r="H1020" s="122">
        <v>0.2857142857142857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38.142857142857153</v>
      </c>
      <c r="R1020" s="236">
        <v>0.7142857142857143</v>
      </c>
      <c r="S1020" s="122">
        <v>34.714285714285715</v>
      </c>
      <c r="T1020" s="122">
        <v>0</v>
      </c>
      <c r="U1020" s="122">
        <v>1.2857142857142858</v>
      </c>
      <c r="V1020" s="122">
        <v>0.42857142857142855</v>
      </c>
      <c r="W1020" s="122">
        <v>0.7142857142857143</v>
      </c>
      <c r="X1020" s="122">
        <v>0</v>
      </c>
      <c r="Y1020" s="122">
        <v>0.14285714285714285</v>
      </c>
      <c r="Z1020" s="122">
        <v>0</v>
      </c>
      <c r="AA1020" s="122">
        <v>0.14285714285714285</v>
      </c>
      <c r="AB1020" s="122">
        <v>0</v>
      </c>
      <c r="AC1020" s="294">
        <v>0</v>
      </c>
      <c r="AD1020" s="8"/>
      <c r="AE1020" s="97">
        <v>73.714285714285694</v>
      </c>
      <c r="AF1020" s="236">
        <v>1</v>
      </c>
      <c r="AG1020" s="122">
        <v>67</v>
      </c>
      <c r="AH1020" s="122">
        <v>0.2857142857142857</v>
      </c>
      <c r="AI1020" s="122">
        <v>3.7142857142857144</v>
      </c>
      <c r="AJ1020" s="122">
        <v>0.7142857142857143</v>
      </c>
      <c r="AK1020" s="122">
        <v>0.7142857142857143</v>
      </c>
      <c r="AL1020" s="122">
        <v>0</v>
      </c>
      <c r="AM1020" s="122">
        <v>0.14285714285714285</v>
      </c>
      <c r="AN1020" s="122">
        <v>0</v>
      </c>
      <c r="AO1020" s="122">
        <v>0.14285714285714285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40.142857142857153</v>
      </c>
      <c r="D1021" s="236">
        <v>0.14285714285714285</v>
      </c>
      <c r="E1021" s="122">
        <v>38.142857142857146</v>
      </c>
      <c r="F1021" s="122">
        <v>0</v>
      </c>
      <c r="G1021" s="122">
        <v>1.7142857142857142</v>
      </c>
      <c r="H1021" s="122">
        <v>0</v>
      </c>
      <c r="I1021" s="122">
        <v>0</v>
      </c>
      <c r="J1021" s="122">
        <v>0.14285714285714285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37.142857142857153</v>
      </c>
      <c r="R1021" s="236">
        <v>1.4285714285714286</v>
      </c>
      <c r="S1021" s="122">
        <v>34.714285714285715</v>
      </c>
      <c r="T1021" s="122">
        <v>0</v>
      </c>
      <c r="U1021" s="122">
        <v>0.14285714285714285</v>
      </c>
      <c r="V1021" s="122">
        <v>0.42857142857142855</v>
      </c>
      <c r="W1021" s="122">
        <v>0.2857142857142857</v>
      </c>
      <c r="X1021" s="122">
        <v>0</v>
      </c>
      <c r="Y1021" s="122">
        <v>0</v>
      </c>
      <c r="Z1021" s="122">
        <v>0.14285714285714285</v>
      </c>
      <c r="AA1021" s="122">
        <v>0</v>
      </c>
      <c r="AB1021" s="122">
        <v>0</v>
      </c>
      <c r="AC1021" s="294">
        <v>0</v>
      </c>
      <c r="AD1021" s="8"/>
      <c r="AE1021" s="97">
        <v>77.285714285714292</v>
      </c>
      <c r="AF1021" s="236">
        <v>1.5714285714285714</v>
      </c>
      <c r="AG1021" s="122">
        <v>72.857142857142861</v>
      </c>
      <c r="AH1021" s="122">
        <v>0</v>
      </c>
      <c r="AI1021" s="122">
        <v>1.8571428571428572</v>
      </c>
      <c r="AJ1021" s="122">
        <v>0.42857142857142855</v>
      </c>
      <c r="AK1021" s="122">
        <v>0.2857142857142857</v>
      </c>
      <c r="AL1021" s="122">
        <v>0.14285714285714285</v>
      </c>
      <c r="AM1021" s="122">
        <v>0</v>
      </c>
      <c r="AN1021" s="122">
        <v>0.14285714285714285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36.428571428571438</v>
      </c>
      <c r="D1022" s="236">
        <v>0.14285714285714285</v>
      </c>
      <c r="E1022" s="122">
        <v>35.428571428571431</v>
      </c>
      <c r="F1022" s="122">
        <v>0.14285714285714285</v>
      </c>
      <c r="G1022" s="122">
        <v>0.7142857142857143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34.571428571428577</v>
      </c>
      <c r="R1022" s="236">
        <v>0.7142857142857143</v>
      </c>
      <c r="S1022" s="122">
        <v>32.142857142857146</v>
      </c>
      <c r="T1022" s="122">
        <v>0</v>
      </c>
      <c r="U1022" s="122">
        <v>0.7142857142857143</v>
      </c>
      <c r="V1022" s="122">
        <v>0.5714285714285714</v>
      </c>
      <c r="W1022" s="122">
        <v>0.42857142857142855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71</v>
      </c>
      <c r="AF1022" s="236">
        <v>0.8571428571428571</v>
      </c>
      <c r="AG1022" s="122">
        <v>67.571428571428569</v>
      </c>
      <c r="AH1022" s="122">
        <v>0.14285714285714285</v>
      </c>
      <c r="AI1022" s="122">
        <v>1.4285714285714286</v>
      </c>
      <c r="AJ1022" s="122">
        <v>0.5714285714285714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41.142857142857146</v>
      </c>
      <c r="D1023" s="236">
        <v>0.14285714285714285</v>
      </c>
      <c r="E1023" s="122">
        <v>39.571428571428569</v>
      </c>
      <c r="F1023" s="122">
        <v>0</v>
      </c>
      <c r="G1023" s="122">
        <v>1.2857142857142858</v>
      </c>
      <c r="H1023" s="122">
        <v>0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33.428571428571438</v>
      </c>
      <c r="R1023" s="236">
        <v>0.7142857142857143</v>
      </c>
      <c r="S1023" s="122">
        <v>30.571428571428573</v>
      </c>
      <c r="T1023" s="122">
        <v>0</v>
      </c>
      <c r="U1023" s="122">
        <v>0.8571428571428571</v>
      </c>
      <c r="V1023" s="122">
        <v>0.42857142857142855</v>
      </c>
      <c r="W1023" s="122">
        <v>0.7142857142857143</v>
      </c>
      <c r="X1023" s="122">
        <v>0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294">
        <v>0</v>
      </c>
      <c r="AD1023" s="8"/>
      <c r="AE1023" s="97">
        <v>74.571428571428555</v>
      </c>
      <c r="AF1023" s="236">
        <v>0.8571428571428571</v>
      </c>
      <c r="AG1023" s="122">
        <v>70.142857142857139</v>
      </c>
      <c r="AH1023" s="122">
        <v>0</v>
      </c>
      <c r="AI1023" s="122">
        <v>2.1428571428571428</v>
      </c>
      <c r="AJ1023" s="122">
        <v>0.42857142857142855</v>
      </c>
      <c r="AK1023" s="122">
        <v>0.7142857142857143</v>
      </c>
      <c r="AL1023" s="122">
        <v>0.14285714285714285</v>
      </c>
      <c r="AM1023" s="122">
        <v>0</v>
      </c>
      <c r="AN1023" s="122">
        <v>0</v>
      </c>
      <c r="AO1023" s="122">
        <v>0.14285714285714285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35.142857142857146</v>
      </c>
      <c r="D1024" s="236">
        <v>0.42857142857142855</v>
      </c>
      <c r="E1024" s="122">
        <v>32.285714285714285</v>
      </c>
      <c r="F1024" s="122">
        <v>0.2857142857142857</v>
      </c>
      <c r="G1024" s="122">
        <v>2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37.285714285714285</v>
      </c>
      <c r="R1024" s="236">
        <v>0.7142857142857143</v>
      </c>
      <c r="S1024" s="122">
        <v>34.142857142857146</v>
      </c>
      <c r="T1024" s="122">
        <v>0.14285714285714285</v>
      </c>
      <c r="U1024" s="122">
        <v>0.8571428571428571</v>
      </c>
      <c r="V1024" s="122">
        <v>0.5714285714285714</v>
      </c>
      <c r="W1024" s="122">
        <v>0.8571428571428571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72.428571428571431</v>
      </c>
      <c r="AF1024" s="236">
        <v>1.1428571428571428</v>
      </c>
      <c r="AG1024" s="122">
        <v>66.428571428571431</v>
      </c>
      <c r="AH1024" s="122">
        <v>0.42857142857142855</v>
      </c>
      <c r="AI1024" s="122">
        <v>2.8571428571428572</v>
      </c>
      <c r="AJ1024" s="122">
        <v>0.5714285714285714</v>
      </c>
      <c r="AK1024" s="122">
        <v>1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41.857142857142861</v>
      </c>
      <c r="D1025" s="236">
        <v>0.14285714285714285</v>
      </c>
      <c r="E1025" s="122">
        <v>38.571428571428569</v>
      </c>
      <c r="F1025" s="122">
        <v>0.14285714285714285</v>
      </c>
      <c r="G1025" s="122">
        <v>2.7142857142857144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39.857142857142854</v>
      </c>
      <c r="R1025" s="236">
        <v>0.5714285714285714</v>
      </c>
      <c r="S1025" s="122">
        <v>37.571428571428569</v>
      </c>
      <c r="T1025" s="122">
        <v>0</v>
      </c>
      <c r="U1025" s="122">
        <v>0.5714285714285714</v>
      </c>
      <c r="V1025" s="122">
        <v>0.7142857142857143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294">
        <v>0</v>
      </c>
      <c r="AD1025" s="8"/>
      <c r="AE1025" s="97">
        <v>81.714285714285708</v>
      </c>
      <c r="AF1025" s="236">
        <v>0.7142857142857143</v>
      </c>
      <c r="AG1025" s="122">
        <v>76.142857142857139</v>
      </c>
      <c r="AH1025" s="122">
        <v>0.14285714285714285</v>
      </c>
      <c r="AI1025" s="122">
        <v>3.2857142857142856</v>
      </c>
      <c r="AJ1025" s="122">
        <v>1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0.14285714285714285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49.714285714285715</v>
      </c>
      <c r="D1026" s="236">
        <v>0</v>
      </c>
      <c r="E1026" s="122">
        <v>46.857142857142854</v>
      </c>
      <c r="F1026" s="122">
        <v>0</v>
      </c>
      <c r="G1026" s="122">
        <v>2.2857142857142856</v>
      </c>
      <c r="H1026" s="122">
        <v>0.42857142857142855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0.14285714285714285</v>
      </c>
      <c r="N1026" s="122">
        <v>0</v>
      </c>
      <c r="O1026" s="294">
        <v>0</v>
      </c>
      <c r="P1026" s="8"/>
      <c r="Q1026" s="97">
        <v>35.428571428571438</v>
      </c>
      <c r="R1026" s="236">
        <v>1.1428571428571428</v>
      </c>
      <c r="S1026" s="122">
        <v>33</v>
      </c>
      <c r="T1026" s="122">
        <v>0</v>
      </c>
      <c r="U1026" s="122">
        <v>0.7142857142857143</v>
      </c>
      <c r="V1026" s="122">
        <v>0.14285714285714285</v>
      </c>
      <c r="W1026" s="122">
        <v>0.2857142857142857</v>
      </c>
      <c r="X1026" s="122">
        <v>0.14285714285714285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85.142857142857139</v>
      </c>
      <c r="AF1026" s="236">
        <v>1.1428571428571428</v>
      </c>
      <c r="AG1026" s="122">
        <v>79.857142857142861</v>
      </c>
      <c r="AH1026" s="122">
        <v>0</v>
      </c>
      <c r="AI1026" s="122">
        <v>3</v>
      </c>
      <c r="AJ1026" s="122">
        <v>0.5714285714285714</v>
      </c>
      <c r="AK1026" s="122">
        <v>0.2857142857142857</v>
      </c>
      <c r="AL1026" s="122">
        <v>0.14285714285714285</v>
      </c>
      <c r="AM1026" s="122">
        <v>0</v>
      </c>
      <c r="AN1026" s="122">
        <v>0</v>
      </c>
      <c r="AO1026" s="122">
        <v>0.14285714285714285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54.142857142857146</v>
      </c>
      <c r="D1027" s="236">
        <v>0.5714285714285714</v>
      </c>
      <c r="E1027" s="122">
        <v>51.428571428571431</v>
      </c>
      <c r="F1027" s="122">
        <v>0.14285714285714285</v>
      </c>
      <c r="G1027" s="122">
        <v>1.8571428571428572</v>
      </c>
      <c r="H1027" s="122">
        <v>0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37.428571428571431</v>
      </c>
      <c r="R1027" s="236">
        <v>1.4285714285714286</v>
      </c>
      <c r="S1027" s="122">
        <v>34.857142857142854</v>
      </c>
      <c r="T1027" s="122">
        <v>0</v>
      </c>
      <c r="U1027" s="122">
        <v>0.5714285714285714</v>
      </c>
      <c r="V1027" s="122">
        <v>0.42857142857142855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294">
        <v>0</v>
      </c>
      <c r="AD1027" s="8"/>
      <c r="AE1027" s="97">
        <v>91.571428571428569</v>
      </c>
      <c r="AF1027" s="236">
        <v>2</v>
      </c>
      <c r="AG1027" s="122">
        <v>86.285714285714292</v>
      </c>
      <c r="AH1027" s="122">
        <v>0.14285714285714285</v>
      </c>
      <c r="AI1027" s="122">
        <v>2.4285714285714284</v>
      </c>
      <c r="AJ1027" s="122">
        <v>0.42857142857142855</v>
      </c>
      <c r="AK1027" s="122">
        <v>0</v>
      </c>
      <c r="AL1027" s="122">
        <v>0</v>
      </c>
      <c r="AM1027" s="122">
        <v>0.14285714285714285</v>
      </c>
      <c r="AN1027" s="122">
        <v>0</v>
      </c>
      <c r="AO1027" s="122">
        <v>0.14285714285714285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52.571428571428577</v>
      </c>
      <c r="D1028" s="236">
        <v>0.14285714285714285</v>
      </c>
      <c r="E1028" s="122">
        <v>49.714285714285715</v>
      </c>
      <c r="F1028" s="122">
        <v>0.2857142857142857</v>
      </c>
      <c r="G1028" s="122">
        <v>2.2857142857142856</v>
      </c>
      <c r="H1028" s="122">
        <v>0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41.428571428571423</v>
      </c>
      <c r="R1028" s="236">
        <v>0.7142857142857143</v>
      </c>
      <c r="S1028" s="122">
        <v>39.571428571428569</v>
      </c>
      <c r="T1028" s="122">
        <v>0</v>
      </c>
      <c r="U1028" s="122">
        <v>0.8571428571428571</v>
      </c>
      <c r="V1028" s="122">
        <v>0.2857142857142857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94.000000000000014</v>
      </c>
      <c r="AF1028" s="236">
        <v>0.8571428571428571</v>
      </c>
      <c r="AG1028" s="122">
        <v>89.285714285714292</v>
      </c>
      <c r="AH1028" s="122">
        <v>0.2857142857142857</v>
      </c>
      <c r="AI1028" s="122">
        <v>3.1428571428571428</v>
      </c>
      <c r="AJ1028" s="122">
        <v>0.2857142857142857</v>
      </c>
      <c r="AK1028" s="122">
        <v>0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48.571428571428577</v>
      </c>
      <c r="D1029" s="236">
        <v>0</v>
      </c>
      <c r="E1029" s="122">
        <v>46.285714285714285</v>
      </c>
      <c r="F1029" s="122">
        <v>0</v>
      </c>
      <c r="G1029" s="122">
        <v>2.1428571428571428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38.428571428571438</v>
      </c>
      <c r="R1029" s="236">
        <v>0.5714285714285714</v>
      </c>
      <c r="S1029" s="122">
        <v>36.428571428571431</v>
      </c>
      <c r="T1029" s="122">
        <v>0</v>
      </c>
      <c r="U1029" s="122">
        <v>0.7142857142857143</v>
      </c>
      <c r="V1029" s="122">
        <v>0.42857142857142855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294">
        <v>0</v>
      </c>
      <c r="AD1029" s="8"/>
      <c r="AE1029" s="97">
        <v>86.999999999999986</v>
      </c>
      <c r="AF1029" s="236">
        <v>0.5714285714285714</v>
      </c>
      <c r="AG1029" s="122">
        <v>82.714285714285708</v>
      </c>
      <c r="AH1029" s="122">
        <v>0</v>
      </c>
      <c r="AI1029" s="122">
        <v>2.8571428571428572</v>
      </c>
      <c r="AJ1029" s="122">
        <v>0.5714285714285714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63.285714285714292</v>
      </c>
      <c r="D1030" s="236">
        <v>0.14285714285714285</v>
      </c>
      <c r="E1030" s="122">
        <v>60.714285714285715</v>
      </c>
      <c r="F1030" s="122">
        <v>0</v>
      </c>
      <c r="G1030" s="122">
        <v>2.2857142857142856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37.714285714285715</v>
      </c>
      <c r="R1030" s="236">
        <v>0.14285714285714285</v>
      </c>
      <c r="S1030" s="122">
        <v>36.285714285714285</v>
      </c>
      <c r="T1030" s="122">
        <v>0</v>
      </c>
      <c r="U1030" s="122">
        <v>0.7142857142857143</v>
      </c>
      <c r="V1030" s="122">
        <v>0.2857142857142857</v>
      </c>
      <c r="W1030" s="122">
        <v>0.2857142857142857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101.00000000000001</v>
      </c>
      <c r="AF1030" s="236">
        <v>0.2857142857142857</v>
      </c>
      <c r="AG1030" s="122">
        <v>97</v>
      </c>
      <c r="AH1030" s="122">
        <v>0</v>
      </c>
      <c r="AI1030" s="122">
        <v>3</v>
      </c>
      <c r="AJ1030" s="122">
        <v>0.42857142857142855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61.142857142857146</v>
      </c>
      <c r="D1031" s="236">
        <v>0</v>
      </c>
      <c r="E1031" s="122">
        <v>59.285714285714285</v>
      </c>
      <c r="F1031" s="122">
        <v>0</v>
      </c>
      <c r="G1031" s="122">
        <v>1.7142857142857142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36.142857142857132</v>
      </c>
      <c r="R1031" s="236">
        <v>0.8571428571428571</v>
      </c>
      <c r="S1031" s="122">
        <v>33.857142857142854</v>
      </c>
      <c r="T1031" s="122">
        <v>0</v>
      </c>
      <c r="U1031" s="122">
        <v>0.5714285714285714</v>
      </c>
      <c r="V1031" s="122">
        <v>0.5714285714285714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97.285714285714292</v>
      </c>
      <c r="AF1031" s="236">
        <v>0.8571428571428571</v>
      </c>
      <c r="AG1031" s="122">
        <v>93.142857142857139</v>
      </c>
      <c r="AH1031" s="122">
        <v>0</v>
      </c>
      <c r="AI1031" s="122">
        <v>2.2857142857142856</v>
      </c>
      <c r="AJ1031" s="122">
        <v>0.7142857142857143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65.571428571428569</v>
      </c>
      <c r="D1032" s="236">
        <v>0.14285714285714285</v>
      </c>
      <c r="E1032" s="122">
        <v>62.428571428571431</v>
      </c>
      <c r="F1032" s="122">
        <v>0</v>
      </c>
      <c r="G1032" s="122">
        <v>2.8571428571428572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36.857142857142854</v>
      </c>
      <c r="R1032" s="236">
        <v>0.5714285714285714</v>
      </c>
      <c r="S1032" s="122">
        <v>35.571428571428569</v>
      </c>
      <c r="T1032" s="122">
        <v>0</v>
      </c>
      <c r="U1032" s="122">
        <v>0.2857142857142857</v>
      </c>
      <c r="V1032" s="122">
        <v>0.2857142857142857</v>
      </c>
      <c r="W1032" s="122">
        <v>0</v>
      </c>
      <c r="X1032" s="122">
        <v>0.14285714285714285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102.42857142857142</v>
      </c>
      <c r="AF1032" s="236">
        <v>0.7142857142857143</v>
      </c>
      <c r="AG1032" s="122">
        <v>98</v>
      </c>
      <c r="AH1032" s="122">
        <v>0</v>
      </c>
      <c r="AI1032" s="122">
        <v>3.1428571428571428</v>
      </c>
      <c r="AJ1032" s="122">
        <v>0.42857142857142855</v>
      </c>
      <c r="AK1032" s="122">
        <v>0</v>
      </c>
      <c r="AL1032" s="122">
        <v>0.14285714285714285</v>
      </c>
      <c r="AM1032" s="122">
        <v>0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63.714285714285715</v>
      </c>
      <c r="D1033" s="236">
        <v>0.42857142857142855</v>
      </c>
      <c r="E1033" s="122">
        <v>60.714285714285715</v>
      </c>
      <c r="F1033" s="122">
        <v>0.2857142857142857</v>
      </c>
      <c r="G1033" s="122">
        <v>2.2857142857142856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36</v>
      </c>
      <c r="R1033" s="236">
        <v>0.7142857142857143</v>
      </c>
      <c r="S1033" s="122">
        <v>33.857142857142854</v>
      </c>
      <c r="T1033" s="122">
        <v>0</v>
      </c>
      <c r="U1033" s="122">
        <v>0.42857142857142855</v>
      </c>
      <c r="V1033" s="122">
        <v>0.5714285714285714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99.714285714285708</v>
      </c>
      <c r="AF1033" s="236">
        <v>1.1428571428571428</v>
      </c>
      <c r="AG1033" s="122">
        <v>94.571428571428569</v>
      </c>
      <c r="AH1033" s="122">
        <v>0.2857142857142857</v>
      </c>
      <c r="AI1033" s="122">
        <v>2.7142857142857144</v>
      </c>
      <c r="AJ1033" s="122">
        <v>0.5714285714285714</v>
      </c>
      <c r="AK1033" s="122">
        <v>0.42857142857142855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70.714285714285694</v>
      </c>
      <c r="D1034" s="236">
        <v>0.14285714285714285</v>
      </c>
      <c r="E1034" s="122">
        <v>67.714285714285708</v>
      </c>
      <c r="F1034" s="122">
        <v>0</v>
      </c>
      <c r="G1034" s="122">
        <v>2.7142857142857144</v>
      </c>
      <c r="H1034" s="122">
        <v>0</v>
      </c>
      <c r="I1034" s="122">
        <v>0</v>
      </c>
      <c r="J1034" s="122">
        <v>0</v>
      </c>
      <c r="K1034" s="122">
        <v>0.14285714285714285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32.714285714285722</v>
      </c>
      <c r="R1034" s="236">
        <v>0.2857142857142857</v>
      </c>
      <c r="S1034" s="122">
        <v>31.571428571428573</v>
      </c>
      <c r="T1034" s="122">
        <v>0</v>
      </c>
      <c r="U1034" s="122">
        <v>0.2857142857142857</v>
      </c>
      <c r="V1034" s="122">
        <v>0</v>
      </c>
      <c r="W1034" s="122">
        <v>0.42857142857142855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294">
        <v>0</v>
      </c>
      <c r="AD1034" s="8"/>
      <c r="AE1034" s="97">
        <v>103.42857142857143</v>
      </c>
      <c r="AF1034" s="236">
        <v>0.42857142857142855</v>
      </c>
      <c r="AG1034" s="122">
        <v>99.285714285714292</v>
      </c>
      <c r="AH1034" s="122">
        <v>0</v>
      </c>
      <c r="AI1034" s="122">
        <v>3</v>
      </c>
      <c r="AJ1034" s="122">
        <v>0</v>
      </c>
      <c r="AK1034" s="122">
        <v>0.42857142857142855</v>
      </c>
      <c r="AL1034" s="122">
        <v>0</v>
      </c>
      <c r="AM1034" s="122">
        <v>0.14285714285714285</v>
      </c>
      <c r="AN1034" s="122">
        <v>0</v>
      </c>
      <c r="AO1034" s="122">
        <v>0.14285714285714285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64</v>
      </c>
      <c r="D1035" s="236">
        <v>0.5714285714285714</v>
      </c>
      <c r="E1035" s="122">
        <v>61.714285714285715</v>
      </c>
      <c r="F1035" s="122">
        <v>0.42857142857142855</v>
      </c>
      <c r="G1035" s="122">
        <v>1.2857142857142858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34.571428571428577</v>
      </c>
      <c r="R1035" s="236">
        <v>0.2857142857142857</v>
      </c>
      <c r="S1035" s="122">
        <v>33.428571428571431</v>
      </c>
      <c r="T1035" s="122">
        <v>0</v>
      </c>
      <c r="U1035" s="122">
        <v>0.2857142857142857</v>
      </c>
      <c r="V1035" s="122">
        <v>0.42857142857142855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98.571428571428569</v>
      </c>
      <c r="AF1035" s="236">
        <v>0.8571428571428571</v>
      </c>
      <c r="AG1035" s="122">
        <v>95.142857142857139</v>
      </c>
      <c r="AH1035" s="122">
        <v>0.42857142857142855</v>
      </c>
      <c r="AI1035" s="122">
        <v>1.5714285714285714</v>
      </c>
      <c r="AJ1035" s="122">
        <v>0.42857142857142855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58.714285714285715</v>
      </c>
      <c r="D1036" s="236">
        <v>1.1428571428571428</v>
      </c>
      <c r="E1036" s="122">
        <v>56</v>
      </c>
      <c r="F1036" s="122">
        <v>0</v>
      </c>
      <c r="G1036" s="122">
        <v>1.5714285714285714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38.285714285714292</v>
      </c>
      <c r="R1036" s="236">
        <v>0.42857142857142855</v>
      </c>
      <c r="S1036" s="122">
        <v>36.142857142857146</v>
      </c>
      <c r="T1036" s="122">
        <v>0</v>
      </c>
      <c r="U1036" s="122">
        <v>1</v>
      </c>
      <c r="V1036" s="122">
        <v>0.2857142857142857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97</v>
      </c>
      <c r="AF1036" s="236">
        <v>1.5714285714285714</v>
      </c>
      <c r="AG1036" s="122">
        <v>92.142857142857139</v>
      </c>
      <c r="AH1036" s="122">
        <v>0</v>
      </c>
      <c r="AI1036" s="122">
        <v>2.5714285714285716</v>
      </c>
      <c r="AJ1036" s="122">
        <v>0.2857142857142857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59.714285714285722</v>
      </c>
      <c r="D1037" s="236">
        <v>0.42857142857142855</v>
      </c>
      <c r="E1037" s="122">
        <v>57.428571428571431</v>
      </c>
      <c r="F1037" s="122">
        <v>0.14285714285714285</v>
      </c>
      <c r="G1037" s="122">
        <v>1.7142857142857142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33.142857142857146</v>
      </c>
      <c r="R1037" s="236">
        <v>0.42857142857142855</v>
      </c>
      <c r="S1037" s="122">
        <v>30.714285714285715</v>
      </c>
      <c r="T1037" s="122">
        <v>0</v>
      </c>
      <c r="U1037" s="122">
        <v>0.5714285714285714</v>
      </c>
      <c r="V1037" s="122">
        <v>0.14285714285714285</v>
      </c>
      <c r="W1037" s="122">
        <v>0.7142857142857143</v>
      </c>
      <c r="X1037" s="122">
        <v>0.14285714285714285</v>
      </c>
      <c r="Y1037" s="122">
        <v>0.14285714285714285</v>
      </c>
      <c r="Z1037" s="122">
        <v>0</v>
      </c>
      <c r="AA1037" s="122">
        <v>0.2857142857142857</v>
      </c>
      <c r="AB1037" s="122">
        <v>0</v>
      </c>
      <c r="AC1037" s="294">
        <v>0</v>
      </c>
      <c r="AD1037" s="8"/>
      <c r="AE1037" s="97">
        <v>92.857142857142847</v>
      </c>
      <c r="AF1037" s="236">
        <v>0.8571428571428571</v>
      </c>
      <c r="AG1037" s="122">
        <v>88.142857142857139</v>
      </c>
      <c r="AH1037" s="122">
        <v>0.14285714285714285</v>
      </c>
      <c r="AI1037" s="122">
        <v>2.2857142857142856</v>
      </c>
      <c r="AJ1037" s="122">
        <v>0.14285714285714285</v>
      </c>
      <c r="AK1037" s="122">
        <v>0.7142857142857143</v>
      </c>
      <c r="AL1037" s="122">
        <v>0.14285714285714285</v>
      </c>
      <c r="AM1037" s="122">
        <v>0.14285714285714285</v>
      </c>
      <c r="AN1037" s="122">
        <v>0</v>
      </c>
      <c r="AO1037" s="122">
        <v>0.2857142857142857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54.428571428571431</v>
      </c>
      <c r="D1038" s="236">
        <v>0.8571428571428571</v>
      </c>
      <c r="E1038" s="122">
        <v>52.142857142857146</v>
      </c>
      <c r="F1038" s="122">
        <v>0</v>
      </c>
      <c r="G1038" s="122">
        <v>1.4285714285714286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26.571428571428569</v>
      </c>
      <c r="R1038" s="236">
        <v>0.8571428571428571</v>
      </c>
      <c r="S1038" s="122">
        <v>24.142857142857142</v>
      </c>
      <c r="T1038" s="122">
        <v>0</v>
      </c>
      <c r="U1038" s="122">
        <v>0.7142857142857143</v>
      </c>
      <c r="V1038" s="122">
        <v>0.42857142857142855</v>
      </c>
      <c r="W1038" s="122">
        <v>0.2857142857142857</v>
      </c>
      <c r="X1038" s="122">
        <v>0</v>
      </c>
      <c r="Y1038" s="122">
        <v>0</v>
      </c>
      <c r="Z1038" s="122">
        <v>0.14285714285714285</v>
      </c>
      <c r="AA1038" s="122">
        <v>0</v>
      </c>
      <c r="AB1038" s="122">
        <v>0</v>
      </c>
      <c r="AC1038" s="294">
        <v>0</v>
      </c>
      <c r="AD1038" s="8"/>
      <c r="AE1038" s="97">
        <v>81</v>
      </c>
      <c r="AF1038" s="236">
        <v>1.7142857142857142</v>
      </c>
      <c r="AG1038" s="122">
        <v>76.285714285714292</v>
      </c>
      <c r="AH1038" s="122">
        <v>0</v>
      </c>
      <c r="AI1038" s="122">
        <v>2.1428571428571428</v>
      </c>
      <c r="AJ1038" s="122">
        <v>0.42857142857142855</v>
      </c>
      <c r="AK1038" s="122">
        <v>0.2857142857142857</v>
      </c>
      <c r="AL1038" s="122">
        <v>0</v>
      </c>
      <c r="AM1038" s="122">
        <v>0</v>
      </c>
      <c r="AN1038" s="122">
        <v>0.14285714285714285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41.285714285714292</v>
      </c>
      <c r="D1039" s="236">
        <v>0.14285714285714285</v>
      </c>
      <c r="E1039" s="122">
        <v>40.428571428571431</v>
      </c>
      <c r="F1039" s="122">
        <v>0.14285714285714285</v>
      </c>
      <c r="G1039" s="122">
        <v>0.5714285714285714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27.571428571428569</v>
      </c>
      <c r="R1039" s="236">
        <v>0.42857142857142855</v>
      </c>
      <c r="S1039" s="122">
        <v>25.857142857142858</v>
      </c>
      <c r="T1039" s="122">
        <v>0</v>
      </c>
      <c r="U1039" s="122">
        <v>0.8571428571428571</v>
      </c>
      <c r="V1039" s="122">
        <v>0.14285714285714285</v>
      </c>
      <c r="W1039" s="122">
        <v>0.14285714285714285</v>
      </c>
      <c r="X1039" s="122">
        <v>0.14285714285714285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68.857142857142847</v>
      </c>
      <c r="AF1039" s="236">
        <v>0.5714285714285714</v>
      </c>
      <c r="AG1039" s="122">
        <v>66.285714285714292</v>
      </c>
      <c r="AH1039" s="122">
        <v>0.14285714285714285</v>
      </c>
      <c r="AI1039" s="122">
        <v>1.4285714285714286</v>
      </c>
      <c r="AJ1039" s="122">
        <v>0.14285714285714285</v>
      </c>
      <c r="AK1039" s="122">
        <v>0.14285714285714285</v>
      </c>
      <c r="AL1039" s="122">
        <v>0.14285714285714285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33.285714285714285</v>
      </c>
      <c r="D1040" s="236">
        <v>0.14285714285714285</v>
      </c>
      <c r="E1040" s="122">
        <v>31.571428571428573</v>
      </c>
      <c r="F1040" s="122">
        <v>0.14285714285714285</v>
      </c>
      <c r="G1040" s="122">
        <v>1.1428571428571428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27.714285714285712</v>
      </c>
      <c r="R1040" s="236">
        <v>0.5714285714285714</v>
      </c>
      <c r="S1040" s="122">
        <v>25.714285714285715</v>
      </c>
      <c r="T1040" s="122">
        <v>0</v>
      </c>
      <c r="U1040" s="122">
        <v>0.2857142857142857</v>
      </c>
      <c r="V1040" s="122">
        <v>0.42857142857142855</v>
      </c>
      <c r="W1040" s="122">
        <v>0.42857142857142855</v>
      </c>
      <c r="X1040" s="122">
        <v>0.14285714285714285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294">
        <v>0</v>
      </c>
      <c r="AD1040" s="8"/>
      <c r="AE1040" s="97">
        <v>61.000000000000014</v>
      </c>
      <c r="AF1040" s="236">
        <v>0.7142857142857143</v>
      </c>
      <c r="AG1040" s="122">
        <v>57.285714285714285</v>
      </c>
      <c r="AH1040" s="122">
        <v>0.14285714285714285</v>
      </c>
      <c r="AI1040" s="122">
        <v>1.4285714285714286</v>
      </c>
      <c r="AJ1040" s="122">
        <v>0.7142857142857143</v>
      </c>
      <c r="AK1040" s="122">
        <v>0.42857142857142855</v>
      </c>
      <c r="AL1040" s="122">
        <v>0.14285714285714285</v>
      </c>
      <c r="AM1040" s="122">
        <v>0</v>
      </c>
      <c r="AN1040" s="122">
        <v>0</v>
      </c>
      <c r="AO1040" s="122">
        <v>0.14285714285714285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23.285714285714288</v>
      </c>
      <c r="D1041" s="236">
        <v>0.14285714285714285</v>
      </c>
      <c r="E1041" s="122">
        <v>22.571428571428573</v>
      </c>
      <c r="F1041" s="122">
        <v>0</v>
      </c>
      <c r="G1041" s="122">
        <v>0.5714285714285714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23.714285714285715</v>
      </c>
      <c r="R1041" s="236">
        <v>0</v>
      </c>
      <c r="S1041" s="122">
        <v>23.571428571428573</v>
      </c>
      <c r="T1041" s="122">
        <v>0</v>
      </c>
      <c r="U1041" s="122">
        <v>0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47.000000000000007</v>
      </c>
      <c r="AF1041" s="236">
        <v>0.14285714285714285</v>
      </c>
      <c r="AG1041" s="122">
        <v>46.142857142857146</v>
      </c>
      <c r="AH1041" s="122">
        <v>0</v>
      </c>
      <c r="AI1041" s="122">
        <v>0.5714285714285714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19.714285714285712</v>
      </c>
      <c r="D1042" s="236">
        <v>0.14285714285714285</v>
      </c>
      <c r="E1042" s="122">
        <v>19.142857142857142</v>
      </c>
      <c r="F1042" s="122">
        <v>0</v>
      </c>
      <c r="G1042" s="122">
        <v>0.42857142857142855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20.142857142857139</v>
      </c>
      <c r="R1042" s="236">
        <v>0.42857142857142855</v>
      </c>
      <c r="S1042" s="122">
        <v>18.428571428571427</v>
      </c>
      <c r="T1042" s="122">
        <v>0</v>
      </c>
      <c r="U1042" s="122">
        <v>1</v>
      </c>
      <c r="V1042" s="122">
        <v>0.14285714285714285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39.857142857142861</v>
      </c>
      <c r="AF1042" s="236">
        <v>0.5714285714285714</v>
      </c>
      <c r="AG1042" s="122">
        <v>37.571428571428569</v>
      </c>
      <c r="AH1042" s="122">
        <v>0</v>
      </c>
      <c r="AI1042" s="122">
        <v>1.4285714285714286</v>
      </c>
      <c r="AJ1042" s="122">
        <v>0.14285714285714285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16.714285714285712</v>
      </c>
      <c r="D1043" s="236">
        <v>0</v>
      </c>
      <c r="E1043" s="122">
        <v>16.285714285714285</v>
      </c>
      <c r="F1043" s="122">
        <v>0</v>
      </c>
      <c r="G1043" s="122">
        <v>0.42857142857142855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16.714285714285715</v>
      </c>
      <c r="R1043" s="236">
        <v>0.2857142857142857</v>
      </c>
      <c r="S1043" s="122">
        <v>15.428571428571429</v>
      </c>
      <c r="T1043" s="122">
        <v>0.14285714285714285</v>
      </c>
      <c r="U1043" s="122">
        <v>0.7142857142857143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33.428571428571438</v>
      </c>
      <c r="AF1043" s="236">
        <v>0.2857142857142857</v>
      </c>
      <c r="AG1043" s="122">
        <v>31.714285714285715</v>
      </c>
      <c r="AH1043" s="122">
        <v>0.14285714285714285</v>
      </c>
      <c r="AI1043" s="122">
        <v>1.1428571428571428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15.428571428571429</v>
      </c>
      <c r="D1044" s="236">
        <v>0</v>
      </c>
      <c r="E1044" s="122">
        <v>15</v>
      </c>
      <c r="F1044" s="122">
        <v>0</v>
      </c>
      <c r="G1044" s="122">
        <v>0.42857142857142855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12.999999999999998</v>
      </c>
      <c r="R1044" s="236">
        <v>0</v>
      </c>
      <c r="S1044" s="122">
        <v>12.714285714285714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0.14285714285714285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28.428571428571431</v>
      </c>
      <c r="AF1044" s="236">
        <v>0</v>
      </c>
      <c r="AG1044" s="122">
        <v>27.714285714285715</v>
      </c>
      <c r="AH1044" s="122">
        <v>0</v>
      </c>
      <c r="AI1044" s="122">
        <v>0.5714285714285714</v>
      </c>
      <c r="AJ1044" s="122">
        <v>0</v>
      </c>
      <c r="AK1044" s="122">
        <v>0</v>
      </c>
      <c r="AL1044" s="122">
        <v>0.14285714285714285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14.142857142857142</v>
      </c>
      <c r="D1045" s="236">
        <v>0</v>
      </c>
      <c r="E1045" s="122">
        <v>13.714285714285714</v>
      </c>
      <c r="F1045" s="122">
        <v>0.2857142857142857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14.285714285714286</v>
      </c>
      <c r="R1045" s="236">
        <v>0</v>
      </c>
      <c r="S1045" s="122">
        <v>13.428571428571429</v>
      </c>
      <c r="T1045" s="122">
        <v>0</v>
      </c>
      <c r="U1045" s="122">
        <v>0.5714285714285714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28.428571428571427</v>
      </c>
      <c r="AF1045" s="236">
        <v>0</v>
      </c>
      <c r="AG1045" s="122">
        <v>27.142857142857142</v>
      </c>
      <c r="AH1045" s="122">
        <v>0.2857142857142857</v>
      </c>
      <c r="AI1045" s="122">
        <v>0.7142857142857143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11.142857142857142</v>
      </c>
      <c r="D1046" s="236">
        <v>0.14285714285714285</v>
      </c>
      <c r="E1046" s="122">
        <v>10.571428571428571</v>
      </c>
      <c r="F1046" s="122">
        <v>0</v>
      </c>
      <c r="G1046" s="122">
        <v>0.42857142857142855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12</v>
      </c>
      <c r="R1046" s="236">
        <v>0</v>
      </c>
      <c r="S1046" s="122">
        <v>11.285714285714286</v>
      </c>
      <c r="T1046" s="122">
        <v>0</v>
      </c>
      <c r="U1046" s="122">
        <v>0.7142857142857143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23.142857142857142</v>
      </c>
      <c r="AF1046" s="236">
        <v>0.14285714285714285</v>
      </c>
      <c r="AG1046" s="122">
        <v>21.857142857142858</v>
      </c>
      <c r="AH1046" s="122">
        <v>0</v>
      </c>
      <c r="AI1046" s="122">
        <v>1.1428571428571428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10.571428571428571</v>
      </c>
      <c r="D1047" s="236">
        <v>0</v>
      </c>
      <c r="E1047" s="122">
        <v>10.428571428571429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11.999999999999998</v>
      </c>
      <c r="R1047" s="236">
        <v>0.14285714285714285</v>
      </c>
      <c r="S1047" s="122">
        <v>11.142857142857142</v>
      </c>
      <c r="T1047" s="122">
        <v>0</v>
      </c>
      <c r="U1047" s="122">
        <v>0.42857142857142855</v>
      </c>
      <c r="V1047" s="122">
        <v>0</v>
      </c>
      <c r="W1047" s="122">
        <v>0</v>
      </c>
      <c r="X1047" s="122">
        <v>0.14285714285714285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22.571428571428573</v>
      </c>
      <c r="AF1047" s="236">
        <v>0.14285714285714285</v>
      </c>
      <c r="AG1047" s="122">
        <v>21.571428571428573</v>
      </c>
      <c r="AH1047" s="122">
        <v>0</v>
      </c>
      <c r="AI1047" s="122">
        <v>0.5714285714285714</v>
      </c>
      <c r="AJ1047" s="122">
        <v>0</v>
      </c>
      <c r="AK1047" s="122">
        <v>0</v>
      </c>
      <c r="AL1047" s="122">
        <v>0.14285714285714285</v>
      </c>
      <c r="AM1047" s="122">
        <v>0.14285714285714285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12.571428571428571</v>
      </c>
      <c r="D1048" s="236">
        <v>0</v>
      </c>
      <c r="E1048" s="122">
        <v>12.142857142857142</v>
      </c>
      <c r="F1048" s="122">
        <v>0</v>
      </c>
      <c r="G1048" s="122">
        <v>0.42857142857142855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10.999999999999998</v>
      </c>
      <c r="R1048" s="236">
        <v>0</v>
      </c>
      <c r="S1048" s="122">
        <v>10.142857142857142</v>
      </c>
      <c r="T1048" s="122">
        <v>0</v>
      </c>
      <c r="U1048" s="122">
        <v>0.7142857142857143</v>
      </c>
      <c r="V1048" s="122">
        <v>0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23.571428571428569</v>
      </c>
      <c r="AF1048" s="236">
        <v>0</v>
      </c>
      <c r="AG1048" s="122">
        <v>22.285714285714285</v>
      </c>
      <c r="AH1048" s="122">
        <v>0</v>
      </c>
      <c r="AI1048" s="122">
        <v>1.1428571428571428</v>
      </c>
      <c r="AJ1048" s="122">
        <v>0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11.142857142857142</v>
      </c>
      <c r="D1049" s="236">
        <v>0.14285714285714285</v>
      </c>
      <c r="E1049" s="122">
        <v>10.857142857142858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8.8571428571428577</v>
      </c>
      <c r="R1049" s="236">
        <v>0.14285714285714285</v>
      </c>
      <c r="S1049" s="122">
        <v>8.4285714285714288</v>
      </c>
      <c r="T1049" s="122">
        <v>0</v>
      </c>
      <c r="U1049" s="122">
        <v>0.2857142857142857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19.999999999999996</v>
      </c>
      <c r="AF1049" s="236">
        <v>0.2857142857142857</v>
      </c>
      <c r="AG1049" s="122">
        <v>19.285714285714285</v>
      </c>
      <c r="AH1049" s="122">
        <v>0</v>
      </c>
      <c r="AI1049" s="122">
        <v>0.42857142857142855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10.571428571428571</v>
      </c>
      <c r="D1050" s="236">
        <v>0.14285714285714285</v>
      </c>
      <c r="E1050" s="122">
        <v>10.285714285714286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10.714285714285714</v>
      </c>
      <c r="R1050" s="236">
        <v>0.14285714285714285</v>
      </c>
      <c r="S1050" s="122">
        <v>9.8571428571428577</v>
      </c>
      <c r="T1050" s="122">
        <v>0</v>
      </c>
      <c r="U1050" s="122">
        <v>0.5714285714285714</v>
      </c>
      <c r="V1050" s="122">
        <v>0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21.285714285714285</v>
      </c>
      <c r="AF1050" s="236">
        <v>0.2857142857142857</v>
      </c>
      <c r="AG1050" s="122">
        <v>20.142857142857142</v>
      </c>
      <c r="AH1050" s="122">
        <v>0</v>
      </c>
      <c r="AI1050" s="122">
        <v>0.7142857142857143</v>
      </c>
      <c r="AJ1050" s="122">
        <v>0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10.714285714285714</v>
      </c>
      <c r="D1051" s="236">
        <v>0</v>
      </c>
      <c r="E1051" s="122">
        <v>9.7142857142857135</v>
      </c>
      <c r="F1051" s="122">
        <v>0.14285714285714285</v>
      </c>
      <c r="G1051" s="122">
        <v>0.8571428571428571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8.2857142857142847</v>
      </c>
      <c r="R1051" s="236">
        <v>0</v>
      </c>
      <c r="S1051" s="122">
        <v>7.8571428571428568</v>
      </c>
      <c r="T1051" s="122">
        <v>0</v>
      </c>
      <c r="U1051" s="122">
        <v>0.42857142857142855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19</v>
      </c>
      <c r="AF1051" s="236">
        <v>0</v>
      </c>
      <c r="AG1051" s="122">
        <v>17.571428571428573</v>
      </c>
      <c r="AH1051" s="122">
        <v>0.14285714285714285</v>
      </c>
      <c r="AI1051" s="122">
        <v>1.2857142857142858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10.857142857142856</v>
      </c>
      <c r="D1052" s="236">
        <v>0.14285714285714285</v>
      </c>
      <c r="E1052" s="122">
        <v>10.142857142857142</v>
      </c>
      <c r="F1052" s="122">
        <v>0</v>
      </c>
      <c r="G1052" s="122">
        <v>0.5714285714285714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9.4285714285714288</v>
      </c>
      <c r="R1052" s="236">
        <v>0</v>
      </c>
      <c r="S1052" s="122">
        <v>8.8571428571428577</v>
      </c>
      <c r="T1052" s="122">
        <v>0</v>
      </c>
      <c r="U1052" s="122">
        <v>0.5714285714285714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20.285714285714285</v>
      </c>
      <c r="AF1052" s="236">
        <v>0.14285714285714285</v>
      </c>
      <c r="AG1052" s="122">
        <v>19</v>
      </c>
      <c r="AH1052" s="122">
        <v>0</v>
      </c>
      <c r="AI1052" s="122">
        <v>1.1428571428571428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8.2857142857142847</v>
      </c>
      <c r="D1053" s="236">
        <v>0</v>
      </c>
      <c r="E1053" s="122">
        <v>8.1428571428571423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9.8571428571428559</v>
      </c>
      <c r="R1053" s="236">
        <v>0.14285714285714285</v>
      </c>
      <c r="S1053" s="122">
        <v>9.5714285714285712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18.142857142857142</v>
      </c>
      <c r="AF1053" s="236">
        <v>0.14285714285714285</v>
      </c>
      <c r="AG1053" s="122">
        <v>17.714285714285715</v>
      </c>
      <c r="AH1053" s="122">
        <v>0</v>
      </c>
      <c r="AI1053" s="122">
        <v>0.14285714285714285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11.714285714285715</v>
      </c>
      <c r="D1054" s="236">
        <v>0</v>
      </c>
      <c r="E1054" s="122">
        <v>11.285714285714286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9.7142857142857135</v>
      </c>
      <c r="R1054" s="236">
        <v>0</v>
      </c>
      <c r="S1054" s="122">
        <v>9.7142857142857135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21.428571428571427</v>
      </c>
      <c r="AF1054" s="236">
        <v>0</v>
      </c>
      <c r="AG1054" s="122">
        <v>21</v>
      </c>
      <c r="AH1054" s="122">
        <v>0</v>
      </c>
      <c r="AI1054" s="122">
        <v>0.42857142857142855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5.8571428571428568</v>
      </c>
      <c r="D1055" s="236">
        <v>0</v>
      </c>
      <c r="E1055" s="122">
        <v>5.8571428571428568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7.2857142857142856</v>
      </c>
      <c r="R1055" s="236">
        <v>0.14285714285714285</v>
      </c>
      <c r="S1055" s="122">
        <v>6.5714285714285712</v>
      </c>
      <c r="T1055" s="122">
        <v>0</v>
      </c>
      <c r="U1055" s="122">
        <v>0.2857142857142857</v>
      </c>
      <c r="V1055" s="122">
        <v>0.2857142857142857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13.142857142857144</v>
      </c>
      <c r="AF1055" s="236">
        <v>0.14285714285714285</v>
      </c>
      <c r="AG1055" s="122">
        <v>12.428571428571429</v>
      </c>
      <c r="AH1055" s="122">
        <v>0</v>
      </c>
      <c r="AI1055" s="122">
        <v>0.2857142857142857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5.2857142857142856</v>
      </c>
      <c r="D1056" s="236">
        <v>0</v>
      </c>
      <c r="E1056" s="122">
        <v>4.8571428571428568</v>
      </c>
      <c r="F1056" s="122">
        <v>0</v>
      </c>
      <c r="G1056" s="122">
        <v>0.42857142857142855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6.1428571428571432</v>
      </c>
      <c r="R1056" s="236">
        <v>0</v>
      </c>
      <c r="S1056" s="122">
        <v>5.4285714285714288</v>
      </c>
      <c r="T1056" s="122">
        <v>0</v>
      </c>
      <c r="U1056" s="122">
        <v>0.7142857142857143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11.428571428571429</v>
      </c>
      <c r="AF1056" s="236">
        <v>0</v>
      </c>
      <c r="AG1056" s="122">
        <v>10.285714285714286</v>
      </c>
      <c r="AH1056" s="122">
        <v>0</v>
      </c>
      <c r="AI1056" s="122">
        <v>1.1428571428571428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6.1428571428571432</v>
      </c>
      <c r="D1057" s="236">
        <v>0</v>
      </c>
      <c r="E1057" s="122">
        <v>6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7</v>
      </c>
      <c r="R1057" s="236">
        <v>0</v>
      </c>
      <c r="S1057" s="122">
        <v>6.8571428571428568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13.142857142857142</v>
      </c>
      <c r="AF1057" s="236">
        <v>0</v>
      </c>
      <c r="AG1057" s="122">
        <v>12.857142857142858</v>
      </c>
      <c r="AH1057" s="122">
        <v>0</v>
      </c>
      <c r="AI1057" s="122">
        <v>0.14285714285714285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4</v>
      </c>
      <c r="D1058" s="236">
        <v>0</v>
      </c>
      <c r="E1058" s="122">
        <v>3.7142857142857144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3.8571428571428572</v>
      </c>
      <c r="R1058" s="236">
        <v>0</v>
      </c>
      <c r="S1058" s="122">
        <v>3.7142857142857144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7.8571428571428577</v>
      </c>
      <c r="AF1058" s="236">
        <v>0</v>
      </c>
      <c r="AG1058" s="122">
        <v>7.4285714285714288</v>
      </c>
      <c r="AH1058" s="122">
        <v>0</v>
      </c>
      <c r="AI1058" s="122">
        <v>0.42857142857142855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4.8571428571428577</v>
      </c>
      <c r="D1059" s="236">
        <v>0.14285714285714285</v>
      </c>
      <c r="E1059" s="122">
        <v>4.5714285714285712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4.4285714285714297</v>
      </c>
      <c r="R1059" s="236">
        <v>0.14285714285714285</v>
      </c>
      <c r="S1059" s="122">
        <v>4.1428571428571432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9.2857142857142865</v>
      </c>
      <c r="AF1059" s="236">
        <v>0.2857142857142857</v>
      </c>
      <c r="AG1059" s="122">
        <v>8.7142857142857135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3.2857142857142856</v>
      </c>
      <c r="D1060" s="295">
        <v>0</v>
      </c>
      <c r="E1060" s="296">
        <v>3.2857142857142856</v>
      </c>
      <c r="F1060" s="296">
        <v>0</v>
      </c>
      <c r="G1060" s="296">
        <v>0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4</v>
      </c>
      <c r="R1060" s="295">
        <v>0</v>
      </c>
      <c r="S1060" s="296">
        <v>3.8571428571428572</v>
      </c>
      <c r="T1060" s="296">
        <v>0</v>
      </c>
      <c r="U1060" s="296">
        <v>0</v>
      </c>
      <c r="V1060" s="296">
        <v>0.14285714285714285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7.2857142857142865</v>
      </c>
      <c r="AF1060" s="295">
        <v>0</v>
      </c>
      <c r="AG1060" s="296">
        <v>7.1428571428571432</v>
      </c>
      <c r="AH1060" s="296">
        <v>0</v>
      </c>
      <c r="AI1060" s="296">
        <v>0</v>
      </c>
      <c r="AJ1060" s="296">
        <v>0.14285714285714285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1992.2857142857144</v>
      </c>
      <c r="D1061" s="385">
        <v>9.8571428571428577</v>
      </c>
      <c r="E1061" s="385">
        <v>1893.5714285714284</v>
      </c>
      <c r="F1061" s="385">
        <v>6.0000000000000009</v>
      </c>
      <c r="G1061" s="385">
        <v>76.571428571428569</v>
      </c>
      <c r="H1061" s="385">
        <v>3.2857142857142847</v>
      </c>
      <c r="I1061" s="385">
        <v>0.71428571428571419</v>
      </c>
      <c r="J1061" s="385">
        <v>1.2857142857142854</v>
      </c>
      <c r="K1061" s="385">
        <v>0.5714285714285714</v>
      </c>
      <c r="L1061" s="385">
        <v>0</v>
      </c>
      <c r="M1061" s="385">
        <v>0.42857142857142855</v>
      </c>
      <c r="N1061" s="385">
        <v>0</v>
      </c>
      <c r="O1061" s="386">
        <v>0</v>
      </c>
      <c r="P1061" s="9"/>
      <c r="Q1061" s="387">
        <v>1776.7142857142858</v>
      </c>
      <c r="R1061" s="385">
        <v>38.714285714285715</v>
      </c>
      <c r="S1061" s="385">
        <v>1643.8571428571433</v>
      </c>
      <c r="T1061" s="385">
        <v>1.1428571428571426</v>
      </c>
      <c r="U1061" s="385">
        <v>43.28571428571427</v>
      </c>
      <c r="V1061" s="385">
        <v>22.714285714285708</v>
      </c>
      <c r="W1061" s="385">
        <v>21.142857142857132</v>
      </c>
      <c r="X1061" s="385">
        <v>1.8571428571428565</v>
      </c>
      <c r="Y1061" s="385">
        <v>0.2857142857142857</v>
      </c>
      <c r="Z1061" s="385">
        <v>1.4285714285714284</v>
      </c>
      <c r="AA1061" s="385">
        <v>1.9999999999999996</v>
      </c>
      <c r="AB1061" s="385">
        <v>0.14285714285714285</v>
      </c>
      <c r="AC1061" s="386">
        <v>0.14285714285714285</v>
      </c>
      <c r="AD1061" s="9"/>
      <c r="AE1061" s="387">
        <v>3769</v>
      </c>
      <c r="AF1061" s="385">
        <v>48.571428571428562</v>
      </c>
      <c r="AG1061" s="385">
        <v>3537.4285714285725</v>
      </c>
      <c r="AH1061" s="385">
        <v>7.1428571428571441</v>
      </c>
      <c r="AI1061" s="385">
        <v>119.85714285714285</v>
      </c>
      <c r="AJ1061" s="385">
        <v>26</v>
      </c>
      <c r="AK1061" s="385">
        <v>21.857142857142847</v>
      </c>
      <c r="AL1061" s="385">
        <v>3.1428571428571419</v>
      </c>
      <c r="AM1061" s="385">
        <v>0.85714285714285698</v>
      </c>
      <c r="AN1061" s="385">
        <v>1.4285714285714284</v>
      </c>
      <c r="AO1061" s="385">
        <v>2.4285714285714279</v>
      </c>
      <c r="AP1061" s="385">
        <v>0.14285714285714285</v>
      </c>
      <c r="AQ1061" s="386">
        <v>0.14285714285714285</v>
      </c>
      <c r="AR1061" s="11"/>
    </row>
    <row r="1062" spans="1:95" x14ac:dyDescent="0.25">
      <c r="A1062" s="217"/>
      <c r="B1062" s="388" t="s">
        <v>36</v>
      </c>
      <c r="C1062" s="389">
        <v>2249.2857142857147</v>
      </c>
      <c r="D1062" s="390">
        <v>10.999999999999998</v>
      </c>
      <c r="E1062" s="390">
        <v>2138.7142857142862</v>
      </c>
      <c r="F1062" s="390">
        <v>6.8571428571428585</v>
      </c>
      <c r="G1062" s="390">
        <v>86.285714285714292</v>
      </c>
      <c r="H1062" s="390">
        <v>3.2857142857142847</v>
      </c>
      <c r="I1062" s="390">
        <v>0.71428571428571419</v>
      </c>
      <c r="J1062" s="390">
        <v>1.4285714285714282</v>
      </c>
      <c r="K1062" s="390">
        <v>0.5714285714285714</v>
      </c>
      <c r="L1062" s="390">
        <v>0</v>
      </c>
      <c r="M1062" s="390">
        <v>0.42857142857142855</v>
      </c>
      <c r="N1062" s="390">
        <v>0</v>
      </c>
      <c r="O1062" s="391">
        <v>0</v>
      </c>
      <c r="P1062" s="9"/>
      <c r="Q1062" s="392">
        <v>1986.0000000000002</v>
      </c>
      <c r="R1062" s="390">
        <v>40.571428571428591</v>
      </c>
      <c r="S1062" s="390">
        <v>1839.1428571428576</v>
      </c>
      <c r="T1062" s="390">
        <v>1.2857142857142854</v>
      </c>
      <c r="U1062" s="390">
        <v>52.428571428571416</v>
      </c>
      <c r="V1062" s="390">
        <v>24.285714285714274</v>
      </c>
      <c r="W1062" s="390">
        <v>21.714285714285701</v>
      </c>
      <c r="X1062" s="390">
        <v>2.1428571428571423</v>
      </c>
      <c r="Y1062" s="390">
        <v>0.42857142857142855</v>
      </c>
      <c r="Z1062" s="390">
        <v>1.5714285714285712</v>
      </c>
      <c r="AA1062" s="390">
        <v>2.1428571428571423</v>
      </c>
      <c r="AB1062" s="390">
        <v>0.14285714285714285</v>
      </c>
      <c r="AC1062" s="391">
        <v>0.14285714285714285</v>
      </c>
      <c r="AD1062" s="9"/>
      <c r="AE1062" s="392">
        <v>4235.2857142857147</v>
      </c>
      <c r="AF1062" s="390">
        <v>51.571428571428569</v>
      </c>
      <c r="AG1062" s="390">
        <v>3977.8571428571436</v>
      </c>
      <c r="AH1062" s="390">
        <v>8.1428571428571459</v>
      </c>
      <c r="AI1062" s="390">
        <v>138.71428571428572</v>
      </c>
      <c r="AJ1062" s="390">
        <v>27.571428571428566</v>
      </c>
      <c r="AK1062" s="390">
        <v>22.428571428571416</v>
      </c>
      <c r="AL1062" s="390">
        <v>3.5714285714285703</v>
      </c>
      <c r="AM1062" s="390">
        <v>0.99999999999999978</v>
      </c>
      <c r="AN1062" s="390">
        <v>1.5714285714285712</v>
      </c>
      <c r="AO1062" s="390">
        <v>2.5714285714285707</v>
      </c>
      <c r="AP1062" s="390">
        <v>0.14285714285714285</v>
      </c>
      <c r="AQ1062" s="391">
        <v>0.14285714285714285</v>
      </c>
      <c r="AR1062" s="11"/>
    </row>
    <row r="1063" spans="1:95" x14ac:dyDescent="0.25">
      <c r="A1063" s="217"/>
      <c r="B1063" s="393" t="s">
        <v>37</v>
      </c>
      <c r="C1063" s="394">
        <v>2298.7142857142858</v>
      </c>
      <c r="D1063" s="395">
        <v>11.142857142857141</v>
      </c>
      <c r="E1063" s="395">
        <v>2186.4285714285716</v>
      </c>
      <c r="F1063" s="395">
        <v>6.8571428571428585</v>
      </c>
      <c r="G1063" s="395">
        <v>87.857142857142861</v>
      </c>
      <c r="H1063" s="395">
        <v>3.2857142857142847</v>
      </c>
      <c r="I1063" s="395">
        <v>0.71428571428571419</v>
      </c>
      <c r="J1063" s="395">
        <v>1.4285714285714282</v>
      </c>
      <c r="K1063" s="395">
        <v>0.5714285714285714</v>
      </c>
      <c r="L1063" s="395">
        <v>0</v>
      </c>
      <c r="M1063" s="395">
        <v>0.42857142857142855</v>
      </c>
      <c r="N1063" s="395">
        <v>0</v>
      </c>
      <c r="O1063" s="396">
        <v>0</v>
      </c>
      <c r="P1063" s="9"/>
      <c r="Q1063" s="397">
        <v>2038.2857142857144</v>
      </c>
      <c r="R1063" s="395">
        <v>41.000000000000028</v>
      </c>
      <c r="S1063" s="395">
        <v>1889.0000000000007</v>
      </c>
      <c r="T1063" s="395">
        <v>1.2857142857142854</v>
      </c>
      <c r="U1063" s="395">
        <v>53.714285714285708</v>
      </c>
      <c r="V1063" s="395">
        <v>24.999999999999986</v>
      </c>
      <c r="W1063" s="395">
        <v>21.714285714285701</v>
      </c>
      <c r="X1063" s="395">
        <v>2.1428571428571423</v>
      </c>
      <c r="Y1063" s="395">
        <v>0.42857142857142855</v>
      </c>
      <c r="Z1063" s="395">
        <v>1.5714285714285712</v>
      </c>
      <c r="AA1063" s="395">
        <v>2.1428571428571423</v>
      </c>
      <c r="AB1063" s="395">
        <v>0.14285714285714285</v>
      </c>
      <c r="AC1063" s="396">
        <v>0.14285714285714285</v>
      </c>
      <c r="AD1063" s="9"/>
      <c r="AE1063" s="397">
        <v>4337.0000000000009</v>
      </c>
      <c r="AF1063" s="395">
        <v>52.142857142857146</v>
      </c>
      <c r="AG1063" s="395">
        <v>4075.4285714285725</v>
      </c>
      <c r="AH1063" s="395">
        <v>8.1428571428571459</v>
      </c>
      <c r="AI1063" s="395">
        <v>141.57142857142853</v>
      </c>
      <c r="AJ1063" s="395">
        <v>28.285714285714278</v>
      </c>
      <c r="AK1063" s="395">
        <v>22.428571428571416</v>
      </c>
      <c r="AL1063" s="395">
        <v>3.5714285714285703</v>
      </c>
      <c r="AM1063" s="395">
        <v>0.99999999999999978</v>
      </c>
      <c r="AN1063" s="395">
        <v>1.5714285714285712</v>
      </c>
      <c r="AO1063" s="395">
        <v>2.5714285714285707</v>
      </c>
      <c r="AP1063" s="395">
        <v>0.14285714285714285</v>
      </c>
      <c r="AQ1063" s="396">
        <v>0.14285714285714285</v>
      </c>
      <c r="AR1063" s="11"/>
    </row>
    <row r="1064" spans="1:95" x14ac:dyDescent="0.25">
      <c r="A1064" s="217"/>
      <c r="B1064" s="398" t="s">
        <v>38</v>
      </c>
      <c r="C1064" s="399">
        <v>2353.2857142857147</v>
      </c>
      <c r="D1064" s="400">
        <v>11.142857142857141</v>
      </c>
      <c r="E1064" s="400">
        <v>2232.4285714285711</v>
      </c>
      <c r="F1064" s="400">
        <v>7.5714285714285738</v>
      </c>
      <c r="G1064" s="400">
        <v>95.571428571428584</v>
      </c>
      <c r="H1064" s="400">
        <v>3.2857142857142847</v>
      </c>
      <c r="I1064" s="400">
        <v>0.71428571428571419</v>
      </c>
      <c r="J1064" s="400">
        <v>1.571428571428571</v>
      </c>
      <c r="K1064" s="400">
        <v>0.5714285714285714</v>
      </c>
      <c r="L1064" s="400">
        <v>0</v>
      </c>
      <c r="M1064" s="400">
        <v>0.42857142857142855</v>
      </c>
      <c r="N1064" s="400">
        <v>0</v>
      </c>
      <c r="O1064" s="401">
        <v>0</v>
      </c>
      <c r="P1064" s="9"/>
      <c r="Q1064" s="402">
        <v>2085.2857142857142</v>
      </c>
      <c r="R1064" s="400">
        <v>41.142857142857167</v>
      </c>
      <c r="S1064" s="400">
        <v>1930.7142857142865</v>
      </c>
      <c r="T1064" s="400">
        <v>1.2857142857142854</v>
      </c>
      <c r="U1064" s="400">
        <v>56.571428571428569</v>
      </c>
      <c r="V1064" s="400">
        <v>27.142857142857121</v>
      </c>
      <c r="W1064" s="400">
        <v>21.857142857142843</v>
      </c>
      <c r="X1064" s="400">
        <v>2.1428571428571423</v>
      </c>
      <c r="Y1064" s="400">
        <v>0.42857142857142855</v>
      </c>
      <c r="Z1064" s="400">
        <v>1.5714285714285712</v>
      </c>
      <c r="AA1064" s="400">
        <v>2.1428571428571423</v>
      </c>
      <c r="AB1064" s="400">
        <v>0.14285714285714285</v>
      </c>
      <c r="AC1064" s="401">
        <v>0.14285714285714285</v>
      </c>
      <c r="AD1064" s="9"/>
      <c r="AE1064" s="402">
        <v>4438.5714285714294</v>
      </c>
      <c r="AF1064" s="400">
        <v>52.285714285714285</v>
      </c>
      <c r="AG1064" s="400">
        <v>4163.1428571428578</v>
      </c>
      <c r="AH1064" s="400">
        <v>8.8571428571428594</v>
      </c>
      <c r="AI1064" s="400">
        <v>152.14285714285708</v>
      </c>
      <c r="AJ1064" s="400">
        <v>30.42857142857142</v>
      </c>
      <c r="AK1064" s="400">
        <v>22.571428571428559</v>
      </c>
      <c r="AL1064" s="400">
        <v>3.7142857142857131</v>
      </c>
      <c r="AM1064" s="400">
        <v>0.99999999999999978</v>
      </c>
      <c r="AN1064" s="400">
        <v>1.5714285714285712</v>
      </c>
      <c r="AO1064" s="400">
        <v>2.5714285714285707</v>
      </c>
      <c r="AP1064" s="400">
        <v>0.14285714285714285</v>
      </c>
      <c r="AQ1064" s="401">
        <v>0.14285714285714285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4">
        <v>20</v>
      </c>
      <c r="Y1066" s="579"/>
      <c r="Z1066" s="579">
        <v>24</v>
      </c>
      <c r="AA1066" s="579"/>
      <c r="AB1066" s="579">
        <v>35</v>
      </c>
      <c r="AC1066" s="58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4">
        <v>20</v>
      </c>
      <c r="BD1066" s="579"/>
      <c r="BE1066" s="579">
        <v>24</v>
      </c>
      <c r="BF1066" s="579"/>
      <c r="BG1066" s="579">
        <v>35</v>
      </c>
      <c r="BH1066" s="58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4">
        <v>20</v>
      </c>
      <c r="CI1066" s="579"/>
      <c r="CJ1066" s="579">
        <v>24</v>
      </c>
      <c r="CK1066" s="579"/>
      <c r="CL1066" s="579">
        <v>35</v>
      </c>
      <c r="CM1066" s="580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10</v>
      </c>
      <c r="D1069" s="292">
        <v>0</v>
      </c>
      <c r="E1069" s="89">
        <v>1</v>
      </c>
      <c r="F1069" s="89">
        <v>6</v>
      </c>
      <c r="G1069" s="89">
        <v>3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3</v>
      </c>
      <c r="Y1069" s="30">
        <v>0.3</v>
      </c>
      <c r="Z1069" s="99">
        <v>0</v>
      </c>
      <c r="AA1069" s="30">
        <v>0</v>
      </c>
      <c r="AB1069" s="99">
        <v>0</v>
      </c>
      <c r="AC1069" s="30">
        <v>0</v>
      </c>
      <c r="AD1069" s="25">
        <v>18.243000000000002</v>
      </c>
      <c r="AE1069" s="25">
        <v>21.706500000000002</v>
      </c>
      <c r="AF1069" s="25" t="s">
        <v>104</v>
      </c>
      <c r="AG1069" s="57"/>
      <c r="AH1069" s="96">
        <v>8</v>
      </c>
      <c r="AI1069" s="292">
        <v>0</v>
      </c>
      <c r="AJ1069" s="89">
        <v>1</v>
      </c>
      <c r="AK1069" s="89">
        <v>7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16.347500000000004</v>
      </c>
      <c r="BJ1069" s="25">
        <v>17.170000000000002</v>
      </c>
      <c r="BK1069" s="25" t="s">
        <v>104</v>
      </c>
      <c r="BL1069" s="57"/>
      <c r="BM1069" s="96">
        <v>18</v>
      </c>
      <c r="BN1069" s="474">
        <v>0</v>
      </c>
      <c r="BO1069" s="461">
        <v>2</v>
      </c>
      <c r="BP1069" s="461">
        <v>13</v>
      </c>
      <c r="BQ1069" s="461">
        <v>3</v>
      </c>
      <c r="BR1069" s="461">
        <v>0</v>
      </c>
      <c r="BS1069" s="461">
        <v>0</v>
      </c>
      <c r="BT1069" s="461">
        <v>0</v>
      </c>
      <c r="BU1069" s="461">
        <v>0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3</v>
      </c>
      <c r="CI1069" s="30">
        <v>0.16666666666666666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17.400555555555556</v>
      </c>
      <c r="CO1069" s="25">
        <v>20.275000000000002</v>
      </c>
      <c r="CP1069" s="25" t="s">
        <v>104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3</v>
      </c>
      <c r="D1070" s="236">
        <v>0</v>
      </c>
      <c r="E1070" s="122">
        <v>0</v>
      </c>
      <c r="F1070" s="122">
        <v>3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16.16333333333333</v>
      </c>
      <c r="AE1070" s="27" t="s">
        <v>104</v>
      </c>
      <c r="AF1070" s="27" t="s">
        <v>104</v>
      </c>
      <c r="AG1070" s="57"/>
      <c r="AH1070" s="97">
        <v>8</v>
      </c>
      <c r="AI1070" s="236">
        <v>0</v>
      </c>
      <c r="AJ1070" s="122">
        <v>1</v>
      </c>
      <c r="AK1070" s="122">
        <v>7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16.202500000000001</v>
      </c>
      <c r="BJ1070" s="27">
        <v>17.170000000000002</v>
      </c>
      <c r="BK1070" s="27" t="s">
        <v>104</v>
      </c>
      <c r="BL1070" s="57"/>
      <c r="BM1070" s="97">
        <v>11</v>
      </c>
      <c r="BN1070" s="473">
        <v>0</v>
      </c>
      <c r="BO1070" s="14">
        <v>1</v>
      </c>
      <c r="BP1070" s="14">
        <v>10</v>
      </c>
      <c r="BQ1070" s="14">
        <v>0</v>
      </c>
      <c r="BR1070" s="14">
        <v>0</v>
      </c>
      <c r="BS1070" s="14">
        <v>0</v>
      </c>
      <c r="BT1070" s="14">
        <v>0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16.191818181818181</v>
      </c>
      <c r="CO1070" s="27">
        <v>17.170000000000002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1</v>
      </c>
      <c r="D1071" s="236">
        <v>0</v>
      </c>
      <c r="E1071" s="122">
        <v>0</v>
      </c>
      <c r="F1071" s="122">
        <v>1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16.16</v>
      </c>
      <c r="AE1071" s="27" t="s">
        <v>104</v>
      </c>
      <c r="AF1071" s="27" t="s">
        <v>104</v>
      </c>
      <c r="AG1071" s="57"/>
      <c r="AH1071" s="97">
        <v>6</v>
      </c>
      <c r="AI1071" s="236">
        <v>0</v>
      </c>
      <c r="AJ1071" s="122">
        <v>1</v>
      </c>
      <c r="AK1071" s="122">
        <v>3</v>
      </c>
      <c r="AL1071" s="122">
        <v>1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2</v>
      </c>
      <c r="BD1071" s="31">
        <v>0.33333333333333331</v>
      </c>
      <c r="BE1071" s="100">
        <v>1</v>
      </c>
      <c r="BF1071" s="31">
        <v>0.16666666666666666</v>
      </c>
      <c r="BG1071" s="100">
        <v>0</v>
      </c>
      <c r="BH1071" s="31">
        <v>0</v>
      </c>
      <c r="BI1071" s="27">
        <v>18.783333333333335</v>
      </c>
      <c r="BJ1071" s="27">
        <v>25.1905</v>
      </c>
      <c r="BK1071" s="27" t="s">
        <v>104</v>
      </c>
      <c r="BL1071" s="57"/>
      <c r="BM1071" s="97">
        <v>7</v>
      </c>
      <c r="BN1071" s="473">
        <v>0</v>
      </c>
      <c r="BO1071" s="14">
        <v>1</v>
      </c>
      <c r="BP1071" s="14">
        <v>4</v>
      </c>
      <c r="BQ1071" s="14">
        <v>1</v>
      </c>
      <c r="BR1071" s="14">
        <v>1</v>
      </c>
      <c r="BS1071" s="14">
        <v>0</v>
      </c>
      <c r="BT1071" s="14">
        <v>0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</v>
      </c>
      <c r="CI1071" s="31">
        <v>0.2857142857142857</v>
      </c>
      <c r="CJ1071" s="100">
        <v>1</v>
      </c>
      <c r="CK1071" s="31">
        <v>0.14285714285714285</v>
      </c>
      <c r="CL1071" s="100">
        <v>0</v>
      </c>
      <c r="CM1071" s="31">
        <v>0</v>
      </c>
      <c r="CN1071" s="27">
        <v>18.408571428571431</v>
      </c>
      <c r="CO1071" s="27">
        <v>24.471999999999998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3</v>
      </c>
      <c r="D1072" s="236">
        <v>0</v>
      </c>
      <c r="E1072" s="122">
        <v>0</v>
      </c>
      <c r="F1072" s="122">
        <v>2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1</v>
      </c>
      <c r="Y1072" s="31">
        <v>0.33333333333333331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19.596666666666668</v>
      </c>
      <c r="AE1072" s="27" t="s">
        <v>104</v>
      </c>
      <c r="AF1072" s="27" t="s">
        <v>104</v>
      </c>
      <c r="AG1072" s="57"/>
      <c r="AH1072" s="97">
        <v>4</v>
      </c>
      <c r="AI1072" s="236">
        <v>0</v>
      </c>
      <c r="AJ1072" s="122">
        <v>0</v>
      </c>
      <c r="AK1072" s="122">
        <v>1</v>
      </c>
      <c r="AL1072" s="122">
        <v>2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3</v>
      </c>
      <c r="BD1072" s="31">
        <v>0.75</v>
      </c>
      <c r="BE1072" s="100">
        <v>1</v>
      </c>
      <c r="BF1072" s="31">
        <v>0.25</v>
      </c>
      <c r="BG1072" s="100">
        <v>0</v>
      </c>
      <c r="BH1072" s="31">
        <v>0</v>
      </c>
      <c r="BI1072" s="27">
        <v>22.087499999999999</v>
      </c>
      <c r="BJ1072" s="27" t="s">
        <v>104</v>
      </c>
      <c r="BK1072" s="27" t="s">
        <v>104</v>
      </c>
      <c r="BL1072" s="57"/>
      <c r="BM1072" s="97">
        <v>7</v>
      </c>
      <c r="BN1072" s="473">
        <v>0</v>
      </c>
      <c r="BO1072" s="14">
        <v>0</v>
      </c>
      <c r="BP1072" s="14">
        <v>3</v>
      </c>
      <c r="BQ1072" s="14">
        <v>3</v>
      </c>
      <c r="BR1072" s="14">
        <v>1</v>
      </c>
      <c r="BS1072" s="14">
        <v>0</v>
      </c>
      <c r="BT1072" s="14">
        <v>0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4</v>
      </c>
      <c r="CI1072" s="31">
        <v>0.5714285714285714</v>
      </c>
      <c r="CJ1072" s="100">
        <v>1</v>
      </c>
      <c r="CK1072" s="31">
        <v>0.14285714285714285</v>
      </c>
      <c r="CL1072" s="100">
        <v>0</v>
      </c>
      <c r="CM1072" s="31">
        <v>0</v>
      </c>
      <c r="CN1072" s="27">
        <v>21.02</v>
      </c>
      <c r="CO1072" s="27">
        <v>25.36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17</v>
      </c>
      <c r="D1073" s="236">
        <v>0</v>
      </c>
      <c r="E1073" s="122">
        <v>0</v>
      </c>
      <c r="F1073" s="122">
        <v>3</v>
      </c>
      <c r="G1073" s="122">
        <v>10</v>
      </c>
      <c r="H1073" s="122">
        <v>4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14</v>
      </c>
      <c r="Y1073" s="31">
        <v>0.82352941176470584</v>
      </c>
      <c r="Z1073" s="100">
        <v>4</v>
      </c>
      <c r="AA1073" s="31">
        <v>0.23529411764705882</v>
      </c>
      <c r="AB1073" s="100">
        <v>0</v>
      </c>
      <c r="AC1073" s="31">
        <v>0</v>
      </c>
      <c r="AD1073" s="27">
        <v>22.597647058823529</v>
      </c>
      <c r="AE1073" s="27">
        <v>27.077999999999999</v>
      </c>
      <c r="AF1073" s="27" t="s">
        <v>104</v>
      </c>
      <c r="AG1073" s="57"/>
      <c r="AH1073" s="97">
        <v>5</v>
      </c>
      <c r="AI1073" s="236">
        <v>0</v>
      </c>
      <c r="AJ1073" s="122">
        <v>1</v>
      </c>
      <c r="AK1073" s="122">
        <v>2</v>
      </c>
      <c r="AL1073" s="122">
        <v>2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2</v>
      </c>
      <c r="BD1073" s="31">
        <v>0.4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18.39</v>
      </c>
      <c r="BJ1073" s="27" t="s">
        <v>104</v>
      </c>
      <c r="BK1073" s="27" t="s">
        <v>104</v>
      </c>
      <c r="BL1073" s="57"/>
      <c r="BM1073" s="97">
        <v>22</v>
      </c>
      <c r="BN1073" s="473">
        <v>0</v>
      </c>
      <c r="BO1073" s="14">
        <v>1</v>
      </c>
      <c r="BP1073" s="14">
        <v>5</v>
      </c>
      <c r="BQ1073" s="14">
        <v>12</v>
      </c>
      <c r="BR1073" s="14">
        <v>4</v>
      </c>
      <c r="BS1073" s="14">
        <v>0</v>
      </c>
      <c r="BT1073" s="14">
        <v>0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16</v>
      </c>
      <c r="CI1073" s="31">
        <v>0.72727272727272729</v>
      </c>
      <c r="CJ1073" s="100">
        <v>4</v>
      </c>
      <c r="CK1073" s="31">
        <v>0.18181818181818182</v>
      </c>
      <c r="CL1073" s="100">
        <v>0</v>
      </c>
      <c r="CM1073" s="31">
        <v>0</v>
      </c>
      <c r="CN1073" s="27">
        <v>21.641363636363636</v>
      </c>
      <c r="CO1073" s="27">
        <v>26.423999999999999</v>
      </c>
      <c r="CP1073" s="27">
        <v>28.568999999999999</v>
      </c>
      <c r="CQ1073" s="60"/>
    </row>
    <row r="1074" spans="1:95" x14ac:dyDescent="0.25">
      <c r="A1074" s="218">
        <v>1</v>
      </c>
      <c r="B1074" s="284">
        <v>0.20833299999999999</v>
      </c>
      <c r="C1074" s="97">
        <v>42</v>
      </c>
      <c r="D1074" s="236">
        <v>0</v>
      </c>
      <c r="E1074" s="122">
        <v>2</v>
      </c>
      <c r="F1074" s="122">
        <v>15</v>
      </c>
      <c r="G1074" s="122">
        <v>23</v>
      </c>
      <c r="H1074" s="122">
        <v>2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25</v>
      </c>
      <c r="Y1074" s="31">
        <v>0.59523809523809523</v>
      </c>
      <c r="Z1074" s="100">
        <v>2</v>
      </c>
      <c r="AA1074" s="31">
        <v>4.7619047619047616E-2</v>
      </c>
      <c r="AB1074" s="100">
        <v>0</v>
      </c>
      <c r="AC1074" s="31">
        <v>0</v>
      </c>
      <c r="AD1074" s="27">
        <v>20.466666666666661</v>
      </c>
      <c r="AE1074" s="27">
        <v>22.960999999999999</v>
      </c>
      <c r="AF1074" s="27">
        <v>25.992500000000003</v>
      </c>
      <c r="AG1074" s="57"/>
      <c r="AH1074" s="97">
        <v>39</v>
      </c>
      <c r="AI1074" s="236">
        <v>0</v>
      </c>
      <c r="AJ1074" s="122">
        <v>2</v>
      </c>
      <c r="AK1074" s="122">
        <v>34</v>
      </c>
      <c r="AL1074" s="122">
        <v>3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3</v>
      </c>
      <c r="BD1074" s="31">
        <v>7.6923076923076927E-2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17.736666666666654</v>
      </c>
      <c r="BJ1074" s="27">
        <v>19.57</v>
      </c>
      <c r="BK1074" s="27">
        <v>22.14</v>
      </c>
      <c r="BL1074" s="57"/>
      <c r="BM1074" s="97">
        <v>81</v>
      </c>
      <c r="BN1074" s="473">
        <v>0</v>
      </c>
      <c r="BO1074" s="14">
        <v>4</v>
      </c>
      <c r="BP1074" s="14">
        <v>49</v>
      </c>
      <c r="BQ1074" s="14">
        <v>26</v>
      </c>
      <c r="BR1074" s="14">
        <v>2</v>
      </c>
      <c r="BS1074" s="14">
        <v>0</v>
      </c>
      <c r="BT1074" s="14">
        <v>0</v>
      </c>
      <c r="BU1074" s="14">
        <v>0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28</v>
      </c>
      <c r="CI1074" s="31">
        <v>0.34567901234567899</v>
      </c>
      <c r="CJ1074" s="100">
        <v>2</v>
      </c>
      <c r="CK1074" s="31">
        <v>2.4691358024691357E-2</v>
      </c>
      <c r="CL1074" s="100">
        <v>0</v>
      </c>
      <c r="CM1074" s="31">
        <v>0</v>
      </c>
      <c r="CN1074" s="27">
        <v>19.152222222222228</v>
      </c>
      <c r="CO1074" s="27">
        <v>22.35</v>
      </c>
      <c r="CP1074" s="27">
        <v>23.597999999999995</v>
      </c>
      <c r="CQ1074" s="60"/>
    </row>
    <row r="1075" spans="1:95" x14ac:dyDescent="0.25">
      <c r="A1075" s="218">
        <v>1</v>
      </c>
      <c r="B1075" s="284">
        <v>0.25</v>
      </c>
      <c r="C1075" s="97">
        <v>130</v>
      </c>
      <c r="D1075" s="236">
        <v>1</v>
      </c>
      <c r="E1075" s="122">
        <v>16</v>
      </c>
      <c r="F1075" s="122">
        <v>77</v>
      </c>
      <c r="G1075" s="122">
        <v>36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35</v>
      </c>
      <c r="Y1075" s="31">
        <v>0.26923076923076922</v>
      </c>
      <c r="Z1075" s="100">
        <v>1</v>
      </c>
      <c r="AA1075" s="31">
        <v>7.6923076923076927E-3</v>
      </c>
      <c r="AB1075" s="100">
        <v>0</v>
      </c>
      <c r="AC1075" s="31">
        <v>0</v>
      </c>
      <c r="AD1075" s="27">
        <v>18.283538461538463</v>
      </c>
      <c r="AE1075" s="27">
        <v>21.427999999999997</v>
      </c>
      <c r="AF1075" s="27">
        <v>22.837</v>
      </c>
      <c r="AG1075" s="57"/>
      <c r="AH1075" s="97">
        <v>76</v>
      </c>
      <c r="AI1075" s="236">
        <v>1</v>
      </c>
      <c r="AJ1075" s="122">
        <v>19</v>
      </c>
      <c r="AK1075" s="122">
        <v>52</v>
      </c>
      <c r="AL1075" s="122">
        <v>4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4</v>
      </c>
      <c r="BD1075" s="31">
        <v>5.2631578947368418E-2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16.257105263157893</v>
      </c>
      <c r="BJ1075" s="27">
        <v>18.489000000000001</v>
      </c>
      <c r="BK1075" s="27">
        <v>20.177499999999991</v>
      </c>
      <c r="BL1075" s="57"/>
      <c r="BM1075" s="97">
        <v>206</v>
      </c>
      <c r="BN1075" s="473">
        <v>2</v>
      </c>
      <c r="BO1075" s="14">
        <v>35</v>
      </c>
      <c r="BP1075" s="14">
        <v>129</v>
      </c>
      <c r="BQ1075" s="14">
        <v>40</v>
      </c>
      <c r="BR1075" s="14">
        <v>0</v>
      </c>
      <c r="BS1075" s="14">
        <v>0</v>
      </c>
      <c r="BT1075" s="14">
        <v>0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39</v>
      </c>
      <c r="CI1075" s="31">
        <v>0.18932038834951456</v>
      </c>
      <c r="CJ1075" s="100">
        <v>1</v>
      </c>
      <c r="CK1075" s="31">
        <v>4.8543689320388345E-3</v>
      </c>
      <c r="CL1075" s="100">
        <v>0</v>
      </c>
      <c r="CM1075" s="31">
        <v>0</v>
      </c>
      <c r="CN1075" s="27">
        <v>17.535922330097112</v>
      </c>
      <c r="CO1075" s="27">
        <v>20.956499999999998</v>
      </c>
      <c r="CP1075" s="27">
        <v>22.200999999999997</v>
      </c>
      <c r="CQ1075" s="60"/>
    </row>
    <row r="1076" spans="1:95" x14ac:dyDescent="0.25">
      <c r="A1076" s="218">
        <v>1</v>
      </c>
      <c r="B1076" s="284">
        <v>0.29166700000000001</v>
      </c>
      <c r="C1076" s="97">
        <v>100</v>
      </c>
      <c r="D1076" s="236">
        <v>3</v>
      </c>
      <c r="E1076" s="122">
        <v>27</v>
      </c>
      <c r="F1076" s="122">
        <v>58</v>
      </c>
      <c r="G1076" s="122">
        <v>11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12</v>
      </c>
      <c r="Y1076" s="31">
        <v>0.12</v>
      </c>
      <c r="Z1076" s="100">
        <v>1</v>
      </c>
      <c r="AA1076" s="31">
        <v>0.01</v>
      </c>
      <c r="AB1076" s="100">
        <v>0</v>
      </c>
      <c r="AC1076" s="31">
        <v>0</v>
      </c>
      <c r="AD1076" s="27">
        <v>16.371199999999998</v>
      </c>
      <c r="AE1076" s="27">
        <v>19.4605</v>
      </c>
      <c r="AF1076" s="27">
        <v>21.835999999999995</v>
      </c>
      <c r="AG1076" s="57"/>
      <c r="AH1076" s="97">
        <v>229</v>
      </c>
      <c r="AI1076" s="236">
        <v>82</v>
      </c>
      <c r="AJ1076" s="122">
        <v>105</v>
      </c>
      <c r="AK1076" s="122">
        <v>40</v>
      </c>
      <c r="AL1076" s="122">
        <v>2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2</v>
      </c>
      <c r="BD1076" s="31">
        <v>8.7336244541484712E-3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11.61174672489083</v>
      </c>
      <c r="BJ1076" s="27">
        <v>15.89</v>
      </c>
      <c r="BK1076" s="27">
        <v>18.130000000000003</v>
      </c>
      <c r="BL1076" s="57"/>
      <c r="BM1076" s="97">
        <v>329</v>
      </c>
      <c r="BN1076" s="473">
        <v>85</v>
      </c>
      <c r="BO1076" s="14">
        <v>132</v>
      </c>
      <c r="BP1076" s="14">
        <v>98</v>
      </c>
      <c r="BQ1076" s="14">
        <v>13</v>
      </c>
      <c r="BR1076" s="14">
        <v>1</v>
      </c>
      <c r="BS1076" s="14">
        <v>0</v>
      </c>
      <c r="BT1076" s="14">
        <v>0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14</v>
      </c>
      <c r="CI1076" s="31">
        <v>4.2553191489361701E-2</v>
      </c>
      <c r="CJ1076" s="100">
        <v>1</v>
      </c>
      <c r="CK1076" s="31">
        <v>3.0395136778115501E-3</v>
      </c>
      <c r="CL1076" s="100">
        <v>0</v>
      </c>
      <c r="CM1076" s="31">
        <v>0</v>
      </c>
      <c r="CN1076" s="27">
        <v>13.058389057750768</v>
      </c>
      <c r="CO1076" s="27">
        <v>17.805</v>
      </c>
      <c r="CP1076" s="27">
        <v>19.615000000000002</v>
      </c>
      <c r="CQ1076" s="60"/>
    </row>
    <row r="1077" spans="1:95" x14ac:dyDescent="0.25">
      <c r="A1077" s="218">
        <v>1</v>
      </c>
      <c r="B1077" s="284">
        <v>0.33333299999999999</v>
      </c>
      <c r="C1077" s="97">
        <v>164</v>
      </c>
      <c r="D1077" s="236">
        <v>22</v>
      </c>
      <c r="E1077" s="122">
        <v>109</v>
      </c>
      <c r="F1077" s="122">
        <v>32</v>
      </c>
      <c r="G1077" s="122">
        <v>1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1</v>
      </c>
      <c r="Y1077" s="31">
        <v>6.0975609756097563E-3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12.757439024390241</v>
      </c>
      <c r="AE1077" s="27">
        <v>15.9125</v>
      </c>
      <c r="AF1077" s="27">
        <v>17.189999999999998</v>
      </c>
      <c r="AG1077" s="57"/>
      <c r="AH1077" s="97">
        <v>266</v>
      </c>
      <c r="AI1077" s="236">
        <v>187</v>
      </c>
      <c r="AJ1077" s="122">
        <v>64</v>
      </c>
      <c r="AK1077" s="122">
        <v>15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8.8312406015037581</v>
      </c>
      <c r="BJ1077" s="27">
        <v>12.534499999999998</v>
      </c>
      <c r="BK1077" s="27">
        <v>15.337499999999997</v>
      </c>
      <c r="BL1077" s="57"/>
      <c r="BM1077" s="97">
        <v>430</v>
      </c>
      <c r="BN1077" s="473">
        <v>209</v>
      </c>
      <c r="BO1077" s="14">
        <v>173</v>
      </c>
      <c r="BP1077" s="14">
        <v>47</v>
      </c>
      <c r="BQ1077" s="14">
        <v>1</v>
      </c>
      <c r="BR1077" s="14">
        <v>0</v>
      </c>
      <c r="BS1077" s="14">
        <v>0</v>
      </c>
      <c r="BT1077" s="14">
        <v>0</v>
      </c>
      <c r="BU1077" s="14">
        <v>0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</v>
      </c>
      <c r="CI1077" s="31">
        <v>2.3255813953488372E-3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10.328674418604658</v>
      </c>
      <c r="CO1077" s="27">
        <v>14.535499999999995</v>
      </c>
      <c r="CP1077" s="27">
        <v>16.41</v>
      </c>
      <c r="CQ1077" s="60"/>
    </row>
    <row r="1078" spans="1:95" x14ac:dyDescent="0.25">
      <c r="A1078" s="218">
        <v>1</v>
      </c>
      <c r="B1078" s="284">
        <v>0.375</v>
      </c>
      <c r="C1078" s="97">
        <v>161</v>
      </c>
      <c r="D1078" s="236">
        <v>12</v>
      </c>
      <c r="E1078" s="122">
        <v>89</v>
      </c>
      <c r="F1078" s="122">
        <v>55</v>
      </c>
      <c r="G1078" s="122">
        <v>5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5</v>
      </c>
      <c r="Y1078" s="31">
        <v>3.1055900621118012E-2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14.115962732919256</v>
      </c>
      <c r="AE1078" s="27">
        <v>17.224999999999998</v>
      </c>
      <c r="AF1078" s="27">
        <v>19.337000000000003</v>
      </c>
      <c r="AG1078" s="57"/>
      <c r="AH1078" s="97">
        <v>154</v>
      </c>
      <c r="AI1078" s="236">
        <v>58</v>
      </c>
      <c r="AJ1078" s="122">
        <v>74</v>
      </c>
      <c r="AK1078" s="122">
        <v>22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11.034025974025976</v>
      </c>
      <c r="BJ1078" s="27">
        <v>14.73</v>
      </c>
      <c r="BK1078" s="27">
        <v>16.307500000000001</v>
      </c>
      <c r="BL1078" s="57"/>
      <c r="BM1078" s="97">
        <v>315</v>
      </c>
      <c r="BN1078" s="473">
        <v>70</v>
      </c>
      <c r="BO1078" s="14">
        <v>163</v>
      </c>
      <c r="BP1078" s="14">
        <v>77</v>
      </c>
      <c r="BQ1078" s="14">
        <v>5</v>
      </c>
      <c r="BR1078" s="14">
        <v>0</v>
      </c>
      <c r="BS1078" s="14">
        <v>0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5</v>
      </c>
      <c r="CI1078" s="31">
        <v>1.5873015873015872E-2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12.609238095238108</v>
      </c>
      <c r="CO1078" s="27">
        <v>16.202000000000002</v>
      </c>
      <c r="CP1078" s="27">
        <v>18.5</v>
      </c>
      <c r="CQ1078" s="60"/>
    </row>
    <row r="1079" spans="1:95" x14ac:dyDescent="0.25">
      <c r="A1079" s="218">
        <v>1</v>
      </c>
      <c r="B1079" s="284">
        <v>0.41666700000000001</v>
      </c>
      <c r="C1079" s="97">
        <v>169</v>
      </c>
      <c r="D1079" s="236">
        <v>20</v>
      </c>
      <c r="E1079" s="122">
        <v>100</v>
      </c>
      <c r="F1079" s="122">
        <v>49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13.219408284023665</v>
      </c>
      <c r="AE1079" s="27">
        <v>16.335000000000001</v>
      </c>
      <c r="AF1079" s="27">
        <v>17.535</v>
      </c>
      <c r="AG1079" s="57"/>
      <c r="AH1079" s="97">
        <v>113</v>
      </c>
      <c r="AI1079" s="236">
        <v>31</v>
      </c>
      <c r="AJ1079" s="122">
        <v>68</v>
      </c>
      <c r="AK1079" s="122">
        <v>14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12.094247787610609</v>
      </c>
      <c r="BJ1079" s="27">
        <v>14.819000000000001</v>
      </c>
      <c r="BK1079" s="27">
        <v>16.352999999999998</v>
      </c>
      <c r="BL1079" s="57"/>
      <c r="BM1079" s="97">
        <v>282</v>
      </c>
      <c r="BN1079" s="473">
        <v>51</v>
      </c>
      <c r="BO1079" s="14">
        <v>168</v>
      </c>
      <c r="BP1079" s="14">
        <v>63</v>
      </c>
      <c r="BQ1079" s="14">
        <v>0</v>
      </c>
      <c r="BR1079" s="14">
        <v>0</v>
      </c>
      <c r="BS1079" s="14">
        <v>0</v>
      </c>
      <c r="BT1079" s="14">
        <v>0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12.768546099290775</v>
      </c>
      <c r="CO1079" s="27">
        <v>15.945499999999999</v>
      </c>
      <c r="CP1079" s="27">
        <v>17.126499999999997</v>
      </c>
      <c r="CQ1079" s="60"/>
    </row>
    <row r="1080" spans="1:95" x14ac:dyDescent="0.25">
      <c r="A1080" s="218">
        <v>1</v>
      </c>
      <c r="B1080" s="284">
        <v>0.45833299999999999</v>
      </c>
      <c r="C1080" s="97">
        <v>168</v>
      </c>
      <c r="D1080" s="236">
        <v>44</v>
      </c>
      <c r="E1080" s="122">
        <v>78</v>
      </c>
      <c r="F1080" s="122">
        <v>44</v>
      </c>
      <c r="G1080" s="122">
        <v>1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2</v>
      </c>
      <c r="Y1080" s="31">
        <v>1.1904761904761904E-2</v>
      </c>
      <c r="Z1080" s="100">
        <v>1</v>
      </c>
      <c r="AA1080" s="31">
        <v>5.9523809523809521E-3</v>
      </c>
      <c r="AB1080" s="100">
        <v>0</v>
      </c>
      <c r="AC1080" s="31">
        <v>0</v>
      </c>
      <c r="AD1080" s="27">
        <v>12.69303571428571</v>
      </c>
      <c r="AE1080" s="27">
        <v>16.169499999999999</v>
      </c>
      <c r="AF1080" s="27">
        <v>17.5075</v>
      </c>
      <c r="AG1080" s="57"/>
      <c r="AH1080" s="97">
        <v>134</v>
      </c>
      <c r="AI1080" s="236">
        <v>54</v>
      </c>
      <c r="AJ1080" s="122">
        <v>73</v>
      </c>
      <c r="AK1080" s="122">
        <v>7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10.493955223880596</v>
      </c>
      <c r="BJ1080" s="27">
        <v>14.280000000000001</v>
      </c>
      <c r="BK1080" s="27">
        <v>15.175000000000001</v>
      </c>
      <c r="BL1080" s="57"/>
      <c r="BM1080" s="97">
        <v>302</v>
      </c>
      <c r="BN1080" s="473">
        <v>98</v>
      </c>
      <c r="BO1080" s="14">
        <v>151</v>
      </c>
      <c r="BP1080" s="14">
        <v>51</v>
      </c>
      <c r="BQ1080" s="14">
        <v>1</v>
      </c>
      <c r="BR1080" s="14">
        <v>1</v>
      </c>
      <c r="BS1080" s="14">
        <v>0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</v>
      </c>
      <c r="CI1080" s="31">
        <v>6.6225165562913907E-3</v>
      </c>
      <c r="CJ1080" s="100">
        <v>1</v>
      </c>
      <c r="CK1080" s="31">
        <v>3.3112582781456954E-3</v>
      </c>
      <c r="CL1080" s="100">
        <v>0</v>
      </c>
      <c r="CM1080" s="31">
        <v>0</v>
      </c>
      <c r="CN1080" s="27">
        <v>11.71728476821192</v>
      </c>
      <c r="CO1080" s="27">
        <v>15.426500000000001</v>
      </c>
      <c r="CP1080" s="27">
        <v>17.022500000000001</v>
      </c>
      <c r="CQ1080" s="60"/>
    </row>
    <row r="1081" spans="1:95" x14ac:dyDescent="0.25">
      <c r="A1081" s="218">
        <v>1</v>
      </c>
      <c r="B1081" s="284">
        <v>0.5</v>
      </c>
      <c r="C1081" s="97">
        <v>157</v>
      </c>
      <c r="D1081" s="236">
        <v>10</v>
      </c>
      <c r="E1081" s="122">
        <v>87</v>
      </c>
      <c r="F1081" s="122">
        <v>58</v>
      </c>
      <c r="G1081" s="122">
        <v>1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2</v>
      </c>
      <c r="Y1081" s="31">
        <v>1.2738853503184714E-2</v>
      </c>
      <c r="Z1081" s="100">
        <v>1</v>
      </c>
      <c r="AA1081" s="31">
        <v>6.369426751592357E-3</v>
      </c>
      <c r="AB1081" s="100">
        <v>0</v>
      </c>
      <c r="AC1081" s="31">
        <v>0</v>
      </c>
      <c r="AD1081" s="27">
        <v>14.195605095541408</v>
      </c>
      <c r="AE1081" s="27">
        <v>17.728999999999996</v>
      </c>
      <c r="AF1081" s="27">
        <v>19.009999999999998</v>
      </c>
      <c r="AG1081" s="57"/>
      <c r="AH1081" s="97">
        <v>108</v>
      </c>
      <c r="AI1081" s="236">
        <v>30</v>
      </c>
      <c r="AJ1081" s="122">
        <v>57</v>
      </c>
      <c r="AK1081" s="122">
        <v>21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12.075092592592593</v>
      </c>
      <c r="BJ1081" s="27">
        <v>15.244499999999999</v>
      </c>
      <c r="BK1081" s="27">
        <v>16.869499999999999</v>
      </c>
      <c r="BL1081" s="57"/>
      <c r="BM1081" s="97">
        <v>265</v>
      </c>
      <c r="BN1081" s="473">
        <v>40</v>
      </c>
      <c r="BO1081" s="14">
        <v>144</v>
      </c>
      <c r="BP1081" s="14">
        <v>79</v>
      </c>
      <c r="BQ1081" s="14">
        <v>1</v>
      </c>
      <c r="BR1081" s="14">
        <v>1</v>
      </c>
      <c r="BS1081" s="14">
        <v>0</v>
      </c>
      <c r="BT1081" s="14">
        <v>0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2</v>
      </c>
      <c r="CI1081" s="31">
        <v>7.5471698113207548E-3</v>
      </c>
      <c r="CJ1081" s="100">
        <v>1</v>
      </c>
      <c r="CK1081" s="31">
        <v>3.7735849056603774E-3</v>
      </c>
      <c r="CL1081" s="100">
        <v>0</v>
      </c>
      <c r="CM1081" s="31">
        <v>0</v>
      </c>
      <c r="CN1081" s="27">
        <v>13.331396226415094</v>
      </c>
      <c r="CO1081" s="27">
        <v>16.637999999999998</v>
      </c>
      <c r="CP1081" s="27">
        <v>18.434999999999999</v>
      </c>
      <c r="CQ1081" s="60"/>
    </row>
    <row r="1082" spans="1:95" x14ac:dyDescent="0.25">
      <c r="A1082" s="218">
        <v>1</v>
      </c>
      <c r="B1082" s="284">
        <v>0.54166700000000001</v>
      </c>
      <c r="C1082" s="97">
        <v>144</v>
      </c>
      <c r="D1082" s="236">
        <v>18</v>
      </c>
      <c r="E1082" s="122">
        <v>78</v>
      </c>
      <c r="F1082" s="122">
        <v>47</v>
      </c>
      <c r="G1082" s="122">
        <v>1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</v>
      </c>
      <c r="Y1082" s="31">
        <v>6.9444444444444441E-3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13.528819444444446</v>
      </c>
      <c r="AE1082" s="27">
        <v>16.377500000000001</v>
      </c>
      <c r="AF1082" s="27">
        <v>18.190000000000001</v>
      </c>
      <c r="AG1082" s="57"/>
      <c r="AH1082" s="97">
        <v>114</v>
      </c>
      <c r="AI1082" s="236">
        <v>23</v>
      </c>
      <c r="AJ1082" s="122">
        <v>67</v>
      </c>
      <c r="AK1082" s="122">
        <v>23</v>
      </c>
      <c r="AL1082" s="122">
        <v>1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</v>
      </c>
      <c r="BD1082" s="31">
        <v>8.771929824561403E-3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12.618157894736845</v>
      </c>
      <c r="BJ1082" s="27">
        <v>15.370000000000001</v>
      </c>
      <c r="BK1082" s="27">
        <v>16.922499999999999</v>
      </c>
      <c r="BL1082" s="57"/>
      <c r="BM1082" s="97">
        <v>258</v>
      </c>
      <c r="BN1082" s="473">
        <v>41</v>
      </c>
      <c r="BO1082" s="14">
        <v>145</v>
      </c>
      <c r="BP1082" s="14">
        <v>70</v>
      </c>
      <c r="BQ1082" s="14">
        <v>2</v>
      </c>
      <c r="BR1082" s="14">
        <v>0</v>
      </c>
      <c r="BS1082" s="14">
        <v>0</v>
      </c>
      <c r="BT1082" s="14">
        <v>0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2</v>
      </c>
      <c r="CI1082" s="31">
        <v>7.7519379844961239E-3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13.126434108527127</v>
      </c>
      <c r="CO1082" s="27">
        <v>15.7745</v>
      </c>
      <c r="CP1082" s="27">
        <v>17.887499999999996</v>
      </c>
      <c r="CQ1082" s="60"/>
    </row>
    <row r="1083" spans="1:95" x14ac:dyDescent="0.25">
      <c r="A1083" s="218">
        <v>1</v>
      </c>
      <c r="B1083" s="284">
        <v>0.58333299999999999</v>
      </c>
      <c r="C1083" s="97">
        <v>168</v>
      </c>
      <c r="D1083" s="236">
        <v>10</v>
      </c>
      <c r="E1083" s="122">
        <v>87</v>
      </c>
      <c r="F1083" s="122">
        <v>63</v>
      </c>
      <c r="G1083" s="122">
        <v>7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8</v>
      </c>
      <c r="Y1083" s="31">
        <v>4.7619047619047616E-2</v>
      </c>
      <c r="Z1083" s="100">
        <v>3</v>
      </c>
      <c r="AA1083" s="31">
        <v>1.7857142857142856E-2</v>
      </c>
      <c r="AB1083" s="100">
        <v>0</v>
      </c>
      <c r="AC1083" s="31">
        <v>0</v>
      </c>
      <c r="AD1083" s="27">
        <v>14.777380952380943</v>
      </c>
      <c r="AE1083" s="27">
        <v>17.89</v>
      </c>
      <c r="AF1083" s="27">
        <v>20.006499999999996</v>
      </c>
      <c r="AG1083" s="57"/>
      <c r="AH1083" s="97">
        <v>122</v>
      </c>
      <c r="AI1083" s="236">
        <v>16</v>
      </c>
      <c r="AJ1083" s="122">
        <v>68</v>
      </c>
      <c r="AK1083" s="122">
        <v>38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13.13426229508198</v>
      </c>
      <c r="BJ1083" s="27">
        <v>16.0565</v>
      </c>
      <c r="BK1083" s="27">
        <v>17.16</v>
      </c>
      <c r="BL1083" s="57"/>
      <c r="BM1083" s="97">
        <v>290</v>
      </c>
      <c r="BN1083" s="473">
        <v>26</v>
      </c>
      <c r="BO1083" s="14">
        <v>155</v>
      </c>
      <c r="BP1083" s="14">
        <v>101</v>
      </c>
      <c r="BQ1083" s="14">
        <v>7</v>
      </c>
      <c r="BR1083" s="14">
        <v>1</v>
      </c>
      <c r="BS1083" s="14">
        <v>0</v>
      </c>
      <c r="BT1083" s="14">
        <v>0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8</v>
      </c>
      <c r="CI1083" s="31">
        <v>2.7586206896551724E-2</v>
      </c>
      <c r="CJ1083" s="100">
        <v>3</v>
      </c>
      <c r="CK1083" s="31">
        <v>1.0344827586206896E-2</v>
      </c>
      <c r="CL1083" s="100">
        <v>0</v>
      </c>
      <c r="CM1083" s="31">
        <v>0</v>
      </c>
      <c r="CN1083" s="27">
        <v>14.086137931034475</v>
      </c>
      <c r="CO1083" s="27">
        <v>17.327499999999997</v>
      </c>
      <c r="CP1083" s="27">
        <v>19.293499999999998</v>
      </c>
      <c r="CQ1083" s="60"/>
    </row>
    <row r="1084" spans="1:95" x14ac:dyDescent="0.25">
      <c r="A1084" s="218">
        <v>1</v>
      </c>
      <c r="B1084" s="284">
        <v>0.625</v>
      </c>
      <c r="C1084" s="97">
        <v>195</v>
      </c>
      <c r="D1084" s="236">
        <v>15</v>
      </c>
      <c r="E1084" s="122">
        <v>97</v>
      </c>
      <c r="F1084" s="122">
        <v>78</v>
      </c>
      <c r="G1084" s="122">
        <v>5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5</v>
      </c>
      <c r="Y1084" s="31">
        <v>2.564102564102564E-2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14.299179487179485</v>
      </c>
      <c r="AE1084" s="27">
        <v>17.731999999999999</v>
      </c>
      <c r="AF1084" s="27">
        <v>19.04</v>
      </c>
      <c r="AG1084" s="57"/>
      <c r="AH1084" s="97">
        <v>150</v>
      </c>
      <c r="AI1084" s="236">
        <v>20</v>
      </c>
      <c r="AJ1084" s="122">
        <v>97</v>
      </c>
      <c r="AK1084" s="122">
        <v>33</v>
      </c>
      <c r="AL1084" s="122">
        <v>0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12.937533333333336</v>
      </c>
      <c r="BJ1084" s="27">
        <v>15.49</v>
      </c>
      <c r="BK1084" s="27">
        <v>17.164999999999999</v>
      </c>
      <c r="BL1084" s="57"/>
      <c r="BM1084" s="97">
        <v>345</v>
      </c>
      <c r="BN1084" s="473">
        <v>35</v>
      </c>
      <c r="BO1084" s="14">
        <v>194</v>
      </c>
      <c r="BP1084" s="14">
        <v>111</v>
      </c>
      <c r="BQ1084" s="14">
        <v>5</v>
      </c>
      <c r="BR1084" s="14">
        <v>0</v>
      </c>
      <c r="BS1084" s="14">
        <v>0</v>
      </c>
      <c r="BT1084" s="14">
        <v>0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5</v>
      </c>
      <c r="CI1084" s="31">
        <v>1.4492753623188406E-2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13.70715942028985</v>
      </c>
      <c r="CO1084" s="27">
        <v>16.692</v>
      </c>
      <c r="CP1084" s="27">
        <v>18.420000000000002</v>
      </c>
      <c r="CQ1084" s="60"/>
    </row>
    <row r="1085" spans="1:95" x14ac:dyDescent="0.25">
      <c r="A1085" s="218">
        <v>1</v>
      </c>
      <c r="B1085" s="284">
        <v>0.66666700000000001</v>
      </c>
      <c r="C1085" s="97">
        <v>246</v>
      </c>
      <c r="D1085" s="236">
        <v>12</v>
      </c>
      <c r="E1085" s="122">
        <v>115</v>
      </c>
      <c r="F1085" s="122">
        <v>110</v>
      </c>
      <c r="G1085" s="122">
        <v>9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9</v>
      </c>
      <c r="Y1085" s="31">
        <v>3.6585365853658534E-2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14.746504065040659</v>
      </c>
      <c r="AE1085" s="27">
        <v>17.38</v>
      </c>
      <c r="AF1085" s="27">
        <v>19.4465</v>
      </c>
      <c r="AG1085" s="57"/>
      <c r="AH1085" s="97">
        <v>144</v>
      </c>
      <c r="AI1085" s="236">
        <v>28</v>
      </c>
      <c r="AJ1085" s="122">
        <v>95</v>
      </c>
      <c r="AK1085" s="122">
        <v>21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12.091527777777772</v>
      </c>
      <c r="BJ1085" s="27">
        <v>14.904999999999999</v>
      </c>
      <c r="BK1085" s="27">
        <v>16.952500000000001</v>
      </c>
      <c r="BL1085" s="57"/>
      <c r="BM1085" s="97">
        <v>390</v>
      </c>
      <c r="BN1085" s="473">
        <v>40</v>
      </c>
      <c r="BO1085" s="14">
        <v>210</v>
      </c>
      <c r="BP1085" s="14">
        <v>131</v>
      </c>
      <c r="BQ1085" s="14">
        <v>9</v>
      </c>
      <c r="BR1085" s="14">
        <v>0</v>
      </c>
      <c r="BS1085" s="14">
        <v>0</v>
      </c>
      <c r="BT1085" s="14">
        <v>0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9</v>
      </c>
      <c r="CI1085" s="31">
        <v>2.3076923076923078E-2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13.766205128205135</v>
      </c>
      <c r="CO1085" s="27">
        <v>16.944499999999998</v>
      </c>
      <c r="CP1085" s="27">
        <v>18.606999999999999</v>
      </c>
      <c r="CQ1085" s="60"/>
    </row>
    <row r="1086" spans="1:95" x14ac:dyDescent="0.25">
      <c r="A1086" s="218">
        <v>1</v>
      </c>
      <c r="B1086" s="284">
        <v>0.70833299999999999</v>
      </c>
      <c r="C1086" s="97">
        <v>250</v>
      </c>
      <c r="D1086" s="236">
        <v>7</v>
      </c>
      <c r="E1086" s="122">
        <v>127</v>
      </c>
      <c r="F1086" s="122">
        <v>104</v>
      </c>
      <c r="G1086" s="122">
        <v>11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12</v>
      </c>
      <c r="Y1086" s="31">
        <v>4.8000000000000001E-2</v>
      </c>
      <c r="Z1086" s="100">
        <v>1</v>
      </c>
      <c r="AA1086" s="31">
        <v>4.0000000000000001E-3</v>
      </c>
      <c r="AB1086" s="100">
        <v>0</v>
      </c>
      <c r="AC1086" s="31">
        <v>0</v>
      </c>
      <c r="AD1086" s="27">
        <v>14.868880000000001</v>
      </c>
      <c r="AE1086" s="27">
        <v>17.475000000000001</v>
      </c>
      <c r="AF1086" s="27">
        <v>19.984999999999996</v>
      </c>
      <c r="AG1086" s="57"/>
      <c r="AH1086" s="97">
        <v>126</v>
      </c>
      <c r="AI1086" s="236">
        <v>24</v>
      </c>
      <c r="AJ1086" s="122">
        <v>76</v>
      </c>
      <c r="AK1086" s="122">
        <v>25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</v>
      </c>
      <c r="BD1086" s="31">
        <v>7.9365079365079361E-3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12.718095238095248</v>
      </c>
      <c r="BJ1086" s="27">
        <v>15.7765</v>
      </c>
      <c r="BK1086" s="27">
        <v>18.107499999999998</v>
      </c>
      <c r="BL1086" s="57"/>
      <c r="BM1086" s="97">
        <v>376</v>
      </c>
      <c r="BN1086" s="473">
        <v>31</v>
      </c>
      <c r="BO1086" s="14">
        <v>203</v>
      </c>
      <c r="BP1086" s="14">
        <v>129</v>
      </c>
      <c r="BQ1086" s="14">
        <v>12</v>
      </c>
      <c r="BR1086" s="14">
        <v>1</v>
      </c>
      <c r="BS1086" s="14">
        <v>0</v>
      </c>
      <c r="BT1086" s="14">
        <v>0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13</v>
      </c>
      <c r="CI1086" s="31">
        <v>3.4574468085106384E-2</v>
      </c>
      <c r="CJ1086" s="100">
        <v>1</v>
      </c>
      <c r="CK1086" s="31">
        <v>2.6595744680851063E-3</v>
      </c>
      <c r="CL1086" s="100">
        <v>0</v>
      </c>
      <c r="CM1086" s="31">
        <v>0</v>
      </c>
      <c r="CN1086" s="27">
        <v>14.148138297872343</v>
      </c>
      <c r="CO1086" s="27">
        <v>17.211499999999997</v>
      </c>
      <c r="CP1086" s="27">
        <v>19.420000000000002</v>
      </c>
      <c r="CQ1086" s="60"/>
    </row>
    <row r="1087" spans="1:95" x14ac:dyDescent="0.25">
      <c r="A1087" s="218">
        <v>1</v>
      </c>
      <c r="B1087" s="284">
        <v>0.75</v>
      </c>
      <c r="C1087" s="97">
        <v>161</v>
      </c>
      <c r="D1087" s="236">
        <v>2</v>
      </c>
      <c r="E1087" s="122">
        <v>72</v>
      </c>
      <c r="F1087" s="122">
        <v>78</v>
      </c>
      <c r="G1087" s="122">
        <v>9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9</v>
      </c>
      <c r="Y1087" s="31">
        <v>5.5900621118012424E-2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15.486832298136653</v>
      </c>
      <c r="AE1087" s="27">
        <v>18.251000000000001</v>
      </c>
      <c r="AF1087" s="27">
        <v>20.358999999999998</v>
      </c>
      <c r="AG1087" s="57"/>
      <c r="AH1087" s="97">
        <v>94</v>
      </c>
      <c r="AI1087" s="236">
        <v>11</v>
      </c>
      <c r="AJ1087" s="122">
        <v>58</v>
      </c>
      <c r="AK1087" s="122">
        <v>24</v>
      </c>
      <c r="AL1087" s="122">
        <v>1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</v>
      </c>
      <c r="BD1087" s="31">
        <v>1.0638297872340425E-2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13.275212765957445</v>
      </c>
      <c r="BJ1087" s="27">
        <v>16.41</v>
      </c>
      <c r="BK1087" s="27">
        <v>18.107500000000002</v>
      </c>
      <c r="BL1087" s="57"/>
      <c r="BM1087" s="97">
        <v>255</v>
      </c>
      <c r="BN1087" s="473">
        <v>13</v>
      </c>
      <c r="BO1087" s="14">
        <v>130</v>
      </c>
      <c r="BP1087" s="14">
        <v>102</v>
      </c>
      <c r="BQ1087" s="14">
        <v>10</v>
      </c>
      <c r="BR1087" s="14">
        <v>0</v>
      </c>
      <c r="BS1087" s="14">
        <v>0</v>
      </c>
      <c r="BT1087" s="14">
        <v>0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10</v>
      </c>
      <c r="CI1087" s="31">
        <v>3.9215686274509803E-2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14.671568627450988</v>
      </c>
      <c r="CO1087" s="27">
        <v>17.785999999999998</v>
      </c>
      <c r="CP1087" s="27">
        <v>19.744</v>
      </c>
      <c r="CQ1087" s="60"/>
    </row>
    <row r="1088" spans="1:95" x14ac:dyDescent="0.25">
      <c r="A1088" s="218">
        <v>1</v>
      </c>
      <c r="B1088" s="284">
        <v>0.79166700000000001</v>
      </c>
      <c r="C1088" s="97">
        <v>56</v>
      </c>
      <c r="D1088" s="236">
        <v>1</v>
      </c>
      <c r="E1088" s="122">
        <v>18</v>
      </c>
      <c r="F1088" s="122">
        <v>33</v>
      </c>
      <c r="G1088" s="122">
        <v>4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4</v>
      </c>
      <c r="Y1088" s="31">
        <v>7.1428571428571425E-2</v>
      </c>
      <c r="Z1088" s="100">
        <v>1</v>
      </c>
      <c r="AA1088" s="31">
        <v>1.7857142857142856E-2</v>
      </c>
      <c r="AB1088" s="100">
        <v>0</v>
      </c>
      <c r="AC1088" s="31">
        <v>0</v>
      </c>
      <c r="AD1088" s="27">
        <v>16.344999999999995</v>
      </c>
      <c r="AE1088" s="27">
        <v>19.428000000000001</v>
      </c>
      <c r="AF1088" s="27">
        <v>21.509499999999996</v>
      </c>
      <c r="AG1088" s="57"/>
      <c r="AH1088" s="97">
        <v>64</v>
      </c>
      <c r="AI1088" s="236">
        <v>5</v>
      </c>
      <c r="AJ1088" s="122">
        <v>24</v>
      </c>
      <c r="AK1088" s="122">
        <v>32</v>
      </c>
      <c r="AL1088" s="122">
        <v>3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3</v>
      </c>
      <c r="BD1088" s="31">
        <v>4.6875E-2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14.714843750000002</v>
      </c>
      <c r="BJ1088" s="27">
        <v>16.6175</v>
      </c>
      <c r="BK1088" s="27">
        <v>19.822500000000002</v>
      </c>
      <c r="BL1088" s="57"/>
      <c r="BM1088" s="97">
        <v>120</v>
      </c>
      <c r="BN1088" s="473">
        <v>6</v>
      </c>
      <c r="BO1088" s="14">
        <v>42</v>
      </c>
      <c r="BP1088" s="14">
        <v>65</v>
      </c>
      <c r="BQ1088" s="14">
        <v>7</v>
      </c>
      <c r="BR1088" s="14">
        <v>0</v>
      </c>
      <c r="BS1088" s="14">
        <v>0</v>
      </c>
      <c r="BT1088" s="14">
        <v>0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7</v>
      </c>
      <c r="CI1088" s="31">
        <v>5.8333333333333334E-2</v>
      </c>
      <c r="CJ1088" s="100">
        <v>1</v>
      </c>
      <c r="CK1088" s="31">
        <v>8.3333333333333332E-3</v>
      </c>
      <c r="CL1088" s="100">
        <v>0</v>
      </c>
      <c r="CM1088" s="31">
        <v>0</v>
      </c>
      <c r="CN1088" s="27">
        <v>15.475583333333335</v>
      </c>
      <c r="CO1088" s="27">
        <v>18.320999999999998</v>
      </c>
      <c r="CP1088" s="27">
        <v>20.604499999999994</v>
      </c>
      <c r="CQ1088" s="60"/>
    </row>
    <row r="1089" spans="1:95" x14ac:dyDescent="0.25">
      <c r="A1089" s="218">
        <v>1</v>
      </c>
      <c r="B1089" s="284">
        <v>0.83333299999999999</v>
      </c>
      <c r="C1089" s="97">
        <v>33</v>
      </c>
      <c r="D1089" s="236">
        <v>0</v>
      </c>
      <c r="E1089" s="122">
        <v>8</v>
      </c>
      <c r="F1089" s="122">
        <v>18</v>
      </c>
      <c r="G1089" s="122">
        <v>6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7</v>
      </c>
      <c r="Y1089" s="31">
        <v>0.21212121212121213</v>
      </c>
      <c r="Z1089" s="100">
        <v>1</v>
      </c>
      <c r="AA1089" s="31">
        <v>3.0303030303030304E-2</v>
      </c>
      <c r="AB1089" s="100">
        <v>0</v>
      </c>
      <c r="AC1089" s="31">
        <v>0</v>
      </c>
      <c r="AD1089" s="27">
        <v>17.351212121212122</v>
      </c>
      <c r="AE1089" s="27">
        <v>21.454999999999998</v>
      </c>
      <c r="AF1089" s="27">
        <v>23.74199999999999</v>
      </c>
      <c r="AG1089" s="57"/>
      <c r="AH1089" s="97">
        <v>41</v>
      </c>
      <c r="AI1089" s="236">
        <v>1</v>
      </c>
      <c r="AJ1089" s="122">
        <v>17</v>
      </c>
      <c r="AK1089" s="122">
        <v>21</v>
      </c>
      <c r="AL1089" s="122">
        <v>2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2</v>
      </c>
      <c r="BD1089" s="31">
        <v>4.878048780487805E-2</v>
      </c>
      <c r="BE1089" s="100">
        <v>1</v>
      </c>
      <c r="BF1089" s="31">
        <v>2.4390243902439025E-2</v>
      </c>
      <c r="BG1089" s="100">
        <v>0</v>
      </c>
      <c r="BH1089" s="31">
        <v>0</v>
      </c>
      <c r="BI1089" s="27">
        <v>15.650243902439017</v>
      </c>
      <c r="BJ1089" s="27">
        <v>18.807999999999996</v>
      </c>
      <c r="BK1089" s="27">
        <v>20.038</v>
      </c>
      <c r="BL1089" s="57"/>
      <c r="BM1089" s="97">
        <v>74</v>
      </c>
      <c r="BN1089" s="473">
        <v>1</v>
      </c>
      <c r="BO1089" s="14">
        <v>25</v>
      </c>
      <c r="BP1089" s="14">
        <v>39</v>
      </c>
      <c r="BQ1089" s="14">
        <v>8</v>
      </c>
      <c r="BR1089" s="14">
        <v>1</v>
      </c>
      <c r="BS1089" s="14">
        <v>0</v>
      </c>
      <c r="BT1089" s="14">
        <v>0</v>
      </c>
      <c r="BU1089" s="14">
        <v>0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9</v>
      </c>
      <c r="CI1089" s="31">
        <v>0.12162162162162163</v>
      </c>
      <c r="CJ1089" s="100">
        <v>2</v>
      </c>
      <c r="CK1089" s="31">
        <v>2.7027027027027029E-2</v>
      </c>
      <c r="CL1089" s="100">
        <v>0</v>
      </c>
      <c r="CM1089" s="31">
        <v>0</v>
      </c>
      <c r="CN1089" s="27">
        <v>16.408783783783786</v>
      </c>
      <c r="CO1089" s="27">
        <v>19.837499999999999</v>
      </c>
      <c r="CP1089" s="27">
        <v>22.522500000000001</v>
      </c>
      <c r="CQ1089" s="60"/>
    </row>
    <row r="1090" spans="1:95" x14ac:dyDescent="0.25">
      <c r="A1090" s="218">
        <v>1</v>
      </c>
      <c r="B1090" s="284">
        <v>0.875</v>
      </c>
      <c r="C1090" s="97">
        <v>32</v>
      </c>
      <c r="D1090" s="236">
        <v>0</v>
      </c>
      <c r="E1090" s="122">
        <v>3</v>
      </c>
      <c r="F1090" s="122">
        <v>22</v>
      </c>
      <c r="G1090" s="122">
        <v>7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7</v>
      </c>
      <c r="Y1090" s="31">
        <v>0.21875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17.94125</v>
      </c>
      <c r="AE1090" s="27">
        <v>20.624000000000002</v>
      </c>
      <c r="AF1090" s="27">
        <v>23.276499999999999</v>
      </c>
      <c r="AG1090" s="57"/>
      <c r="AH1090" s="97">
        <v>29</v>
      </c>
      <c r="AI1090" s="236">
        <v>0</v>
      </c>
      <c r="AJ1090" s="122">
        <v>10</v>
      </c>
      <c r="AK1090" s="122">
        <v>18</v>
      </c>
      <c r="AL1090" s="122">
        <v>1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1</v>
      </c>
      <c r="BD1090" s="31">
        <v>3.4482758620689655E-2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15.945517241379308</v>
      </c>
      <c r="BJ1090" s="27">
        <v>18.939999999999998</v>
      </c>
      <c r="BK1090" s="27">
        <v>20.2</v>
      </c>
      <c r="BL1090" s="57"/>
      <c r="BM1090" s="97">
        <v>61</v>
      </c>
      <c r="BN1090" s="473">
        <v>0</v>
      </c>
      <c r="BO1090" s="14">
        <v>13</v>
      </c>
      <c r="BP1090" s="14">
        <v>40</v>
      </c>
      <c r="BQ1090" s="14">
        <v>8</v>
      </c>
      <c r="BR1090" s="14">
        <v>0</v>
      </c>
      <c r="BS1090" s="14">
        <v>0</v>
      </c>
      <c r="BT1090" s="14">
        <v>0</v>
      </c>
      <c r="BU1090" s="14">
        <v>0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8</v>
      </c>
      <c r="CI1090" s="31">
        <v>0.13114754098360656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16.99245901639344</v>
      </c>
      <c r="CO1090" s="27">
        <v>19.823999999999998</v>
      </c>
      <c r="CP1090" s="27">
        <v>20.898</v>
      </c>
      <c r="CQ1090" s="60"/>
    </row>
    <row r="1091" spans="1:95" x14ac:dyDescent="0.25">
      <c r="A1091" s="218">
        <v>1</v>
      </c>
      <c r="B1091" s="284">
        <v>0.91666700000000001</v>
      </c>
      <c r="C1091" s="97">
        <v>26</v>
      </c>
      <c r="D1091" s="236">
        <v>0</v>
      </c>
      <c r="E1091" s="122">
        <v>5</v>
      </c>
      <c r="F1091" s="122">
        <v>15</v>
      </c>
      <c r="G1091" s="122">
        <v>5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6</v>
      </c>
      <c r="Y1091" s="31">
        <v>0.23076923076923078</v>
      </c>
      <c r="Z1091" s="100">
        <v>1</v>
      </c>
      <c r="AA1091" s="31">
        <v>3.8461538461538464E-2</v>
      </c>
      <c r="AB1091" s="100">
        <v>0</v>
      </c>
      <c r="AC1091" s="31">
        <v>0</v>
      </c>
      <c r="AD1091" s="27">
        <v>17.865384615384617</v>
      </c>
      <c r="AE1091" s="27">
        <v>22.953499999999998</v>
      </c>
      <c r="AF1091" s="27">
        <v>25.422499999999996</v>
      </c>
      <c r="AG1091" s="57"/>
      <c r="AH1091" s="97">
        <v>18</v>
      </c>
      <c r="AI1091" s="236">
        <v>1</v>
      </c>
      <c r="AJ1091" s="122">
        <v>3</v>
      </c>
      <c r="AK1091" s="122">
        <v>12</v>
      </c>
      <c r="AL1091" s="122">
        <v>2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1</v>
      </c>
      <c r="BD1091" s="31">
        <v>5.5555555555555552E-2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16.544444444444448</v>
      </c>
      <c r="BJ1091" s="27">
        <v>19.770499999999998</v>
      </c>
      <c r="BK1091" s="27" t="s">
        <v>104</v>
      </c>
      <c r="BL1091" s="57"/>
      <c r="BM1091" s="97">
        <v>44</v>
      </c>
      <c r="BN1091" s="473">
        <v>1</v>
      </c>
      <c r="BO1091" s="14">
        <v>8</v>
      </c>
      <c r="BP1091" s="14">
        <v>27</v>
      </c>
      <c r="BQ1091" s="14">
        <v>7</v>
      </c>
      <c r="BR1091" s="14">
        <v>1</v>
      </c>
      <c r="BS1091" s="14">
        <v>0</v>
      </c>
      <c r="BT1091" s="14">
        <v>0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7</v>
      </c>
      <c r="CI1091" s="31">
        <v>0.15909090909090909</v>
      </c>
      <c r="CJ1091" s="100">
        <v>1</v>
      </c>
      <c r="CK1091" s="31">
        <v>2.2727272727272728E-2</v>
      </c>
      <c r="CL1091" s="100">
        <v>0</v>
      </c>
      <c r="CM1091" s="31">
        <v>0</v>
      </c>
      <c r="CN1091" s="27">
        <v>17.325000000000003</v>
      </c>
      <c r="CO1091" s="27">
        <v>20.405000000000001</v>
      </c>
      <c r="CP1091" s="27">
        <v>23.637499999999999</v>
      </c>
      <c r="CQ1091" s="60"/>
    </row>
    <row r="1092" spans="1:95" x14ac:dyDescent="0.25">
      <c r="A1092" s="218">
        <v>1</v>
      </c>
      <c r="B1092" s="284">
        <v>0.95833299999999999</v>
      </c>
      <c r="C1092" s="98">
        <v>9</v>
      </c>
      <c r="D1092" s="295">
        <v>0</v>
      </c>
      <c r="E1092" s="296">
        <v>0</v>
      </c>
      <c r="F1092" s="296">
        <v>3</v>
      </c>
      <c r="G1092" s="296">
        <v>5</v>
      </c>
      <c r="H1092" s="296">
        <v>1</v>
      </c>
      <c r="I1092" s="296">
        <v>0</v>
      </c>
      <c r="J1092" s="296">
        <v>0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6</v>
      </c>
      <c r="Y1092" s="300">
        <v>0.66666666666666663</v>
      </c>
      <c r="Z1092" s="301">
        <v>1</v>
      </c>
      <c r="AA1092" s="300">
        <v>0.1111111111111111</v>
      </c>
      <c r="AB1092" s="301">
        <v>0</v>
      </c>
      <c r="AC1092" s="300">
        <v>0</v>
      </c>
      <c r="AD1092" s="124">
        <v>20.826666666666668</v>
      </c>
      <c r="AE1092" s="124">
        <v>24.18</v>
      </c>
      <c r="AF1092" s="124" t="s">
        <v>104</v>
      </c>
      <c r="AG1092" s="57"/>
      <c r="AH1092" s="98">
        <v>8</v>
      </c>
      <c r="AI1092" s="295">
        <v>0</v>
      </c>
      <c r="AJ1092" s="296">
        <v>2</v>
      </c>
      <c r="AK1092" s="296">
        <v>2</v>
      </c>
      <c r="AL1092" s="296">
        <v>4</v>
      </c>
      <c r="AM1092" s="296">
        <v>0</v>
      </c>
      <c r="AN1092" s="296">
        <v>0</v>
      </c>
      <c r="AO1092" s="296">
        <v>0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4</v>
      </c>
      <c r="BD1092" s="300">
        <v>0.5</v>
      </c>
      <c r="BE1092" s="301">
        <v>0</v>
      </c>
      <c r="BF1092" s="300">
        <v>0</v>
      </c>
      <c r="BG1092" s="301">
        <v>0</v>
      </c>
      <c r="BH1092" s="300">
        <v>0</v>
      </c>
      <c r="BI1092" s="124">
        <v>18.791249999999998</v>
      </c>
      <c r="BJ1092" s="124">
        <v>21.846999999999998</v>
      </c>
      <c r="BK1092" s="124" t="s">
        <v>104</v>
      </c>
      <c r="BL1092" s="57"/>
      <c r="BM1092" s="98">
        <v>17</v>
      </c>
      <c r="BN1092" s="475">
        <v>0</v>
      </c>
      <c r="BO1092" s="15">
        <v>2</v>
      </c>
      <c r="BP1092" s="15">
        <v>5</v>
      </c>
      <c r="BQ1092" s="15">
        <v>9</v>
      </c>
      <c r="BR1092" s="15">
        <v>1</v>
      </c>
      <c r="BS1092" s="15">
        <v>0</v>
      </c>
      <c r="BT1092" s="15">
        <v>0</v>
      </c>
      <c r="BU1092" s="15">
        <v>0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10</v>
      </c>
      <c r="CI1092" s="300">
        <v>0.58823529411764708</v>
      </c>
      <c r="CJ1092" s="301">
        <v>1</v>
      </c>
      <c r="CK1092" s="300">
        <v>5.8823529411764705E-2</v>
      </c>
      <c r="CL1092" s="301">
        <v>0</v>
      </c>
      <c r="CM1092" s="300">
        <v>0</v>
      </c>
      <c r="CN1092" s="124">
        <v>19.868823529411763</v>
      </c>
      <c r="CO1092" s="124">
        <v>22.72</v>
      </c>
      <c r="CP1092" s="124" t="s">
        <v>104</v>
      </c>
      <c r="CQ1092" s="60"/>
    </row>
    <row r="1093" spans="1:95" x14ac:dyDescent="0.25">
      <c r="A1093" s="218"/>
      <c r="B1093" s="383" t="s">
        <v>35</v>
      </c>
      <c r="C1093" s="384">
        <v>2083</v>
      </c>
      <c r="D1093" s="385">
        <v>175</v>
      </c>
      <c r="E1093" s="385">
        <v>1066</v>
      </c>
      <c r="F1093" s="385">
        <v>776</v>
      </c>
      <c r="G1093" s="385">
        <v>61</v>
      </c>
      <c r="H1093" s="385">
        <v>5</v>
      </c>
      <c r="I1093" s="385">
        <v>0</v>
      </c>
      <c r="J1093" s="385">
        <v>0</v>
      </c>
      <c r="K1093" s="385">
        <v>0</v>
      </c>
      <c r="L1093" s="385">
        <v>0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66</v>
      </c>
      <c r="Y1093" s="403">
        <v>3.1685069611137782E-2</v>
      </c>
      <c r="Z1093" s="387">
        <v>7</v>
      </c>
      <c r="AA1093" s="403">
        <v>3.3605376860297649E-3</v>
      </c>
      <c r="AB1093" s="387">
        <v>0</v>
      </c>
      <c r="AC1093" s="403">
        <v>0</v>
      </c>
      <c r="AD1093" s="404">
        <v>14.236466634661536</v>
      </c>
      <c r="AE1093" s="404">
        <v>17.393999999999998</v>
      </c>
      <c r="AF1093" s="404">
        <v>19.334</v>
      </c>
      <c r="AG1093" s="16"/>
      <c r="AH1093" s="387">
        <v>1754</v>
      </c>
      <c r="AI1093" s="385">
        <v>564</v>
      </c>
      <c r="AJ1093" s="385">
        <v>902</v>
      </c>
      <c r="AK1093" s="385">
        <v>283</v>
      </c>
      <c r="AL1093" s="385">
        <v>5</v>
      </c>
      <c r="AM1093" s="385">
        <v>0</v>
      </c>
      <c r="AN1093" s="385">
        <v>0</v>
      </c>
      <c r="AO1093" s="385">
        <v>0</v>
      </c>
      <c r="AP1093" s="385">
        <v>0</v>
      </c>
      <c r="AQ1093" s="385">
        <v>0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5</v>
      </c>
      <c r="BD1093" s="403">
        <v>2.8506271379703536E-3</v>
      </c>
      <c r="BE1093" s="387">
        <v>0</v>
      </c>
      <c r="BF1093" s="403">
        <v>0</v>
      </c>
      <c r="BG1093" s="387">
        <v>0</v>
      </c>
      <c r="BH1093" s="403">
        <v>0</v>
      </c>
      <c r="BI1093" s="404">
        <v>11.606271379703507</v>
      </c>
      <c r="BJ1093" s="404">
        <v>15.145</v>
      </c>
      <c r="BK1093" s="404">
        <v>16.842500000000001</v>
      </c>
      <c r="BL1093" s="16"/>
      <c r="BM1093" s="387">
        <v>3837</v>
      </c>
      <c r="BN1093" s="385">
        <v>739</v>
      </c>
      <c r="BO1093" s="385">
        <v>1968</v>
      </c>
      <c r="BP1093" s="385">
        <v>1059</v>
      </c>
      <c r="BQ1093" s="385">
        <v>66</v>
      </c>
      <c r="BR1093" s="385">
        <v>5</v>
      </c>
      <c r="BS1093" s="385">
        <v>0</v>
      </c>
      <c r="BT1093" s="385">
        <v>0</v>
      </c>
      <c r="BU1093" s="385">
        <v>0</v>
      </c>
      <c r="BV1093" s="385">
        <v>0</v>
      </c>
      <c r="BW1093" s="385">
        <v>0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71</v>
      </c>
      <c r="CI1093" s="358">
        <v>1.850403961428199E-2</v>
      </c>
      <c r="CJ1093" s="332">
        <v>7</v>
      </c>
      <c r="CK1093" s="358">
        <v>1.8243419338024498E-3</v>
      </c>
      <c r="CL1093" s="332">
        <v>0</v>
      </c>
      <c r="CM1093" s="358">
        <v>0</v>
      </c>
      <c r="CN1093" s="359">
        <v>13.034130831378672</v>
      </c>
      <c r="CO1093" s="359">
        <v>16.47</v>
      </c>
      <c r="CP1093" s="359">
        <v>18.46</v>
      </c>
      <c r="CQ1093" s="60"/>
    </row>
    <row r="1094" spans="1:95" x14ac:dyDescent="0.25">
      <c r="A1094" s="218"/>
      <c r="B1094" s="388" t="s">
        <v>36</v>
      </c>
      <c r="C1094" s="389">
        <v>2334</v>
      </c>
      <c r="D1094" s="390">
        <v>177</v>
      </c>
      <c r="E1094" s="390">
        <v>1111</v>
      </c>
      <c r="F1094" s="390">
        <v>926</v>
      </c>
      <c r="G1094" s="390">
        <v>114</v>
      </c>
      <c r="H1094" s="390">
        <v>6</v>
      </c>
      <c r="I1094" s="390">
        <v>0</v>
      </c>
      <c r="J1094" s="390">
        <v>0</v>
      </c>
      <c r="K1094" s="390">
        <v>0</v>
      </c>
      <c r="L1094" s="390">
        <v>0</v>
      </c>
      <c r="M1094" s="390">
        <v>0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119</v>
      </c>
      <c r="Y1094" s="405">
        <v>5.0985432733504712E-2</v>
      </c>
      <c r="Z1094" s="392">
        <v>10</v>
      </c>
      <c r="AA1094" s="405">
        <v>4.2844901456726651E-3</v>
      </c>
      <c r="AB1094" s="392">
        <v>0</v>
      </c>
      <c r="AC1094" s="405">
        <v>0</v>
      </c>
      <c r="AD1094" s="406">
        <v>14.607305055698353</v>
      </c>
      <c r="AE1094" s="406">
        <v>17.967500000000001</v>
      </c>
      <c r="AF1094" s="406">
        <v>20.072499999999998</v>
      </c>
      <c r="AG1094" s="16"/>
      <c r="AH1094" s="392">
        <v>1964</v>
      </c>
      <c r="AI1094" s="390">
        <v>571</v>
      </c>
      <c r="AJ1094" s="390">
        <v>972</v>
      </c>
      <c r="AK1094" s="390">
        <v>406</v>
      </c>
      <c r="AL1094" s="390">
        <v>15</v>
      </c>
      <c r="AM1094" s="390">
        <v>0</v>
      </c>
      <c r="AN1094" s="390">
        <v>0</v>
      </c>
      <c r="AO1094" s="390">
        <v>0</v>
      </c>
      <c r="AP1094" s="390">
        <v>0</v>
      </c>
      <c r="AQ1094" s="390">
        <v>0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15</v>
      </c>
      <c r="BD1094" s="405">
        <v>7.6374745417515273E-3</v>
      </c>
      <c r="BE1094" s="392">
        <v>1</v>
      </c>
      <c r="BF1094" s="405">
        <v>5.0916496945010179E-4</v>
      </c>
      <c r="BG1094" s="392">
        <v>0</v>
      </c>
      <c r="BH1094" s="405">
        <v>0</v>
      </c>
      <c r="BI1094" s="406">
        <v>12.036033604887953</v>
      </c>
      <c r="BJ1094" s="406">
        <v>15.7425</v>
      </c>
      <c r="BK1094" s="406">
        <v>17.775000000000002</v>
      </c>
      <c r="BL1094" s="16"/>
      <c r="BM1094" s="392">
        <v>4298</v>
      </c>
      <c r="BN1094" s="390">
        <v>748</v>
      </c>
      <c r="BO1094" s="390">
        <v>2083</v>
      </c>
      <c r="BP1094" s="390">
        <v>1332</v>
      </c>
      <c r="BQ1094" s="390">
        <v>129</v>
      </c>
      <c r="BR1094" s="390">
        <v>6</v>
      </c>
      <c r="BS1094" s="390">
        <v>0</v>
      </c>
      <c r="BT1094" s="390">
        <v>0</v>
      </c>
      <c r="BU1094" s="390">
        <v>0</v>
      </c>
      <c r="BV1094" s="390">
        <v>0</v>
      </c>
      <c r="BW1094" s="390">
        <v>0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134</v>
      </c>
      <c r="CI1094" s="360">
        <v>3.1177291763610983E-2</v>
      </c>
      <c r="CJ1094" s="339">
        <v>11</v>
      </c>
      <c r="CK1094" s="360">
        <v>2.5593299208934387E-3</v>
      </c>
      <c r="CL1094" s="339">
        <v>0</v>
      </c>
      <c r="CM1094" s="360">
        <v>0</v>
      </c>
      <c r="CN1094" s="361">
        <v>13.432345276872931</v>
      </c>
      <c r="CO1094" s="361">
        <v>17.0915</v>
      </c>
      <c r="CP1094" s="361">
        <v>19.28</v>
      </c>
      <c r="CQ1094" s="60"/>
    </row>
    <row r="1095" spans="1:95" x14ac:dyDescent="0.25">
      <c r="A1095" s="218"/>
      <c r="B1095" s="393" t="s">
        <v>37</v>
      </c>
      <c r="C1095" s="394">
        <v>2369</v>
      </c>
      <c r="D1095" s="395">
        <v>177</v>
      </c>
      <c r="E1095" s="395">
        <v>1116</v>
      </c>
      <c r="F1095" s="395">
        <v>944</v>
      </c>
      <c r="G1095" s="395">
        <v>124</v>
      </c>
      <c r="H1095" s="395">
        <v>8</v>
      </c>
      <c r="I1095" s="395">
        <v>0</v>
      </c>
      <c r="J1095" s="395">
        <v>0</v>
      </c>
      <c r="K1095" s="395">
        <v>0</v>
      </c>
      <c r="L1095" s="395">
        <v>0</v>
      </c>
      <c r="M1095" s="395">
        <v>0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131</v>
      </c>
      <c r="Y1095" s="407">
        <v>5.5297593921485859E-2</v>
      </c>
      <c r="Z1095" s="397">
        <v>12</v>
      </c>
      <c r="AA1095" s="407">
        <v>5.0654284508231317E-3</v>
      </c>
      <c r="AB1095" s="397">
        <v>0</v>
      </c>
      <c r="AC1095" s="407">
        <v>0</v>
      </c>
      <c r="AD1095" s="408">
        <v>14.64319915254236</v>
      </c>
      <c r="AE1095" s="408">
        <v>18.02</v>
      </c>
      <c r="AF1095" s="408">
        <v>20.159499999999998</v>
      </c>
      <c r="AG1095" s="16"/>
      <c r="AH1095" s="397">
        <v>1990</v>
      </c>
      <c r="AI1095" s="395">
        <v>572</v>
      </c>
      <c r="AJ1095" s="395">
        <v>977</v>
      </c>
      <c r="AK1095" s="395">
        <v>420</v>
      </c>
      <c r="AL1095" s="395">
        <v>21</v>
      </c>
      <c r="AM1095" s="395">
        <v>0</v>
      </c>
      <c r="AN1095" s="395">
        <v>0</v>
      </c>
      <c r="AO1095" s="395">
        <v>0</v>
      </c>
      <c r="AP1095" s="395">
        <v>0</v>
      </c>
      <c r="AQ1095" s="395">
        <v>0</v>
      </c>
      <c r="AR1095" s="395">
        <v>0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20</v>
      </c>
      <c r="BD1095" s="407">
        <v>1.0050251256281407E-2</v>
      </c>
      <c r="BE1095" s="397">
        <v>1</v>
      </c>
      <c r="BF1095" s="407">
        <v>5.025125628140704E-4</v>
      </c>
      <c r="BG1095" s="397">
        <v>0</v>
      </c>
      <c r="BH1095" s="407">
        <v>0</v>
      </c>
      <c r="BI1095" s="408">
        <v>12.076977800201785</v>
      </c>
      <c r="BJ1095" s="408">
        <v>15.785499999999999</v>
      </c>
      <c r="BK1095" s="408">
        <v>17.829999999999998</v>
      </c>
      <c r="BL1095" s="16"/>
      <c r="BM1095" s="397">
        <v>4359</v>
      </c>
      <c r="BN1095" s="395">
        <v>749</v>
      </c>
      <c r="BO1095" s="395">
        <v>2093</v>
      </c>
      <c r="BP1095" s="395">
        <v>1364</v>
      </c>
      <c r="BQ1095" s="395">
        <v>145</v>
      </c>
      <c r="BR1095" s="395">
        <v>8</v>
      </c>
      <c r="BS1095" s="395">
        <v>0</v>
      </c>
      <c r="BT1095" s="395">
        <v>0</v>
      </c>
      <c r="BU1095" s="395">
        <v>0</v>
      </c>
      <c r="BV1095" s="395">
        <v>0</v>
      </c>
      <c r="BW1095" s="395">
        <v>0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151</v>
      </c>
      <c r="CI1095" s="362">
        <v>3.4640972700160588E-2</v>
      </c>
      <c r="CJ1095" s="344">
        <v>13</v>
      </c>
      <c r="CK1095" s="362">
        <v>2.9823353980270705E-3</v>
      </c>
      <c r="CL1095" s="344">
        <v>0</v>
      </c>
      <c r="CM1095" s="362">
        <v>0</v>
      </c>
      <c r="CN1095" s="363">
        <v>13.47179180101333</v>
      </c>
      <c r="CO1095" s="363">
        <v>17.16</v>
      </c>
      <c r="CP1095" s="363">
        <v>19.309999999999999</v>
      </c>
      <c r="CQ1095" s="60"/>
    </row>
    <row r="1096" spans="1:95" x14ac:dyDescent="0.25">
      <c r="A1096" s="218"/>
      <c r="B1096" s="398" t="s">
        <v>38</v>
      </c>
      <c r="C1096" s="399">
        <v>2445</v>
      </c>
      <c r="D1096" s="400">
        <v>177</v>
      </c>
      <c r="E1096" s="400">
        <v>1119</v>
      </c>
      <c r="F1096" s="400">
        <v>974</v>
      </c>
      <c r="G1096" s="400">
        <v>161</v>
      </c>
      <c r="H1096" s="400">
        <v>14</v>
      </c>
      <c r="I1096" s="400">
        <v>0</v>
      </c>
      <c r="J1096" s="400">
        <v>0</v>
      </c>
      <c r="K1096" s="400">
        <v>0</v>
      </c>
      <c r="L1096" s="400">
        <v>0</v>
      </c>
      <c r="M1096" s="400">
        <v>0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174</v>
      </c>
      <c r="Y1096" s="409">
        <v>7.1165644171779147E-2</v>
      </c>
      <c r="Z1096" s="402">
        <v>18</v>
      </c>
      <c r="AA1096" s="409">
        <v>7.3619631901840491E-3</v>
      </c>
      <c r="AB1096" s="402">
        <v>0</v>
      </c>
      <c r="AC1096" s="409">
        <v>0</v>
      </c>
      <c r="AD1096" s="410">
        <v>14.844588957055192</v>
      </c>
      <c r="AE1096" s="410">
        <v>18.32</v>
      </c>
      <c r="AF1096" s="410">
        <v>20.74</v>
      </c>
      <c r="AG1096" s="16"/>
      <c r="AH1096" s="402">
        <v>2060</v>
      </c>
      <c r="AI1096" s="400">
        <v>572</v>
      </c>
      <c r="AJ1096" s="400">
        <v>983</v>
      </c>
      <c r="AK1096" s="400">
        <v>474</v>
      </c>
      <c r="AL1096" s="400">
        <v>29</v>
      </c>
      <c r="AM1096" s="400">
        <v>2</v>
      </c>
      <c r="AN1096" s="400">
        <v>0</v>
      </c>
      <c r="AO1096" s="400">
        <v>0</v>
      </c>
      <c r="AP1096" s="400">
        <v>0</v>
      </c>
      <c r="AQ1096" s="400">
        <v>0</v>
      </c>
      <c r="AR1096" s="400">
        <v>0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30</v>
      </c>
      <c r="BD1096" s="409">
        <v>1.4563106796116505E-2</v>
      </c>
      <c r="BE1096" s="402">
        <v>3</v>
      </c>
      <c r="BF1096" s="409">
        <v>1.4563106796116505E-3</v>
      </c>
      <c r="BG1096" s="402">
        <v>0</v>
      </c>
      <c r="BH1096" s="409">
        <v>0</v>
      </c>
      <c r="BI1096" s="410">
        <v>12.297101941747574</v>
      </c>
      <c r="BJ1096" s="410">
        <v>16.168500000000002</v>
      </c>
      <c r="BK1096" s="410">
        <v>18.349499999999999</v>
      </c>
      <c r="BL1096" s="16"/>
      <c r="BM1096" s="402">
        <v>4505</v>
      </c>
      <c r="BN1096" s="400">
        <v>749</v>
      </c>
      <c r="BO1096" s="400">
        <v>2102</v>
      </c>
      <c r="BP1096" s="400">
        <v>1448</v>
      </c>
      <c r="BQ1096" s="400">
        <v>190</v>
      </c>
      <c r="BR1096" s="400">
        <v>16</v>
      </c>
      <c r="BS1096" s="400">
        <v>0</v>
      </c>
      <c r="BT1096" s="400">
        <v>0</v>
      </c>
      <c r="BU1096" s="400">
        <v>0</v>
      </c>
      <c r="BV1096" s="400">
        <v>0</v>
      </c>
      <c r="BW1096" s="400">
        <v>0</v>
      </c>
      <c r="BX1096" s="400">
        <v>0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204</v>
      </c>
      <c r="CI1096" s="364">
        <v>4.5283018867924525E-2</v>
      </c>
      <c r="CJ1096" s="349">
        <v>21</v>
      </c>
      <c r="CK1096" s="364">
        <v>4.661487236403996E-3</v>
      </c>
      <c r="CL1096" s="349">
        <v>0</v>
      </c>
      <c r="CM1096" s="364">
        <v>0</v>
      </c>
      <c r="CN1096" s="365">
        <v>13.679700332963353</v>
      </c>
      <c r="CO1096" s="365">
        <v>17.470999999999997</v>
      </c>
      <c r="CP1096" s="365">
        <v>19.829999999999998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8</v>
      </c>
      <c r="D1099" s="292">
        <v>0</v>
      </c>
      <c r="E1099" s="89">
        <v>0</v>
      </c>
      <c r="F1099" s="89">
        <v>4</v>
      </c>
      <c r="G1099" s="89">
        <v>4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4</v>
      </c>
      <c r="Y1099" s="30">
        <v>0.5</v>
      </c>
      <c r="Z1099" s="99">
        <v>1</v>
      </c>
      <c r="AA1099" s="30">
        <v>0.125</v>
      </c>
      <c r="AB1099" s="99">
        <v>0</v>
      </c>
      <c r="AC1099" s="30">
        <v>0</v>
      </c>
      <c r="AD1099" s="25">
        <v>19.5</v>
      </c>
      <c r="AE1099" s="25">
        <v>23.324999999999999</v>
      </c>
      <c r="AF1099" s="25" t="s">
        <v>104</v>
      </c>
      <c r="AG1099" s="57"/>
      <c r="AH1099" s="96">
        <v>6</v>
      </c>
      <c r="AI1099" s="292">
        <v>0</v>
      </c>
      <c r="AJ1099" s="89">
        <v>1</v>
      </c>
      <c r="AK1099" s="89">
        <v>1</v>
      </c>
      <c r="AL1099" s="89">
        <v>3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4</v>
      </c>
      <c r="BD1099" s="30">
        <v>0.66666666666666663</v>
      </c>
      <c r="BE1099" s="99">
        <v>1</v>
      </c>
      <c r="BF1099" s="30">
        <v>0.16666666666666666</v>
      </c>
      <c r="BG1099" s="99">
        <v>0</v>
      </c>
      <c r="BH1099" s="30">
        <v>0</v>
      </c>
      <c r="BI1099" s="25">
        <v>19.529999999999998</v>
      </c>
      <c r="BJ1099" s="25">
        <v>26.714500000000001</v>
      </c>
      <c r="BK1099" s="25" t="s">
        <v>104</v>
      </c>
      <c r="BL1099" s="57"/>
      <c r="BM1099" s="96">
        <v>14</v>
      </c>
      <c r="BN1099" s="474">
        <v>0</v>
      </c>
      <c r="BO1099" s="461">
        <v>1</v>
      </c>
      <c r="BP1099" s="461">
        <v>5</v>
      </c>
      <c r="BQ1099" s="461">
        <v>7</v>
      </c>
      <c r="BR1099" s="461">
        <v>1</v>
      </c>
      <c r="BS1099" s="461">
        <v>0</v>
      </c>
      <c r="BT1099" s="461">
        <v>0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8</v>
      </c>
      <c r="CI1099" s="30">
        <v>0.5714285714285714</v>
      </c>
      <c r="CJ1099" s="99">
        <v>2</v>
      </c>
      <c r="CK1099" s="30">
        <v>0.14285714285714285</v>
      </c>
      <c r="CL1099" s="99">
        <v>0</v>
      </c>
      <c r="CM1099" s="30">
        <v>0</v>
      </c>
      <c r="CN1099" s="25">
        <v>19.512857142857147</v>
      </c>
      <c r="CO1099" s="25">
        <v>23.824999999999999</v>
      </c>
      <c r="CP1099" s="25" t="s">
        <v>104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0</v>
      </c>
      <c r="D1100" s="236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2</v>
      </c>
      <c r="AI1100" s="236">
        <v>0</v>
      </c>
      <c r="AJ1100" s="122">
        <v>0</v>
      </c>
      <c r="AK1100" s="122">
        <v>0</v>
      </c>
      <c r="AL1100" s="122">
        <v>2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2</v>
      </c>
      <c r="BD1100" s="31">
        <v>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23.015000000000001</v>
      </c>
      <c r="BJ1100" s="27" t="s">
        <v>104</v>
      </c>
      <c r="BK1100" s="27" t="s">
        <v>104</v>
      </c>
      <c r="BL1100" s="57"/>
      <c r="BM1100" s="97">
        <v>2</v>
      </c>
      <c r="BN1100" s="473">
        <v>0</v>
      </c>
      <c r="BO1100" s="14">
        <v>0</v>
      </c>
      <c r="BP1100" s="14">
        <v>0</v>
      </c>
      <c r="BQ1100" s="14">
        <v>2</v>
      </c>
      <c r="BR1100" s="14">
        <v>0</v>
      </c>
      <c r="BS1100" s="14">
        <v>0</v>
      </c>
      <c r="BT1100" s="14">
        <v>0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2</v>
      </c>
      <c r="CI1100" s="31">
        <v>1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23.015000000000001</v>
      </c>
      <c r="CO1100" s="27" t="s">
        <v>104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1</v>
      </c>
      <c r="D1101" s="236">
        <v>0</v>
      </c>
      <c r="E1101" s="122">
        <v>0</v>
      </c>
      <c r="F1101" s="122">
        <v>1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18.260000000000002</v>
      </c>
      <c r="AE1101" s="27" t="s">
        <v>104</v>
      </c>
      <c r="AF1101" s="27" t="s">
        <v>104</v>
      </c>
      <c r="AG1101" s="57"/>
      <c r="AH1101" s="97">
        <v>0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1</v>
      </c>
      <c r="BN1101" s="473">
        <v>0</v>
      </c>
      <c r="BO1101" s="14">
        <v>0</v>
      </c>
      <c r="BP1101" s="14">
        <v>1</v>
      </c>
      <c r="BQ1101" s="14">
        <v>0</v>
      </c>
      <c r="BR1101" s="14">
        <v>0</v>
      </c>
      <c r="BS1101" s="14">
        <v>0</v>
      </c>
      <c r="BT1101" s="14">
        <v>0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18.260000000000002</v>
      </c>
      <c r="CO1101" s="27" t="s">
        <v>104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1</v>
      </c>
      <c r="D1102" s="236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26.14</v>
      </c>
      <c r="AE1102" s="27" t="s">
        <v>104</v>
      </c>
      <c r="AF1102" s="27" t="s">
        <v>104</v>
      </c>
      <c r="AG1102" s="57"/>
      <c r="AH1102" s="97">
        <v>2</v>
      </c>
      <c r="AI1102" s="236">
        <v>0</v>
      </c>
      <c r="AJ1102" s="122">
        <v>0</v>
      </c>
      <c r="AK1102" s="122">
        <v>2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17.914999999999999</v>
      </c>
      <c r="BJ1102" s="27" t="s">
        <v>104</v>
      </c>
      <c r="BK1102" s="27" t="s">
        <v>104</v>
      </c>
      <c r="BL1102" s="57"/>
      <c r="BM1102" s="97">
        <v>3</v>
      </c>
      <c r="BN1102" s="473">
        <v>0</v>
      </c>
      <c r="BO1102" s="14">
        <v>0</v>
      </c>
      <c r="BP1102" s="14">
        <v>2</v>
      </c>
      <c r="BQ1102" s="14">
        <v>0</v>
      </c>
      <c r="BR1102" s="14">
        <v>1</v>
      </c>
      <c r="BS1102" s="14">
        <v>0</v>
      </c>
      <c r="BT1102" s="14">
        <v>0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1</v>
      </c>
      <c r="CI1102" s="31">
        <v>0.33333333333333331</v>
      </c>
      <c r="CJ1102" s="100">
        <v>1</v>
      </c>
      <c r="CK1102" s="31">
        <v>0.33333333333333331</v>
      </c>
      <c r="CL1102" s="100">
        <v>0</v>
      </c>
      <c r="CM1102" s="31">
        <v>0</v>
      </c>
      <c r="CN1102" s="27">
        <v>20.656666666666666</v>
      </c>
      <c r="CO1102" s="27" t="s">
        <v>104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13</v>
      </c>
      <c r="D1103" s="236">
        <v>0</v>
      </c>
      <c r="E1103" s="122">
        <v>1</v>
      </c>
      <c r="F1103" s="122">
        <v>0</v>
      </c>
      <c r="G1103" s="122">
        <v>12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12</v>
      </c>
      <c r="Y1103" s="31">
        <v>0.92307692307692313</v>
      </c>
      <c r="Z1103" s="100">
        <v>2</v>
      </c>
      <c r="AA1103" s="31">
        <v>0.15384615384615385</v>
      </c>
      <c r="AB1103" s="100">
        <v>0</v>
      </c>
      <c r="AC1103" s="31">
        <v>0</v>
      </c>
      <c r="AD1103" s="27">
        <v>21.496923076923078</v>
      </c>
      <c r="AE1103" s="27">
        <v>23.986000000000001</v>
      </c>
      <c r="AF1103" s="27" t="s">
        <v>104</v>
      </c>
      <c r="AG1103" s="57"/>
      <c r="AH1103" s="97">
        <v>5</v>
      </c>
      <c r="AI1103" s="236">
        <v>0</v>
      </c>
      <c r="AJ1103" s="122">
        <v>1</v>
      </c>
      <c r="AK1103" s="122">
        <v>3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</v>
      </c>
      <c r="BD1103" s="31">
        <v>0.2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17.233999999999998</v>
      </c>
      <c r="BJ1103" s="27" t="s">
        <v>104</v>
      </c>
      <c r="BK1103" s="27" t="s">
        <v>104</v>
      </c>
      <c r="BL1103" s="57"/>
      <c r="BM1103" s="97">
        <v>18</v>
      </c>
      <c r="BN1103" s="473">
        <v>0</v>
      </c>
      <c r="BO1103" s="14">
        <v>2</v>
      </c>
      <c r="BP1103" s="14">
        <v>3</v>
      </c>
      <c r="BQ1103" s="14">
        <v>13</v>
      </c>
      <c r="BR1103" s="14">
        <v>0</v>
      </c>
      <c r="BS1103" s="14">
        <v>0</v>
      </c>
      <c r="BT1103" s="14">
        <v>0</v>
      </c>
      <c r="BU1103" s="14">
        <v>0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13</v>
      </c>
      <c r="CI1103" s="31">
        <v>0.72222222222222221</v>
      </c>
      <c r="CJ1103" s="100">
        <v>2</v>
      </c>
      <c r="CK1103" s="31">
        <v>0.1111111111111111</v>
      </c>
      <c r="CL1103" s="100">
        <v>0</v>
      </c>
      <c r="CM1103" s="31">
        <v>0</v>
      </c>
      <c r="CN1103" s="27">
        <v>20.312777777777782</v>
      </c>
      <c r="CO1103" s="27">
        <v>23.730999999999998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30</v>
      </c>
      <c r="D1104" s="236">
        <v>2</v>
      </c>
      <c r="E1104" s="122">
        <v>3</v>
      </c>
      <c r="F1104" s="122">
        <v>8</v>
      </c>
      <c r="G1104" s="122">
        <v>16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17</v>
      </c>
      <c r="Y1104" s="31">
        <v>0.56666666666666665</v>
      </c>
      <c r="Z1104" s="100">
        <v>5</v>
      </c>
      <c r="AA1104" s="31">
        <v>0.16666666666666666</v>
      </c>
      <c r="AB1104" s="100">
        <v>0</v>
      </c>
      <c r="AC1104" s="31">
        <v>0</v>
      </c>
      <c r="AD1104" s="27">
        <v>19.543333333333337</v>
      </c>
      <c r="AE1104" s="27">
        <v>24.310500000000001</v>
      </c>
      <c r="AF1104" s="27">
        <v>25.530999999999999</v>
      </c>
      <c r="AG1104" s="57"/>
      <c r="AH1104" s="97">
        <v>23</v>
      </c>
      <c r="AI1104" s="236">
        <v>0</v>
      </c>
      <c r="AJ1104" s="122">
        <v>1</v>
      </c>
      <c r="AK1104" s="122">
        <v>18</v>
      </c>
      <c r="AL1104" s="122">
        <v>4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4</v>
      </c>
      <c r="BD1104" s="31">
        <v>0.17391304347826086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18.08260869565218</v>
      </c>
      <c r="BJ1104" s="27">
        <v>20.184000000000001</v>
      </c>
      <c r="BK1104" s="27">
        <v>21.765999999999998</v>
      </c>
      <c r="BL1104" s="57"/>
      <c r="BM1104" s="97">
        <v>53</v>
      </c>
      <c r="BN1104" s="473">
        <v>2</v>
      </c>
      <c r="BO1104" s="14">
        <v>4</v>
      </c>
      <c r="BP1104" s="14">
        <v>26</v>
      </c>
      <c r="BQ1104" s="14">
        <v>20</v>
      </c>
      <c r="BR1104" s="14">
        <v>1</v>
      </c>
      <c r="BS1104" s="14">
        <v>0</v>
      </c>
      <c r="BT1104" s="14">
        <v>0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21</v>
      </c>
      <c r="CI1104" s="31">
        <v>0.39622641509433965</v>
      </c>
      <c r="CJ1104" s="100">
        <v>5</v>
      </c>
      <c r="CK1104" s="31">
        <v>9.4339622641509441E-2</v>
      </c>
      <c r="CL1104" s="100">
        <v>0</v>
      </c>
      <c r="CM1104" s="31">
        <v>0</v>
      </c>
      <c r="CN1104" s="27">
        <v>18.909433962264153</v>
      </c>
      <c r="CO1104" s="27">
        <v>22.596999999999998</v>
      </c>
      <c r="CP1104" s="27">
        <v>24.45</v>
      </c>
      <c r="CQ1104" s="57"/>
    </row>
    <row r="1105" spans="1:95" x14ac:dyDescent="0.25">
      <c r="A1105" s="218">
        <v>2</v>
      </c>
      <c r="B1105" s="284">
        <v>0.25</v>
      </c>
      <c r="C1105" s="97">
        <v>123</v>
      </c>
      <c r="D1105" s="236">
        <v>0</v>
      </c>
      <c r="E1105" s="122">
        <v>12</v>
      </c>
      <c r="F1105" s="122">
        <v>65</v>
      </c>
      <c r="G1105" s="122">
        <v>45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46</v>
      </c>
      <c r="Y1105" s="31">
        <v>0.37398373983739835</v>
      </c>
      <c r="Z1105" s="100">
        <v>1</v>
      </c>
      <c r="AA1105" s="31">
        <v>8.130081300813009E-3</v>
      </c>
      <c r="AB1105" s="100">
        <v>0</v>
      </c>
      <c r="AC1105" s="31">
        <v>0</v>
      </c>
      <c r="AD1105" s="27">
        <v>18.87186991869919</v>
      </c>
      <c r="AE1105" s="27">
        <v>21.838000000000001</v>
      </c>
      <c r="AF1105" s="27">
        <v>23.412000000000003</v>
      </c>
      <c r="AG1105" s="57"/>
      <c r="AH1105" s="97">
        <v>66</v>
      </c>
      <c r="AI1105" s="236">
        <v>1</v>
      </c>
      <c r="AJ1105" s="122">
        <v>11</v>
      </c>
      <c r="AK1105" s="122">
        <v>45</v>
      </c>
      <c r="AL1105" s="122">
        <v>9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9</v>
      </c>
      <c r="BD1105" s="31">
        <v>0.13636363636363635</v>
      </c>
      <c r="BE1105" s="100">
        <v>1</v>
      </c>
      <c r="BF1105" s="31">
        <v>1.5151515151515152E-2</v>
      </c>
      <c r="BG1105" s="100">
        <v>0</v>
      </c>
      <c r="BH1105" s="31">
        <v>0</v>
      </c>
      <c r="BI1105" s="27">
        <v>17.193181818181813</v>
      </c>
      <c r="BJ1105" s="27">
        <v>19.798500000000001</v>
      </c>
      <c r="BK1105" s="27">
        <v>21.262999999999998</v>
      </c>
      <c r="BL1105" s="57"/>
      <c r="BM1105" s="97">
        <v>189</v>
      </c>
      <c r="BN1105" s="473">
        <v>1</v>
      </c>
      <c r="BO1105" s="14">
        <v>23</v>
      </c>
      <c r="BP1105" s="14">
        <v>110</v>
      </c>
      <c r="BQ1105" s="14">
        <v>54</v>
      </c>
      <c r="BR1105" s="14">
        <v>1</v>
      </c>
      <c r="BS1105" s="14">
        <v>0</v>
      </c>
      <c r="BT1105" s="14">
        <v>0</v>
      </c>
      <c r="BU1105" s="14">
        <v>0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55</v>
      </c>
      <c r="CI1105" s="31">
        <v>0.29100529100529099</v>
      </c>
      <c r="CJ1105" s="100">
        <v>2</v>
      </c>
      <c r="CK1105" s="31">
        <v>1.0582010582010581E-2</v>
      </c>
      <c r="CL1105" s="100">
        <v>0</v>
      </c>
      <c r="CM1105" s="31">
        <v>0</v>
      </c>
      <c r="CN1105" s="27">
        <v>18.285661375661373</v>
      </c>
      <c r="CO1105" s="27">
        <v>21.490000000000002</v>
      </c>
      <c r="CP1105" s="27">
        <v>23.34</v>
      </c>
      <c r="CQ1105" s="57"/>
    </row>
    <row r="1106" spans="1:95" x14ac:dyDescent="0.25">
      <c r="A1106" s="218">
        <v>2</v>
      </c>
      <c r="B1106" s="284">
        <v>0.29166700000000001</v>
      </c>
      <c r="C1106" s="97">
        <v>101</v>
      </c>
      <c r="D1106" s="236">
        <v>2</v>
      </c>
      <c r="E1106" s="122">
        <v>35</v>
      </c>
      <c r="F1106" s="122">
        <v>59</v>
      </c>
      <c r="G1106" s="122">
        <v>5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5</v>
      </c>
      <c r="Y1106" s="31">
        <v>4.9504950495049507E-2</v>
      </c>
      <c r="Z1106" s="100">
        <v>1</v>
      </c>
      <c r="AA1106" s="31">
        <v>9.9009900990099011E-3</v>
      </c>
      <c r="AB1106" s="100">
        <v>0</v>
      </c>
      <c r="AC1106" s="31">
        <v>0</v>
      </c>
      <c r="AD1106" s="27">
        <v>15.902475247524753</v>
      </c>
      <c r="AE1106" s="27">
        <v>18.858000000000001</v>
      </c>
      <c r="AF1106" s="27">
        <v>20.170999999999996</v>
      </c>
      <c r="AG1106" s="57"/>
      <c r="AH1106" s="97">
        <v>251</v>
      </c>
      <c r="AI1106" s="236">
        <v>107</v>
      </c>
      <c r="AJ1106" s="122">
        <v>101</v>
      </c>
      <c r="AK1106" s="122">
        <v>42</v>
      </c>
      <c r="AL1106" s="122">
        <v>1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</v>
      </c>
      <c r="BD1106" s="31">
        <v>3.9840637450199202E-3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11.026613545816728</v>
      </c>
      <c r="BJ1106" s="27">
        <v>15.187999999999999</v>
      </c>
      <c r="BK1106" s="27">
        <v>16.39</v>
      </c>
      <c r="BL1106" s="57"/>
      <c r="BM1106" s="97">
        <v>352</v>
      </c>
      <c r="BN1106" s="473">
        <v>109</v>
      </c>
      <c r="BO1106" s="14">
        <v>136</v>
      </c>
      <c r="BP1106" s="14">
        <v>101</v>
      </c>
      <c r="BQ1106" s="14">
        <v>6</v>
      </c>
      <c r="BR1106" s="14">
        <v>0</v>
      </c>
      <c r="BS1106" s="14">
        <v>0</v>
      </c>
      <c r="BT1106" s="14">
        <v>0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6</v>
      </c>
      <c r="CI1106" s="31">
        <v>1.7045454545454544E-2</v>
      </c>
      <c r="CJ1106" s="100">
        <v>1</v>
      </c>
      <c r="CK1106" s="31">
        <v>2.840909090909091E-3</v>
      </c>
      <c r="CL1106" s="100">
        <v>0</v>
      </c>
      <c r="CM1106" s="31">
        <v>0</v>
      </c>
      <c r="CN1106" s="27">
        <v>12.425653409090911</v>
      </c>
      <c r="CO1106" s="27">
        <v>16.701000000000001</v>
      </c>
      <c r="CP1106" s="27">
        <v>19.0535</v>
      </c>
      <c r="CQ1106" s="57"/>
    </row>
    <row r="1107" spans="1:95" x14ac:dyDescent="0.25">
      <c r="A1107" s="218">
        <v>2</v>
      </c>
      <c r="B1107" s="284">
        <v>0.33333299999999999</v>
      </c>
      <c r="C1107" s="97">
        <v>187</v>
      </c>
      <c r="D1107" s="236">
        <v>15</v>
      </c>
      <c r="E1107" s="122">
        <v>130</v>
      </c>
      <c r="F1107" s="122">
        <v>40</v>
      </c>
      <c r="G1107" s="122">
        <v>2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2</v>
      </c>
      <c r="Y1107" s="31">
        <v>1.06951871657754E-2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13.420641711229948</v>
      </c>
      <c r="AE1107" s="27">
        <v>16.225999999999999</v>
      </c>
      <c r="AF1107" s="27">
        <v>17.999999999999996</v>
      </c>
      <c r="AG1107" s="57"/>
      <c r="AH1107" s="97">
        <v>286</v>
      </c>
      <c r="AI1107" s="236">
        <v>204</v>
      </c>
      <c r="AJ1107" s="122">
        <v>74</v>
      </c>
      <c r="AK1107" s="122">
        <v>7</v>
      </c>
      <c r="AL1107" s="122">
        <v>1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1</v>
      </c>
      <c r="BD1107" s="31">
        <v>3.4965034965034965E-3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8.8369930069930049</v>
      </c>
      <c r="BJ1107" s="27">
        <v>12.434499999999998</v>
      </c>
      <c r="BK1107" s="27">
        <v>14.5465</v>
      </c>
      <c r="BL1107" s="57"/>
      <c r="BM1107" s="97">
        <v>473</v>
      </c>
      <c r="BN1107" s="473">
        <v>219</v>
      </c>
      <c r="BO1107" s="14">
        <v>204</v>
      </c>
      <c r="BP1107" s="14">
        <v>47</v>
      </c>
      <c r="BQ1107" s="14">
        <v>3</v>
      </c>
      <c r="BR1107" s="14">
        <v>0</v>
      </c>
      <c r="BS1107" s="14">
        <v>0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3</v>
      </c>
      <c r="CI1107" s="31">
        <v>6.3424947145877377E-3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10.649133192389009</v>
      </c>
      <c r="CO1107" s="27">
        <v>14.449</v>
      </c>
      <c r="CP1107" s="27">
        <v>16.72</v>
      </c>
      <c r="CQ1107" s="57"/>
    </row>
    <row r="1108" spans="1:95" x14ac:dyDescent="0.25">
      <c r="A1108" s="218">
        <v>2</v>
      </c>
      <c r="B1108" s="284">
        <v>0.375</v>
      </c>
      <c r="C1108" s="97">
        <v>167</v>
      </c>
      <c r="D1108" s="236">
        <v>16</v>
      </c>
      <c r="E1108" s="122">
        <v>66</v>
      </c>
      <c r="F1108" s="122">
        <v>80</v>
      </c>
      <c r="G1108" s="122">
        <v>4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5</v>
      </c>
      <c r="Y1108" s="31">
        <v>2.9940119760479042E-2</v>
      </c>
      <c r="Z1108" s="100">
        <v>2</v>
      </c>
      <c r="AA1108" s="31">
        <v>1.1976047904191617E-2</v>
      </c>
      <c r="AB1108" s="100">
        <v>0</v>
      </c>
      <c r="AC1108" s="31">
        <v>0</v>
      </c>
      <c r="AD1108" s="27">
        <v>14.578982035928144</v>
      </c>
      <c r="AE1108" s="27">
        <v>17.275999999999996</v>
      </c>
      <c r="AF1108" s="27">
        <v>19.5</v>
      </c>
      <c r="AG1108" s="57"/>
      <c r="AH1108" s="97">
        <v>161</v>
      </c>
      <c r="AI1108" s="236">
        <v>52</v>
      </c>
      <c r="AJ1108" s="122">
        <v>92</v>
      </c>
      <c r="AK1108" s="122">
        <v>16</v>
      </c>
      <c r="AL1108" s="122">
        <v>1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</v>
      </c>
      <c r="BD1108" s="31">
        <v>6.2111801242236021E-3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11.557142857142857</v>
      </c>
      <c r="BJ1108" s="27">
        <v>14.61</v>
      </c>
      <c r="BK1108" s="27">
        <v>16</v>
      </c>
      <c r="BL1108" s="57"/>
      <c r="BM1108" s="97">
        <v>328</v>
      </c>
      <c r="BN1108" s="473">
        <v>68</v>
      </c>
      <c r="BO1108" s="14">
        <v>158</v>
      </c>
      <c r="BP1108" s="14">
        <v>96</v>
      </c>
      <c r="BQ1108" s="14">
        <v>5</v>
      </c>
      <c r="BR1108" s="14">
        <v>1</v>
      </c>
      <c r="BS1108" s="14">
        <v>0</v>
      </c>
      <c r="BT1108" s="14">
        <v>0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6</v>
      </c>
      <c r="CI1108" s="31">
        <v>1.8292682926829267E-2</v>
      </c>
      <c r="CJ1108" s="100">
        <v>2</v>
      </c>
      <c r="CK1108" s="31">
        <v>6.0975609756097563E-3</v>
      </c>
      <c r="CL1108" s="100">
        <v>0</v>
      </c>
      <c r="CM1108" s="31">
        <v>0</v>
      </c>
      <c r="CN1108" s="27">
        <v>13.095701219512204</v>
      </c>
      <c r="CO1108" s="27">
        <v>16.196000000000002</v>
      </c>
      <c r="CP1108" s="27">
        <v>18.3155</v>
      </c>
      <c r="CQ1108" s="57"/>
    </row>
    <row r="1109" spans="1:95" x14ac:dyDescent="0.25">
      <c r="A1109" s="218">
        <v>2</v>
      </c>
      <c r="B1109" s="284">
        <v>0.41666700000000001</v>
      </c>
      <c r="C1109" s="97">
        <v>132</v>
      </c>
      <c r="D1109" s="236">
        <v>20</v>
      </c>
      <c r="E1109" s="122">
        <v>49</v>
      </c>
      <c r="F1109" s="122">
        <v>50</v>
      </c>
      <c r="G1109" s="122">
        <v>13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13</v>
      </c>
      <c r="Y1109" s="31">
        <v>9.8484848484848481E-2</v>
      </c>
      <c r="Z1109" s="100">
        <v>1</v>
      </c>
      <c r="AA1109" s="31">
        <v>7.575757575757576E-3</v>
      </c>
      <c r="AB1109" s="100">
        <v>0</v>
      </c>
      <c r="AC1109" s="31">
        <v>0</v>
      </c>
      <c r="AD1109" s="27">
        <v>14.406590909090925</v>
      </c>
      <c r="AE1109" s="27">
        <v>18.997999999999998</v>
      </c>
      <c r="AF1109" s="27">
        <v>21.69</v>
      </c>
      <c r="AG1109" s="57"/>
      <c r="AH1109" s="97">
        <v>111</v>
      </c>
      <c r="AI1109" s="236">
        <v>23</v>
      </c>
      <c r="AJ1109" s="122">
        <v>60</v>
      </c>
      <c r="AK1109" s="122">
        <v>28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12.804504504504505</v>
      </c>
      <c r="BJ1109" s="27">
        <v>15.66</v>
      </c>
      <c r="BK1109" s="27">
        <v>16.827999999999992</v>
      </c>
      <c r="BL1109" s="57"/>
      <c r="BM1109" s="97">
        <v>243</v>
      </c>
      <c r="BN1109" s="473">
        <v>43</v>
      </c>
      <c r="BO1109" s="14">
        <v>109</v>
      </c>
      <c r="BP1109" s="14">
        <v>78</v>
      </c>
      <c r="BQ1109" s="14">
        <v>13</v>
      </c>
      <c r="BR1109" s="14">
        <v>0</v>
      </c>
      <c r="BS1109" s="14">
        <v>0</v>
      </c>
      <c r="BT1109" s="14">
        <v>0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13</v>
      </c>
      <c r="CI1109" s="31">
        <v>5.3497942386831275E-2</v>
      </c>
      <c r="CJ1109" s="100">
        <v>1</v>
      </c>
      <c r="CK1109" s="31">
        <v>4.11522633744856E-3</v>
      </c>
      <c r="CL1109" s="100">
        <v>0</v>
      </c>
      <c r="CM1109" s="31">
        <v>0</v>
      </c>
      <c r="CN1109" s="27">
        <v>13.674773662551438</v>
      </c>
      <c r="CO1109" s="27">
        <v>17.100000000000001</v>
      </c>
      <c r="CP1109" s="27">
        <v>20.383999999999993</v>
      </c>
      <c r="CQ1109" s="57"/>
    </row>
    <row r="1110" spans="1:95" x14ac:dyDescent="0.25">
      <c r="A1110" s="218">
        <v>2</v>
      </c>
      <c r="B1110" s="284">
        <v>0.45833299999999999</v>
      </c>
      <c r="C1110" s="97">
        <v>100</v>
      </c>
      <c r="D1110" s="236">
        <v>10</v>
      </c>
      <c r="E1110" s="122">
        <v>55</v>
      </c>
      <c r="F1110" s="122">
        <v>33</v>
      </c>
      <c r="G1110" s="122">
        <v>2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2</v>
      </c>
      <c r="Y1110" s="31">
        <v>0.02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13.8469</v>
      </c>
      <c r="AE1110" s="27">
        <v>17.082000000000001</v>
      </c>
      <c r="AF1110" s="27">
        <v>18.541999999999998</v>
      </c>
      <c r="AG1110" s="57"/>
      <c r="AH1110" s="97">
        <v>107</v>
      </c>
      <c r="AI1110" s="236">
        <v>13</v>
      </c>
      <c r="AJ1110" s="122">
        <v>68</v>
      </c>
      <c r="AK1110" s="122">
        <v>26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12.714485981308417</v>
      </c>
      <c r="BJ1110" s="27">
        <v>15.965999999999999</v>
      </c>
      <c r="BK1110" s="27">
        <v>18.117999999999999</v>
      </c>
      <c r="BL1110" s="57"/>
      <c r="BM1110" s="97">
        <v>207</v>
      </c>
      <c r="BN1110" s="473">
        <v>23</v>
      </c>
      <c r="BO1110" s="14">
        <v>123</v>
      </c>
      <c r="BP1110" s="14">
        <v>59</v>
      </c>
      <c r="BQ1110" s="14">
        <v>2</v>
      </c>
      <c r="BR1110" s="14">
        <v>0</v>
      </c>
      <c r="BS1110" s="14">
        <v>0</v>
      </c>
      <c r="BT1110" s="14">
        <v>0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2</v>
      </c>
      <c r="CI1110" s="31">
        <v>9.6618357487922701E-3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13.2615458937198</v>
      </c>
      <c r="CO1110" s="27">
        <v>16.159999999999997</v>
      </c>
      <c r="CP1110" s="27">
        <v>18.39</v>
      </c>
      <c r="CQ1110" s="57"/>
    </row>
    <row r="1111" spans="1:95" x14ac:dyDescent="0.25">
      <c r="A1111" s="218">
        <v>2</v>
      </c>
      <c r="B1111" s="284">
        <v>0.5</v>
      </c>
      <c r="C1111" s="97">
        <v>104</v>
      </c>
      <c r="D1111" s="236">
        <v>10</v>
      </c>
      <c r="E1111" s="122">
        <v>41</v>
      </c>
      <c r="F1111" s="122">
        <v>45</v>
      </c>
      <c r="G1111" s="122">
        <v>7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8</v>
      </c>
      <c r="Y1111" s="31">
        <v>7.6923076923076927E-2</v>
      </c>
      <c r="Z1111" s="100">
        <v>1</v>
      </c>
      <c r="AA1111" s="31">
        <v>9.6153846153846159E-3</v>
      </c>
      <c r="AB1111" s="100">
        <v>0</v>
      </c>
      <c r="AC1111" s="31">
        <v>0</v>
      </c>
      <c r="AD1111" s="27">
        <v>15.130384615384612</v>
      </c>
      <c r="AE1111" s="27">
        <v>18.677499999999998</v>
      </c>
      <c r="AF1111" s="27">
        <v>20.782499999999999</v>
      </c>
      <c r="AG1111" s="57"/>
      <c r="AH1111" s="97">
        <v>87</v>
      </c>
      <c r="AI1111" s="236">
        <v>8</v>
      </c>
      <c r="AJ1111" s="122">
        <v>58</v>
      </c>
      <c r="AK1111" s="122">
        <v>20</v>
      </c>
      <c r="AL1111" s="122">
        <v>1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</v>
      </c>
      <c r="BD1111" s="31">
        <v>1.1494252873563218E-2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13.692643678160914</v>
      </c>
      <c r="BJ1111" s="27">
        <v>16.100000000000001</v>
      </c>
      <c r="BK1111" s="27">
        <v>17.869999999999997</v>
      </c>
      <c r="BL1111" s="57"/>
      <c r="BM1111" s="97">
        <v>191</v>
      </c>
      <c r="BN1111" s="473">
        <v>18</v>
      </c>
      <c r="BO1111" s="14">
        <v>99</v>
      </c>
      <c r="BP1111" s="14">
        <v>65</v>
      </c>
      <c r="BQ1111" s="14">
        <v>8</v>
      </c>
      <c r="BR1111" s="14">
        <v>1</v>
      </c>
      <c r="BS1111" s="14">
        <v>0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9</v>
      </c>
      <c r="CI1111" s="31">
        <v>4.712041884816754E-2</v>
      </c>
      <c r="CJ1111" s="100">
        <v>1</v>
      </c>
      <c r="CK1111" s="31">
        <v>5.235602094240838E-3</v>
      </c>
      <c r="CL1111" s="100">
        <v>0</v>
      </c>
      <c r="CM1111" s="31">
        <v>0</v>
      </c>
      <c r="CN1111" s="27">
        <v>14.475497382198951</v>
      </c>
      <c r="CO1111" s="27">
        <v>17.942</v>
      </c>
      <c r="CP1111" s="27">
        <v>19.891999999999992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118</v>
      </c>
      <c r="D1112" s="236">
        <v>7</v>
      </c>
      <c r="E1112" s="122">
        <v>30</v>
      </c>
      <c r="F1112" s="122">
        <v>75</v>
      </c>
      <c r="G1112" s="122">
        <v>6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6</v>
      </c>
      <c r="Y1112" s="31">
        <v>5.0847457627118647E-2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15.636610169491526</v>
      </c>
      <c r="AE1112" s="27">
        <v>18.169999999999998</v>
      </c>
      <c r="AF1112" s="27">
        <v>20.270500000000002</v>
      </c>
      <c r="AG1112" s="57"/>
      <c r="AH1112" s="97">
        <v>76</v>
      </c>
      <c r="AI1112" s="236">
        <v>10</v>
      </c>
      <c r="AJ1112" s="122">
        <v>50</v>
      </c>
      <c r="AK1112" s="122">
        <v>16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13.019473684210533</v>
      </c>
      <c r="BJ1112" s="27">
        <v>15.669500000000001</v>
      </c>
      <c r="BK1112" s="27">
        <v>16.776999999999997</v>
      </c>
      <c r="BL1112" s="57"/>
      <c r="BM1112" s="97">
        <v>194</v>
      </c>
      <c r="BN1112" s="473">
        <v>17</v>
      </c>
      <c r="BO1112" s="14">
        <v>80</v>
      </c>
      <c r="BP1112" s="14">
        <v>91</v>
      </c>
      <c r="BQ1112" s="14">
        <v>6</v>
      </c>
      <c r="BR1112" s="14">
        <v>0</v>
      </c>
      <c r="BS1112" s="14">
        <v>0</v>
      </c>
      <c r="BT1112" s="14">
        <v>0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6</v>
      </c>
      <c r="CI1112" s="31">
        <v>3.0927835051546393E-2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14.611340206185558</v>
      </c>
      <c r="CO1112" s="27">
        <v>17.425000000000001</v>
      </c>
      <c r="CP1112" s="27">
        <v>19.532500000000002</v>
      </c>
      <c r="CQ1112" s="57"/>
    </row>
    <row r="1113" spans="1:95" x14ac:dyDescent="0.25">
      <c r="A1113" s="218">
        <v>2</v>
      </c>
      <c r="B1113" s="284">
        <v>0.58333299999999999</v>
      </c>
      <c r="C1113" s="97">
        <v>122</v>
      </c>
      <c r="D1113" s="236">
        <v>8</v>
      </c>
      <c r="E1113" s="122">
        <v>60</v>
      </c>
      <c r="F1113" s="122">
        <v>43</v>
      </c>
      <c r="G1113" s="122">
        <v>9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11</v>
      </c>
      <c r="Y1113" s="31">
        <v>9.0163934426229511E-2</v>
      </c>
      <c r="Z1113" s="100">
        <v>2</v>
      </c>
      <c r="AA1113" s="31">
        <v>1.6393442622950821E-2</v>
      </c>
      <c r="AB1113" s="100">
        <v>0</v>
      </c>
      <c r="AC1113" s="31">
        <v>0</v>
      </c>
      <c r="AD1113" s="27">
        <v>14.857213114754098</v>
      </c>
      <c r="AE1113" s="27">
        <v>18.3385</v>
      </c>
      <c r="AF1113" s="27">
        <v>22.566499999999994</v>
      </c>
      <c r="AG1113" s="57"/>
      <c r="AH1113" s="97">
        <v>114</v>
      </c>
      <c r="AI1113" s="236">
        <v>9</v>
      </c>
      <c r="AJ1113" s="122">
        <v>74</v>
      </c>
      <c r="AK1113" s="122">
        <v>31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13.682192982456138</v>
      </c>
      <c r="BJ1113" s="27">
        <v>15.737500000000001</v>
      </c>
      <c r="BK1113" s="27">
        <v>16.765000000000001</v>
      </c>
      <c r="BL1113" s="57"/>
      <c r="BM1113" s="97">
        <v>236</v>
      </c>
      <c r="BN1113" s="473">
        <v>17</v>
      </c>
      <c r="BO1113" s="14">
        <v>134</v>
      </c>
      <c r="BP1113" s="14">
        <v>74</v>
      </c>
      <c r="BQ1113" s="14">
        <v>9</v>
      </c>
      <c r="BR1113" s="14">
        <v>2</v>
      </c>
      <c r="BS1113" s="14">
        <v>0</v>
      </c>
      <c r="BT1113" s="14">
        <v>0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11</v>
      </c>
      <c r="CI1113" s="31">
        <v>4.6610169491525424E-2</v>
      </c>
      <c r="CJ1113" s="100">
        <v>2</v>
      </c>
      <c r="CK1113" s="31">
        <v>8.4745762711864406E-3</v>
      </c>
      <c r="CL1113" s="100">
        <v>0</v>
      </c>
      <c r="CM1113" s="31">
        <v>0</v>
      </c>
      <c r="CN1113" s="27">
        <v>14.28961864406779</v>
      </c>
      <c r="CO1113" s="27">
        <v>16.784999999999997</v>
      </c>
      <c r="CP1113" s="27">
        <v>19.976999999999997</v>
      </c>
      <c r="CQ1113" s="57"/>
    </row>
    <row r="1114" spans="1:95" x14ac:dyDescent="0.25">
      <c r="A1114" s="218">
        <v>2</v>
      </c>
      <c r="B1114" s="284">
        <v>0.625</v>
      </c>
      <c r="C1114" s="97">
        <v>237</v>
      </c>
      <c r="D1114" s="236">
        <v>23</v>
      </c>
      <c r="E1114" s="122">
        <v>136</v>
      </c>
      <c r="F1114" s="122">
        <v>70</v>
      </c>
      <c r="G1114" s="122">
        <v>8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8</v>
      </c>
      <c r="Y1114" s="31">
        <v>3.3755274261603373E-2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13.824303797468353</v>
      </c>
      <c r="AE1114" s="27">
        <v>16.736999999999998</v>
      </c>
      <c r="AF1114" s="27">
        <v>19.004999999999999</v>
      </c>
      <c r="AG1114" s="57"/>
      <c r="AH1114" s="97">
        <v>156</v>
      </c>
      <c r="AI1114" s="236">
        <v>56</v>
      </c>
      <c r="AJ1114" s="122">
        <v>73</v>
      </c>
      <c r="AK1114" s="122">
        <v>24</v>
      </c>
      <c r="AL1114" s="122">
        <v>3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3</v>
      </c>
      <c r="BD1114" s="31">
        <v>1.9230769230769232E-2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11.458525641025638</v>
      </c>
      <c r="BJ1114" s="27">
        <v>15.657999999999999</v>
      </c>
      <c r="BK1114" s="27">
        <v>16.9695</v>
      </c>
      <c r="BL1114" s="57"/>
      <c r="BM1114" s="97">
        <v>393</v>
      </c>
      <c r="BN1114" s="473">
        <v>79</v>
      </c>
      <c r="BO1114" s="14">
        <v>209</v>
      </c>
      <c r="BP1114" s="14">
        <v>94</v>
      </c>
      <c r="BQ1114" s="14">
        <v>11</v>
      </c>
      <c r="BR1114" s="14">
        <v>0</v>
      </c>
      <c r="BS1114" s="14">
        <v>0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11</v>
      </c>
      <c r="CI1114" s="31">
        <v>2.7989821882951654E-2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12.885216284987287</v>
      </c>
      <c r="CO1114" s="27">
        <v>16.16</v>
      </c>
      <c r="CP1114" s="27">
        <v>18.249999999999996</v>
      </c>
      <c r="CQ1114" s="57"/>
    </row>
    <row r="1115" spans="1:95" x14ac:dyDescent="0.25">
      <c r="A1115" s="218">
        <v>2</v>
      </c>
      <c r="B1115" s="284">
        <v>0.66666700000000001</v>
      </c>
      <c r="C1115" s="97">
        <v>259</v>
      </c>
      <c r="D1115" s="236">
        <v>19</v>
      </c>
      <c r="E1115" s="122">
        <v>108</v>
      </c>
      <c r="F1115" s="122">
        <v>117</v>
      </c>
      <c r="G1115" s="122">
        <v>14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15</v>
      </c>
      <c r="Y1115" s="31">
        <v>5.7915057915057917E-2</v>
      </c>
      <c r="Z1115" s="100">
        <v>1</v>
      </c>
      <c r="AA1115" s="31">
        <v>3.8610038610038611E-3</v>
      </c>
      <c r="AB1115" s="100">
        <v>0</v>
      </c>
      <c r="AC1115" s="31">
        <v>0</v>
      </c>
      <c r="AD1115" s="27">
        <v>14.725019305019298</v>
      </c>
      <c r="AE1115" s="27">
        <v>17.989999999999998</v>
      </c>
      <c r="AF1115" s="27">
        <v>20.21</v>
      </c>
      <c r="AG1115" s="57"/>
      <c r="AH1115" s="97">
        <v>126</v>
      </c>
      <c r="AI1115" s="236">
        <v>22</v>
      </c>
      <c r="AJ1115" s="122">
        <v>83</v>
      </c>
      <c r="AK1115" s="122">
        <v>21</v>
      </c>
      <c r="AL1115" s="122">
        <v>0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12.859999999999991</v>
      </c>
      <c r="BJ1115" s="27">
        <v>15.205000000000002</v>
      </c>
      <c r="BK1115" s="27">
        <v>16.824999999999999</v>
      </c>
      <c r="BL1115" s="57"/>
      <c r="BM1115" s="97">
        <v>385</v>
      </c>
      <c r="BN1115" s="473">
        <v>41</v>
      </c>
      <c r="BO1115" s="14">
        <v>191</v>
      </c>
      <c r="BP1115" s="14">
        <v>138</v>
      </c>
      <c r="BQ1115" s="14">
        <v>14</v>
      </c>
      <c r="BR1115" s="14">
        <v>1</v>
      </c>
      <c r="BS1115" s="14">
        <v>0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15</v>
      </c>
      <c r="CI1115" s="31">
        <v>3.896103896103896E-2</v>
      </c>
      <c r="CJ1115" s="100">
        <v>1</v>
      </c>
      <c r="CK1115" s="31">
        <v>2.5974025974025974E-3</v>
      </c>
      <c r="CL1115" s="100">
        <v>0</v>
      </c>
      <c r="CM1115" s="31">
        <v>0</v>
      </c>
      <c r="CN1115" s="27">
        <v>14.114649350649342</v>
      </c>
      <c r="CO1115" s="27">
        <v>17.231000000000002</v>
      </c>
      <c r="CP1115" s="27">
        <v>19.294</v>
      </c>
      <c r="CQ1115" s="57"/>
    </row>
    <row r="1116" spans="1:95" x14ac:dyDescent="0.25">
      <c r="A1116" s="218">
        <v>2</v>
      </c>
      <c r="B1116" s="284">
        <v>0.70833299999999999</v>
      </c>
      <c r="C1116" s="97">
        <v>311</v>
      </c>
      <c r="D1116" s="236">
        <v>26</v>
      </c>
      <c r="E1116" s="122">
        <v>170</v>
      </c>
      <c r="F1116" s="122">
        <v>110</v>
      </c>
      <c r="G1116" s="122">
        <v>5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5</v>
      </c>
      <c r="Y1116" s="31">
        <v>1.607717041800643E-2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13.965948553054671</v>
      </c>
      <c r="AE1116" s="27">
        <v>16.71</v>
      </c>
      <c r="AF1116" s="27">
        <v>18.564</v>
      </c>
      <c r="AG1116" s="57"/>
      <c r="AH1116" s="97">
        <v>161</v>
      </c>
      <c r="AI1116" s="236">
        <v>51</v>
      </c>
      <c r="AJ1116" s="122">
        <v>92</v>
      </c>
      <c r="AK1116" s="122">
        <v>18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11.330248447204982</v>
      </c>
      <c r="BJ1116" s="27">
        <v>14.741999999999997</v>
      </c>
      <c r="BK1116" s="27">
        <v>17.079999999999998</v>
      </c>
      <c r="BL1116" s="57"/>
      <c r="BM1116" s="97">
        <v>472</v>
      </c>
      <c r="BN1116" s="473">
        <v>77</v>
      </c>
      <c r="BO1116" s="14">
        <v>262</v>
      </c>
      <c r="BP1116" s="14">
        <v>128</v>
      </c>
      <c r="BQ1116" s="14">
        <v>5</v>
      </c>
      <c r="BR1116" s="14">
        <v>0</v>
      </c>
      <c r="BS1116" s="14">
        <v>0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5</v>
      </c>
      <c r="CI1116" s="31">
        <v>1.059322033898305E-2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13.066906779661016</v>
      </c>
      <c r="CO1116" s="27">
        <v>16.321999999999999</v>
      </c>
      <c r="CP1116" s="27">
        <v>17.84</v>
      </c>
      <c r="CQ1116" s="57"/>
    </row>
    <row r="1117" spans="1:95" x14ac:dyDescent="0.25">
      <c r="A1117" s="218">
        <v>2</v>
      </c>
      <c r="B1117" s="284">
        <v>0.75</v>
      </c>
      <c r="C1117" s="97">
        <v>206</v>
      </c>
      <c r="D1117" s="236">
        <v>15</v>
      </c>
      <c r="E1117" s="122">
        <v>92</v>
      </c>
      <c r="F1117" s="122">
        <v>93</v>
      </c>
      <c r="G1117" s="122">
        <v>6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6</v>
      </c>
      <c r="Y1117" s="31">
        <v>2.9126213592233011E-2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14.617621359223293</v>
      </c>
      <c r="AE1117" s="27">
        <v>17.707000000000001</v>
      </c>
      <c r="AF1117" s="27">
        <v>19.630999999999997</v>
      </c>
      <c r="AG1117" s="57"/>
      <c r="AH1117" s="97">
        <v>118</v>
      </c>
      <c r="AI1117" s="236">
        <v>27</v>
      </c>
      <c r="AJ1117" s="122">
        <v>70</v>
      </c>
      <c r="AK1117" s="122">
        <v>21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12.140254237288136</v>
      </c>
      <c r="BJ1117" s="27">
        <v>15.389499999999998</v>
      </c>
      <c r="BK1117" s="27">
        <v>16.506999999999998</v>
      </c>
      <c r="BL1117" s="57"/>
      <c r="BM1117" s="97">
        <v>324</v>
      </c>
      <c r="BN1117" s="473">
        <v>42</v>
      </c>
      <c r="BO1117" s="14">
        <v>162</v>
      </c>
      <c r="BP1117" s="14">
        <v>114</v>
      </c>
      <c r="BQ1117" s="14">
        <v>6</v>
      </c>
      <c r="BR1117" s="14">
        <v>0</v>
      </c>
      <c r="BS1117" s="14">
        <v>0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6</v>
      </c>
      <c r="CI1117" s="31">
        <v>1.8518518518518517E-2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13.715370370370373</v>
      </c>
      <c r="CO1117" s="27">
        <v>17.23</v>
      </c>
      <c r="CP1117" s="27">
        <v>18.737500000000001</v>
      </c>
      <c r="CQ1117" s="57"/>
    </row>
    <row r="1118" spans="1:95" x14ac:dyDescent="0.25">
      <c r="A1118" s="218">
        <v>2</v>
      </c>
      <c r="B1118" s="284">
        <v>0.79166700000000001</v>
      </c>
      <c r="C1118" s="97">
        <v>62</v>
      </c>
      <c r="D1118" s="236">
        <v>1</v>
      </c>
      <c r="E1118" s="122">
        <v>13</v>
      </c>
      <c r="F1118" s="122">
        <v>41</v>
      </c>
      <c r="G1118" s="122">
        <v>5</v>
      </c>
      <c r="H1118" s="122">
        <v>1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7</v>
      </c>
      <c r="Y1118" s="31">
        <v>0.11290322580645161</v>
      </c>
      <c r="Z1118" s="100">
        <v>4</v>
      </c>
      <c r="AA1118" s="31">
        <v>6.4516129032258063E-2</v>
      </c>
      <c r="AB1118" s="100">
        <v>0</v>
      </c>
      <c r="AC1118" s="31">
        <v>0</v>
      </c>
      <c r="AD1118" s="27">
        <v>17.128064516129037</v>
      </c>
      <c r="AE1118" s="27">
        <v>19.759499999999999</v>
      </c>
      <c r="AF1118" s="27">
        <v>24.567499999999995</v>
      </c>
      <c r="AG1118" s="57"/>
      <c r="AH1118" s="97">
        <v>50</v>
      </c>
      <c r="AI1118" s="236">
        <v>1</v>
      </c>
      <c r="AJ1118" s="122">
        <v>33</v>
      </c>
      <c r="AK1118" s="122">
        <v>15</v>
      </c>
      <c r="AL1118" s="122">
        <v>1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1</v>
      </c>
      <c r="BD1118" s="31">
        <v>0.02</v>
      </c>
      <c r="BE1118" s="100">
        <v>1</v>
      </c>
      <c r="BF1118" s="31">
        <v>0.02</v>
      </c>
      <c r="BG1118" s="100">
        <v>0</v>
      </c>
      <c r="BH1118" s="31">
        <v>0</v>
      </c>
      <c r="BI1118" s="27">
        <v>13.997400000000001</v>
      </c>
      <c r="BJ1118" s="27">
        <v>16.187999999999999</v>
      </c>
      <c r="BK1118" s="27">
        <v>17.267499999999998</v>
      </c>
      <c r="BL1118" s="57"/>
      <c r="BM1118" s="97">
        <v>112</v>
      </c>
      <c r="BN1118" s="473">
        <v>2</v>
      </c>
      <c r="BO1118" s="14">
        <v>46</v>
      </c>
      <c r="BP1118" s="14">
        <v>56</v>
      </c>
      <c r="BQ1118" s="14">
        <v>6</v>
      </c>
      <c r="BR1118" s="14">
        <v>1</v>
      </c>
      <c r="BS1118" s="14">
        <v>1</v>
      </c>
      <c r="BT1118" s="14">
        <v>0</v>
      </c>
      <c r="BU1118" s="14">
        <v>0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8</v>
      </c>
      <c r="CI1118" s="31">
        <v>7.1428571428571425E-2</v>
      </c>
      <c r="CJ1118" s="100">
        <v>5</v>
      </c>
      <c r="CK1118" s="31">
        <v>4.4642857142857144E-2</v>
      </c>
      <c r="CL1118" s="100">
        <v>0</v>
      </c>
      <c r="CM1118" s="31">
        <v>0</v>
      </c>
      <c r="CN1118" s="27">
        <v>15.730446428571431</v>
      </c>
      <c r="CO1118" s="27">
        <v>18.579999999999998</v>
      </c>
      <c r="CP1118" s="27">
        <v>23.085999999999991</v>
      </c>
      <c r="CQ1118" s="57"/>
    </row>
    <row r="1119" spans="1:95" x14ac:dyDescent="0.25">
      <c r="A1119" s="218">
        <v>2</v>
      </c>
      <c r="B1119" s="284">
        <v>0.83333299999999999</v>
      </c>
      <c r="C1119" s="97">
        <v>48</v>
      </c>
      <c r="D1119" s="236">
        <v>0</v>
      </c>
      <c r="E1119" s="122">
        <v>5</v>
      </c>
      <c r="F1119" s="122">
        <v>39</v>
      </c>
      <c r="G1119" s="122">
        <v>4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4</v>
      </c>
      <c r="Y1119" s="31">
        <v>8.3333333333333329E-2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17.574791666666666</v>
      </c>
      <c r="AE1119" s="27">
        <v>19.639499999999998</v>
      </c>
      <c r="AF1119" s="27">
        <v>21.1265</v>
      </c>
      <c r="AG1119" s="57"/>
      <c r="AH1119" s="97">
        <v>43</v>
      </c>
      <c r="AI1119" s="236">
        <v>0</v>
      </c>
      <c r="AJ1119" s="122">
        <v>14</v>
      </c>
      <c r="AK1119" s="122">
        <v>29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15.53930232558139</v>
      </c>
      <c r="BJ1119" s="27">
        <v>17.724</v>
      </c>
      <c r="BK1119" s="27">
        <v>18.641999999999999</v>
      </c>
      <c r="BL1119" s="57"/>
      <c r="BM1119" s="97">
        <v>91</v>
      </c>
      <c r="BN1119" s="473">
        <v>0</v>
      </c>
      <c r="BO1119" s="14">
        <v>19</v>
      </c>
      <c r="BP1119" s="14">
        <v>68</v>
      </c>
      <c r="BQ1119" s="14">
        <v>4</v>
      </c>
      <c r="BR1119" s="14">
        <v>0</v>
      </c>
      <c r="BS1119" s="14">
        <v>0</v>
      </c>
      <c r="BT1119" s="14">
        <v>0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4</v>
      </c>
      <c r="CI1119" s="31">
        <v>4.3956043956043959E-2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16.612967032967031</v>
      </c>
      <c r="CO1119" s="27">
        <v>18.815999999999999</v>
      </c>
      <c r="CP1119" s="27">
        <v>20.281999999999993</v>
      </c>
      <c r="CQ1119" s="57"/>
    </row>
    <row r="1120" spans="1:95" x14ac:dyDescent="0.25">
      <c r="A1120" s="218">
        <v>2</v>
      </c>
      <c r="B1120" s="284">
        <v>0.875</v>
      </c>
      <c r="C1120" s="97">
        <v>37</v>
      </c>
      <c r="D1120" s="236">
        <v>0</v>
      </c>
      <c r="E1120" s="122">
        <v>8</v>
      </c>
      <c r="F1120" s="122">
        <v>19</v>
      </c>
      <c r="G1120" s="122">
        <v>7</v>
      </c>
      <c r="H1120" s="122">
        <v>2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10</v>
      </c>
      <c r="Y1120" s="31">
        <v>0.27027027027027029</v>
      </c>
      <c r="Z1120" s="100">
        <v>4</v>
      </c>
      <c r="AA1120" s="31">
        <v>0.10810810810810811</v>
      </c>
      <c r="AB1120" s="100">
        <v>0</v>
      </c>
      <c r="AC1120" s="31">
        <v>0</v>
      </c>
      <c r="AD1120" s="27">
        <v>18.549999999999997</v>
      </c>
      <c r="AE1120" s="27">
        <v>23.369</v>
      </c>
      <c r="AF1120" s="27">
        <v>28.445000000000007</v>
      </c>
      <c r="AG1120" s="57"/>
      <c r="AH1120" s="97">
        <v>28</v>
      </c>
      <c r="AI1120" s="236">
        <v>2</v>
      </c>
      <c r="AJ1120" s="122">
        <v>8</v>
      </c>
      <c r="AK1120" s="122">
        <v>15</v>
      </c>
      <c r="AL1120" s="122">
        <v>3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3</v>
      </c>
      <c r="BD1120" s="31">
        <v>0.10714285714285714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15.03785714285714</v>
      </c>
      <c r="BJ1120" s="27">
        <v>17.898499999999999</v>
      </c>
      <c r="BK1120" s="27">
        <v>20.755500000000001</v>
      </c>
      <c r="BL1120" s="57"/>
      <c r="BM1120" s="97">
        <v>65</v>
      </c>
      <c r="BN1120" s="473">
        <v>2</v>
      </c>
      <c r="BO1120" s="14">
        <v>16</v>
      </c>
      <c r="BP1120" s="14">
        <v>34</v>
      </c>
      <c r="BQ1120" s="14">
        <v>10</v>
      </c>
      <c r="BR1120" s="14">
        <v>2</v>
      </c>
      <c r="BS1120" s="14">
        <v>1</v>
      </c>
      <c r="BT1120" s="14">
        <v>0</v>
      </c>
      <c r="BU1120" s="14">
        <v>0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13</v>
      </c>
      <c r="CI1120" s="31">
        <v>0.2</v>
      </c>
      <c r="CJ1120" s="100">
        <v>4</v>
      </c>
      <c r="CK1120" s="31">
        <v>6.1538461538461542E-2</v>
      </c>
      <c r="CL1120" s="100">
        <v>0</v>
      </c>
      <c r="CM1120" s="31">
        <v>0</v>
      </c>
      <c r="CN1120" s="27">
        <v>17.037076923076924</v>
      </c>
      <c r="CO1120" s="27">
        <v>20.745999999999999</v>
      </c>
      <c r="CP1120" s="27">
        <v>25.385999999999992</v>
      </c>
      <c r="CQ1120" s="57"/>
    </row>
    <row r="1121" spans="1:95" x14ac:dyDescent="0.25">
      <c r="A1121" s="218">
        <v>2</v>
      </c>
      <c r="B1121" s="284">
        <v>0.91666700000000001</v>
      </c>
      <c r="C1121" s="97">
        <v>26</v>
      </c>
      <c r="D1121" s="236">
        <v>1</v>
      </c>
      <c r="E1121" s="122">
        <v>3</v>
      </c>
      <c r="F1121" s="122">
        <v>16</v>
      </c>
      <c r="G1121" s="122">
        <v>5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6</v>
      </c>
      <c r="Y1121" s="31">
        <v>0.23076923076923078</v>
      </c>
      <c r="Z1121" s="100">
        <v>2</v>
      </c>
      <c r="AA1121" s="31">
        <v>7.6923076923076927E-2</v>
      </c>
      <c r="AB1121" s="100">
        <v>0</v>
      </c>
      <c r="AC1121" s="31">
        <v>0</v>
      </c>
      <c r="AD1121" s="27">
        <v>18.266153846153845</v>
      </c>
      <c r="AE1121" s="27">
        <v>21.785</v>
      </c>
      <c r="AF1121" s="27">
        <v>25.122499999999999</v>
      </c>
      <c r="AG1121" s="57"/>
      <c r="AH1121" s="97">
        <v>31</v>
      </c>
      <c r="AI1121" s="236">
        <v>0</v>
      </c>
      <c r="AJ1121" s="122">
        <v>15</v>
      </c>
      <c r="AK1121" s="122">
        <v>14</v>
      </c>
      <c r="AL1121" s="122">
        <v>2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2</v>
      </c>
      <c r="BD1121" s="31">
        <v>6.4516129032258063E-2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15.725483870967743</v>
      </c>
      <c r="BJ1121" s="27">
        <v>17.893999999999998</v>
      </c>
      <c r="BK1121" s="27">
        <v>21.621999999999996</v>
      </c>
      <c r="BL1121" s="57"/>
      <c r="BM1121" s="97">
        <v>57</v>
      </c>
      <c r="BN1121" s="473">
        <v>1</v>
      </c>
      <c r="BO1121" s="14">
        <v>18</v>
      </c>
      <c r="BP1121" s="14">
        <v>30</v>
      </c>
      <c r="BQ1121" s="14">
        <v>7</v>
      </c>
      <c r="BR1121" s="14">
        <v>1</v>
      </c>
      <c r="BS1121" s="14">
        <v>0</v>
      </c>
      <c r="BT1121" s="14">
        <v>0</v>
      </c>
      <c r="BU1121" s="14">
        <v>0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8</v>
      </c>
      <c r="CI1121" s="31">
        <v>0.14035087719298245</v>
      </c>
      <c r="CJ1121" s="100">
        <v>2</v>
      </c>
      <c r="CK1121" s="31">
        <v>3.5087719298245612E-2</v>
      </c>
      <c r="CL1121" s="100">
        <v>0</v>
      </c>
      <c r="CM1121" s="31">
        <v>0</v>
      </c>
      <c r="CN1121" s="27">
        <v>16.884385964912283</v>
      </c>
      <c r="CO1121" s="27">
        <v>20.278999999999996</v>
      </c>
      <c r="CP1121" s="27">
        <v>22.696999999999989</v>
      </c>
      <c r="CQ1121" s="57"/>
    </row>
    <row r="1122" spans="1:95" x14ac:dyDescent="0.25">
      <c r="A1122" s="218">
        <v>2</v>
      </c>
      <c r="B1122" s="284">
        <v>0.95833299999999999</v>
      </c>
      <c r="C1122" s="98">
        <v>20</v>
      </c>
      <c r="D1122" s="295">
        <v>0</v>
      </c>
      <c r="E1122" s="296">
        <v>0</v>
      </c>
      <c r="F1122" s="296">
        <v>10</v>
      </c>
      <c r="G1122" s="296">
        <v>10</v>
      </c>
      <c r="H1122" s="296">
        <v>0</v>
      </c>
      <c r="I1122" s="296">
        <v>0</v>
      </c>
      <c r="J1122" s="296">
        <v>0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10</v>
      </c>
      <c r="Y1122" s="300">
        <v>0.5</v>
      </c>
      <c r="Z1122" s="301">
        <v>0</v>
      </c>
      <c r="AA1122" s="300">
        <v>0</v>
      </c>
      <c r="AB1122" s="301">
        <v>0</v>
      </c>
      <c r="AC1122" s="300">
        <v>0</v>
      </c>
      <c r="AD1122" s="124">
        <v>19.746000000000002</v>
      </c>
      <c r="AE1122" s="124">
        <v>22.088499999999996</v>
      </c>
      <c r="AF1122" s="124">
        <v>22.7165</v>
      </c>
      <c r="AG1122" s="57"/>
      <c r="AH1122" s="98">
        <v>15</v>
      </c>
      <c r="AI1122" s="295">
        <v>1</v>
      </c>
      <c r="AJ1122" s="296">
        <v>10</v>
      </c>
      <c r="AK1122" s="296">
        <v>4</v>
      </c>
      <c r="AL1122" s="296">
        <v>0</v>
      </c>
      <c r="AM1122" s="296">
        <v>0</v>
      </c>
      <c r="AN1122" s="296">
        <v>0</v>
      </c>
      <c r="AO1122" s="296">
        <v>0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0</v>
      </c>
      <c r="BD1122" s="300">
        <v>0</v>
      </c>
      <c r="BE1122" s="301">
        <v>0</v>
      </c>
      <c r="BF1122" s="300">
        <v>0</v>
      </c>
      <c r="BG1122" s="301">
        <v>0</v>
      </c>
      <c r="BH1122" s="300">
        <v>0</v>
      </c>
      <c r="BI1122" s="124">
        <v>13.956666666666667</v>
      </c>
      <c r="BJ1122" s="124">
        <v>16.391999999999999</v>
      </c>
      <c r="BK1122" s="124" t="s">
        <v>104</v>
      </c>
      <c r="BL1122" s="57"/>
      <c r="BM1122" s="98">
        <v>35</v>
      </c>
      <c r="BN1122" s="475">
        <v>1</v>
      </c>
      <c r="BO1122" s="15">
        <v>10</v>
      </c>
      <c r="BP1122" s="15">
        <v>14</v>
      </c>
      <c r="BQ1122" s="15">
        <v>10</v>
      </c>
      <c r="BR1122" s="15">
        <v>0</v>
      </c>
      <c r="BS1122" s="15">
        <v>0</v>
      </c>
      <c r="BT1122" s="15">
        <v>0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10</v>
      </c>
      <c r="CI1122" s="300">
        <v>0.2857142857142857</v>
      </c>
      <c r="CJ1122" s="301">
        <v>0</v>
      </c>
      <c r="CK1122" s="300">
        <v>0</v>
      </c>
      <c r="CL1122" s="301">
        <v>0</v>
      </c>
      <c r="CM1122" s="300">
        <v>0</v>
      </c>
      <c r="CN1122" s="124">
        <v>17.264857142857142</v>
      </c>
      <c r="CO1122" s="124">
        <v>21.238</v>
      </c>
      <c r="CP1122" s="124">
        <v>22.513999999999999</v>
      </c>
      <c r="CQ1122" s="57"/>
    </row>
    <row r="1123" spans="1:95" x14ac:dyDescent="0.25">
      <c r="A1123" s="218"/>
      <c r="B1123" s="383" t="s">
        <v>35</v>
      </c>
      <c r="C1123" s="384">
        <v>2044</v>
      </c>
      <c r="D1123" s="385">
        <v>171</v>
      </c>
      <c r="E1123" s="385">
        <v>972</v>
      </c>
      <c r="F1123" s="385">
        <v>815</v>
      </c>
      <c r="G1123" s="385">
        <v>81</v>
      </c>
      <c r="H1123" s="385">
        <v>5</v>
      </c>
      <c r="I1123" s="385">
        <v>0</v>
      </c>
      <c r="J1123" s="385">
        <v>0</v>
      </c>
      <c r="K1123" s="385">
        <v>0</v>
      </c>
      <c r="L1123" s="385">
        <v>0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86</v>
      </c>
      <c r="Y1123" s="403">
        <v>4.2074363992172209E-2</v>
      </c>
      <c r="Z1123" s="387">
        <v>8</v>
      </c>
      <c r="AA1123" s="403">
        <v>3.9138943248532287E-3</v>
      </c>
      <c r="AB1123" s="387">
        <v>0</v>
      </c>
      <c r="AC1123" s="403">
        <v>0</v>
      </c>
      <c r="AD1123" s="404">
        <v>14.438796477495105</v>
      </c>
      <c r="AE1123" s="404">
        <v>17.642499999999998</v>
      </c>
      <c r="AF1123" s="404">
        <v>19.7425</v>
      </c>
      <c r="AG1123" s="16"/>
      <c r="AH1123" s="387">
        <v>1754</v>
      </c>
      <c r="AI1123" s="385">
        <v>582</v>
      </c>
      <c r="AJ1123" s="385">
        <v>895</v>
      </c>
      <c r="AK1123" s="385">
        <v>270</v>
      </c>
      <c r="AL1123" s="385">
        <v>7</v>
      </c>
      <c r="AM1123" s="385">
        <v>0</v>
      </c>
      <c r="AN1123" s="385">
        <v>0</v>
      </c>
      <c r="AO1123" s="385">
        <v>0</v>
      </c>
      <c r="AP1123" s="385">
        <v>0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7</v>
      </c>
      <c r="BD1123" s="403">
        <v>3.990877993158495E-3</v>
      </c>
      <c r="BE1123" s="387">
        <v>0</v>
      </c>
      <c r="BF1123" s="403">
        <v>0</v>
      </c>
      <c r="BG1123" s="387">
        <v>0</v>
      </c>
      <c r="BH1123" s="403">
        <v>0</v>
      </c>
      <c r="BI1123" s="404">
        <v>11.597850627137969</v>
      </c>
      <c r="BJ1123" s="404">
        <v>15.11</v>
      </c>
      <c r="BK1123" s="404">
        <v>16.5425</v>
      </c>
      <c r="BL1123" s="16"/>
      <c r="BM1123" s="387">
        <v>3798</v>
      </c>
      <c r="BN1123" s="385">
        <v>753</v>
      </c>
      <c r="BO1123" s="385">
        <v>1867</v>
      </c>
      <c r="BP1123" s="385">
        <v>1085</v>
      </c>
      <c r="BQ1123" s="385">
        <v>88</v>
      </c>
      <c r="BR1123" s="385">
        <v>5</v>
      </c>
      <c r="BS1123" s="385">
        <v>0</v>
      </c>
      <c r="BT1123" s="385">
        <v>0</v>
      </c>
      <c r="BU1123" s="385">
        <v>0</v>
      </c>
      <c r="BV1123" s="385">
        <v>0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93</v>
      </c>
      <c r="CI1123" s="358">
        <v>2.448657187993681E-2</v>
      </c>
      <c r="CJ1123" s="332">
        <v>8</v>
      </c>
      <c r="CK1123" s="358">
        <v>2.1063717746182199E-3</v>
      </c>
      <c r="CL1123" s="332">
        <v>0</v>
      </c>
      <c r="CM1123" s="358">
        <v>0</v>
      </c>
      <c r="CN1123" s="359">
        <v>13.126785150078987</v>
      </c>
      <c r="CO1123" s="359">
        <v>16.6615</v>
      </c>
      <c r="CP1123" s="359">
        <v>18.671499999999995</v>
      </c>
      <c r="CQ1123" s="57"/>
    </row>
    <row r="1124" spans="1:95" x14ac:dyDescent="0.25">
      <c r="A1124" s="218"/>
      <c r="B1124" s="388" t="s">
        <v>36</v>
      </c>
      <c r="C1124" s="389">
        <v>2314</v>
      </c>
      <c r="D1124" s="390">
        <v>172</v>
      </c>
      <c r="E1124" s="390">
        <v>1010</v>
      </c>
      <c r="F1124" s="390">
        <v>979</v>
      </c>
      <c r="G1124" s="390">
        <v>142</v>
      </c>
      <c r="H1124" s="390">
        <v>9</v>
      </c>
      <c r="I1124" s="390">
        <v>2</v>
      </c>
      <c r="J1124" s="390">
        <v>0</v>
      </c>
      <c r="K1124" s="390">
        <v>0</v>
      </c>
      <c r="L1124" s="390">
        <v>0</v>
      </c>
      <c r="M1124" s="390">
        <v>0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153</v>
      </c>
      <c r="Y1124" s="405">
        <v>6.611927398444252E-2</v>
      </c>
      <c r="Z1124" s="392">
        <v>17</v>
      </c>
      <c r="AA1124" s="405">
        <v>7.3465859982713919E-3</v>
      </c>
      <c r="AB1124" s="392">
        <v>0</v>
      </c>
      <c r="AC1124" s="405">
        <v>0</v>
      </c>
      <c r="AD1124" s="406">
        <v>14.87727744165945</v>
      </c>
      <c r="AE1124" s="406">
        <v>18.21</v>
      </c>
      <c r="AF1124" s="406">
        <v>20.664999999999999</v>
      </c>
      <c r="AG1124" s="16"/>
      <c r="AH1124" s="392">
        <v>1941</v>
      </c>
      <c r="AI1124" s="390">
        <v>586</v>
      </c>
      <c r="AJ1124" s="390">
        <v>961</v>
      </c>
      <c r="AK1124" s="390">
        <v>374</v>
      </c>
      <c r="AL1124" s="390">
        <v>20</v>
      </c>
      <c r="AM1124" s="390">
        <v>0</v>
      </c>
      <c r="AN1124" s="390">
        <v>0</v>
      </c>
      <c r="AO1124" s="390">
        <v>0</v>
      </c>
      <c r="AP1124" s="390">
        <v>0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20</v>
      </c>
      <c r="BD1124" s="405">
        <v>1.0303967027305513E-2</v>
      </c>
      <c r="BE1124" s="392">
        <v>2</v>
      </c>
      <c r="BF1124" s="405">
        <v>1.0303967027305513E-3</v>
      </c>
      <c r="BG1124" s="392">
        <v>0</v>
      </c>
      <c r="BH1124" s="405">
        <v>0</v>
      </c>
      <c r="BI1124" s="406">
        <v>11.986862442040161</v>
      </c>
      <c r="BJ1124" s="406">
        <v>15.674000000000001</v>
      </c>
      <c r="BK1124" s="406">
        <v>17.190000000000001</v>
      </c>
      <c r="BL1124" s="16"/>
      <c r="BM1124" s="392">
        <v>4255</v>
      </c>
      <c r="BN1124" s="390">
        <v>758</v>
      </c>
      <c r="BO1124" s="390">
        <v>1971</v>
      </c>
      <c r="BP1124" s="390">
        <v>1353</v>
      </c>
      <c r="BQ1124" s="390">
        <v>162</v>
      </c>
      <c r="BR1124" s="390">
        <v>9</v>
      </c>
      <c r="BS1124" s="390">
        <v>2</v>
      </c>
      <c r="BT1124" s="390">
        <v>0</v>
      </c>
      <c r="BU1124" s="390">
        <v>0</v>
      </c>
      <c r="BV1124" s="390">
        <v>0</v>
      </c>
      <c r="BW1124" s="390">
        <v>0</v>
      </c>
      <c r="BX1124" s="390">
        <v>0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173</v>
      </c>
      <c r="CI1124" s="360">
        <v>4.0658049353701528E-2</v>
      </c>
      <c r="CJ1124" s="339">
        <v>19</v>
      </c>
      <c r="CK1124" s="360">
        <v>4.4653349001175088E-3</v>
      </c>
      <c r="CL1124" s="339">
        <v>0</v>
      </c>
      <c r="CM1124" s="360">
        <v>0</v>
      </c>
      <c r="CN1124" s="361">
        <v>13.558759106933024</v>
      </c>
      <c r="CO1124" s="361">
        <v>17.215999999999998</v>
      </c>
      <c r="CP1124" s="361">
        <v>19.622</v>
      </c>
      <c r="CQ1124" s="57"/>
    </row>
    <row r="1125" spans="1:95" x14ac:dyDescent="0.25">
      <c r="A1125" s="218"/>
      <c r="B1125" s="393" t="s">
        <v>37</v>
      </c>
      <c r="C1125" s="394">
        <v>2360</v>
      </c>
      <c r="D1125" s="395">
        <v>173</v>
      </c>
      <c r="E1125" s="395">
        <v>1013</v>
      </c>
      <c r="F1125" s="395">
        <v>1005</v>
      </c>
      <c r="G1125" s="395">
        <v>157</v>
      </c>
      <c r="H1125" s="395">
        <v>10</v>
      </c>
      <c r="I1125" s="395">
        <v>2</v>
      </c>
      <c r="J1125" s="395">
        <v>0</v>
      </c>
      <c r="K1125" s="395">
        <v>0</v>
      </c>
      <c r="L1125" s="395">
        <v>0</v>
      </c>
      <c r="M1125" s="395">
        <v>0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169</v>
      </c>
      <c r="Y1125" s="407">
        <v>7.1610169491525419E-2</v>
      </c>
      <c r="Z1125" s="397">
        <v>19</v>
      </c>
      <c r="AA1125" s="407">
        <v>8.0508474576271184E-3</v>
      </c>
      <c r="AB1125" s="397">
        <v>0</v>
      </c>
      <c r="AC1125" s="407">
        <v>0</v>
      </c>
      <c r="AD1125" s="408">
        <v>14.91493162393161</v>
      </c>
      <c r="AE1125" s="408">
        <v>18.27</v>
      </c>
      <c r="AF1125" s="408">
        <v>20.709499999999998</v>
      </c>
      <c r="AG1125" s="16"/>
      <c r="AH1125" s="397">
        <v>1987</v>
      </c>
      <c r="AI1125" s="395">
        <v>587</v>
      </c>
      <c r="AJ1125" s="395">
        <v>986</v>
      </c>
      <c r="AK1125" s="395">
        <v>392</v>
      </c>
      <c r="AL1125" s="395">
        <v>22</v>
      </c>
      <c r="AM1125" s="395">
        <v>0</v>
      </c>
      <c r="AN1125" s="395">
        <v>0</v>
      </c>
      <c r="AO1125" s="395">
        <v>0</v>
      </c>
      <c r="AP1125" s="395">
        <v>0</v>
      </c>
      <c r="AQ1125" s="395">
        <v>0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22</v>
      </c>
      <c r="BD1125" s="407">
        <v>1.1071967790639155E-2</v>
      </c>
      <c r="BE1125" s="397">
        <v>2</v>
      </c>
      <c r="BF1125" s="407">
        <v>1.0065425264217413E-3</v>
      </c>
      <c r="BG1125" s="397">
        <v>0</v>
      </c>
      <c r="BH1125" s="407">
        <v>0</v>
      </c>
      <c r="BI1125" s="408">
        <v>12.045633874239329</v>
      </c>
      <c r="BJ1125" s="408">
        <v>15.71</v>
      </c>
      <c r="BK1125" s="408">
        <v>17.253499999999999</v>
      </c>
      <c r="BL1125" s="16"/>
      <c r="BM1125" s="397">
        <v>4347</v>
      </c>
      <c r="BN1125" s="395">
        <v>760</v>
      </c>
      <c r="BO1125" s="395">
        <v>1999</v>
      </c>
      <c r="BP1125" s="395">
        <v>1397</v>
      </c>
      <c r="BQ1125" s="395">
        <v>179</v>
      </c>
      <c r="BR1125" s="395">
        <v>10</v>
      </c>
      <c r="BS1125" s="395">
        <v>2</v>
      </c>
      <c r="BT1125" s="395">
        <v>0</v>
      </c>
      <c r="BU1125" s="395">
        <v>0</v>
      </c>
      <c r="BV1125" s="395">
        <v>0</v>
      </c>
      <c r="BW1125" s="395">
        <v>0</v>
      </c>
      <c r="BX1125" s="395">
        <v>0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191</v>
      </c>
      <c r="CI1125" s="362">
        <v>4.3938348286174371E-2</v>
      </c>
      <c r="CJ1125" s="344">
        <v>21</v>
      </c>
      <c r="CK1125" s="362">
        <v>4.830917874396135E-3</v>
      </c>
      <c r="CL1125" s="344">
        <v>0</v>
      </c>
      <c r="CM1125" s="362">
        <v>0</v>
      </c>
      <c r="CN1125" s="363">
        <v>13.602720315398889</v>
      </c>
      <c r="CO1125" s="363">
        <v>17.240499999999997</v>
      </c>
      <c r="CP1125" s="363">
        <v>19.673499999999997</v>
      </c>
      <c r="CQ1125" s="57"/>
    </row>
    <row r="1126" spans="1:95" x14ac:dyDescent="0.25">
      <c r="A1126" s="218"/>
      <c r="B1126" s="398" t="s">
        <v>38</v>
      </c>
      <c r="C1126" s="399">
        <v>2413</v>
      </c>
      <c r="D1126" s="400">
        <v>175</v>
      </c>
      <c r="E1126" s="400">
        <v>1017</v>
      </c>
      <c r="F1126" s="400">
        <v>1018</v>
      </c>
      <c r="G1126" s="400">
        <v>189</v>
      </c>
      <c r="H1126" s="400">
        <v>12</v>
      </c>
      <c r="I1126" s="400">
        <v>2</v>
      </c>
      <c r="J1126" s="400">
        <v>0</v>
      </c>
      <c r="K1126" s="400">
        <v>0</v>
      </c>
      <c r="L1126" s="400">
        <v>0</v>
      </c>
      <c r="M1126" s="400">
        <v>0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203</v>
      </c>
      <c r="Y1126" s="409">
        <v>8.4127641939494402E-2</v>
      </c>
      <c r="Z1126" s="402">
        <v>28</v>
      </c>
      <c r="AA1126" s="409">
        <v>1.1603812681309573E-2</v>
      </c>
      <c r="AB1126" s="402">
        <v>0</v>
      </c>
      <c r="AC1126" s="409">
        <v>0</v>
      </c>
      <c r="AD1126" s="410">
        <v>15.069216742644011</v>
      </c>
      <c r="AE1126" s="410">
        <v>18.57</v>
      </c>
      <c r="AF1126" s="410">
        <v>21.24</v>
      </c>
      <c r="AG1126" s="16"/>
      <c r="AH1126" s="402">
        <v>2025</v>
      </c>
      <c r="AI1126" s="400">
        <v>587</v>
      </c>
      <c r="AJ1126" s="400">
        <v>989</v>
      </c>
      <c r="AK1126" s="400">
        <v>416</v>
      </c>
      <c r="AL1126" s="400">
        <v>32</v>
      </c>
      <c r="AM1126" s="400">
        <v>1</v>
      </c>
      <c r="AN1126" s="400">
        <v>0</v>
      </c>
      <c r="AO1126" s="400">
        <v>0</v>
      </c>
      <c r="AP1126" s="400">
        <v>0</v>
      </c>
      <c r="AQ1126" s="400">
        <v>0</v>
      </c>
      <c r="AR1126" s="400">
        <v>0</v>
      </c>
      <c r="AS1126" s="400">
        <v>0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33</v>
      </c>
      <c r="BD1126" s="409">
        <v>1.6296296296296295E-2</v>
      </c>
      <c r="BE1126" s="402">
        <v>3</v>
      </c>
      <c r="BF1126" s="409">
        <v>1.4814814814814814E-3</v>
      </c>
      <c r="BG1126" s="402">
        <v>0</v>
      </c>
      <c r="BH1126" s="409">
        <v>0</v>
      </c>
      <c r="BI1126" s="410">
        <v>12.179975308641961</v>
      </c>
      <c r="BJ1126" s="410">
        <v>15.882</v>
      </c>
      <c r="BK1126" s="410">
        <v>17.71</v>
      </c>
      <c r="BL1126" s="16"/>
      <c r="BM1126" s="402">
        <v>4438</v>
      </c>
      <c r="BN1126" s="400">
        <v>762</v>
      </c>
      <c r="BO1126" s="400">
        <v>2006</v>
      </c>
      <c r="BP1126" s="400">
        <v>1434</v>
      </c>
      <c r="BQ1126" s="400">
        <v>221</v>
      </c>
      <c r="BR1126" s="400">
        <v>13</v>
      </c>
      <c r="BS1126" s="400">
        <v>2</v>
      </c>
      <c r="BT1126" s="400">
        <v>0</v>
      </c>
      <c r="BU1126" s="400">
        <v>0</v>
      </c>
      <c r="BV1126" s="400">
        <v>0</v>
      </c>
      <c r="BW1126" s="400">
        <v>0</v>
      </c>
      <c r="BX1126" s="400">
        <v>0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236</v>
      </c>
      <c r="CI1126" s="364">
        <v>5.3177106804867057E-2</v>
      </c>
      <c r="CJ1126" s="349">
        <v>31</v>
      </c>
      <c r="CK1126" s="364">
        <v>6.9851284362325372E-3</v>
      </c>
      <c r="CL1126" s="349">
        <v>0</v>
      </c>
      <c r="CM1126" s="364">
        <v>0</v>
      </c>
      <c r="CN1126" s="365">
        <v>13.75089454709329</v>
      </c>
      <c r="CO1126" s="365">
        <v>17.54</v>
      </c>
      <c r="CP1126" s="365">
        <v>20.110500000000002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7</v>
      </c>
      <c r="D1129" s="292">
        <v>0</v>
      </c>
      <c r="E1129" s="89">
        <v>0</v>
      </c>
      <c r="F1129" s="89">
        <v>5</v>
      </c>
      <c r="G1129" s="89">
        <v>0</v>
      </c>
      <c r="H1129" s="89">
        <v>2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2</v>
      </c>
      <c r="Y1129" s="30">
        <v>0.2857142857142857</v>
      </c>
      <c r="Z1129" s="99">
        <v>2</v>
      </c>
      <c r="AA1129" s="30">
        <v>0.2857142857142857</v>
      </c>
      <c r="AB1129" s="99">
        <v>0</v>
      </c>
      <c r="AC1129" s="30">
        <v>0</v>
      </c>
      <c r="AD1129" s="25">
        <v>20.182857142857141</v>
      </c>
      <c r="AE1129" s="25">
        <v>25.841999999999999</v>
      </c>
      <c r="AF1129" s="25" t="s">
        <v>104</v>
      </c>
      <c r="AG1129" s="57"/>
      <c r="AH1129" s="96">
        <v>3</v>
      </c>
      <c r="AI1129" s="292">
        <v>0</v>
      </c>
      <c r="AJ1129" s="89">
        <v>1</v>
      </c>
      <c r="AK1129" s="89">
        <v>2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16.456666666666667</v>
      </c>
      <c r="BJ1129" s="25" t="s">
        <v>104</v>
      </c>
      <c r="BK1129" s="25" t="s">
        <v>104</v>
      </c>
      <c r="BL1129" s="57"/>
      <c r="BM1129" s="96">
        <v>10</v>
      </c>
      <c r="BN1129" s="474">
        <v>0</v>
      </c>
      <c r="BO1129" s="461">
        <v>1</v>
      </c>
      <c r="BP1129" s="461">
        <v>7</v>
      </c>
      <c r="BQ1129" s="461">
        <v>0</v>
      </c>
      <c r="BR1129" s="461">
        <v>2</v>
      </c>
      <c r="BS1129" s="461">
        <v>0</v>
      </c>
      <c r="BT1129" s="461">
        <v>0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</v>
      </c>
      <c r="CI1129" s="30">
        <v>0.2</v>
      </c>
      <c r="CJ1129" s="99">
        <v>2</v>
      </c>
      <c r="CK1129" s="30">
        <v>0.2</v>
      </c>
      <c r="CL1129" s="99">
        <v>0</v>
      </c>
      <c r="CM1129" s="30">
        <v>0</v>
      </c>
      <c r="CN1129" s="25">
        <v>19.064999999999998</v>
      </c>
      <c r="CO1129" s="25">
        <v>25.733999999999998</v>
      </c>
      <c r="CP1129" s="25" t="s">
        <v>104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5</v>
      </c>
      <c r="D1130" s="236">
        <v>0</v>
      </c>
      <c r="E1130" s="122">
        <v>0</v>
      </c>
      <c r="F1130" s="122">
        <v>0</v>
      </c>
      <c r="G1130" s="122">
        <v>4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5</v>
      </c>
      <c r="Y1130" s="31">
        <v>1</v>
      </c>
      <c r="Z1130" s="100">
        <v>1</v>
      </c>
      <c r="AA1130" s="31">
        <v>0.2</v>
      </c>
      <c r="AB1130" s="100">
        <v>0</v>
      </c>
      <c r="AC1130" s="31">
        <v>0</v>
      </c>
      <c r="AD1130" s="27">
        <v>21.9</v>
      </c>
      <c r="AE1130" s="27" t="s">
        <v>104</v>
      </c>
      <c r="AF1130" s="27" t="s">
        <v>104</v>
      </c>
      <c r="AG1130" s="57"/>
      <c r="AH1130" s="97">
        <v>3</v>
      </c>
      <c r="AI1130" s="236">
        <v>0</v>
      </c>
      <c r="AJ1130" s="122">
        <v>0</v>
      </c>
      <c r="AK1130" s="122">
        <v>3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16.333333333333332</v>
      </c>
      <c r="BJ1130" s="27" t="s">
        <v>104</v>
      </c>
      <c r="BK1130" s="27" t="s">
        <v>104</v>
      </c>
      <c r="BL1130" s="57"/>
      <c r="BM1130" s="97">
        <v>8</v>
      </c>
      <c r="BN1130" s="473">
        <v>0</v>
      </c>
      <c r="BO1130" s="14">
        <v>0</v>
      </c>
      <c r="BP1130" s="14">
        <v>3</v>
      </c>
      <c r="BQ1130" s="14">
        <v>4</v>
      </c>
      <c r="BR1130" s="14">
        <v>1</v>
      </c>
      <c r="BS1130" s="14">
        <v>0</v>
      </c>
      <c r="BT1130" s="14">
        <v>0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5</v>
      </c>
      <c r="CI1130" s="31">
        <v>0.625</v>
      </c>
      <c r="CJ1130" s="100">
        <v>1</v>
      </c>
      <c r="CK1130" s="31">
        <v>0.125</v>
      </c>
      <c r="CL1130" s="100">
        <v>0</v>
      </c>
      <c r="CM1130" s="31">
        <v>0</v>
      </c>
      <c r="CN1130" s="27">
        <v>19.8125</v>
      </c>
      <c r="CO1130" s="27">
        <v>24.503499999999999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2</v>
      </c>
      <c r="D1131" s="236">
        <v>0</v>
      </c>
      <c r="E1131" s="122">
        <v>0</v>
      </c>
      <c r="F1131" s="122">
        <v>0</v>
      </c>
      <c r="G1131" s="122">
        <v>2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2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20.6</v>
      </c>
      <c r="AE1131" s="27" t="s">
        <v>104</v>
      </c>
      <c r="AF1131" s="27" t="s">
        <v>104</v>
      </c>
      <c r="AG1131" s="57"/>
      <c r="AH1131" s="97">
        <v>3</v>
      </c>
      <c r="AI1131" s="236">
        <v>0</v>
      </c>
      <c r="AJ1131" s="122">
        <v>0</v>
      </c>
      <c r="AK1131" s="122">
        <v>3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16.52</v>
      </c>
      <c r="BJ1131" s="27" t="s">
        <v>104</v>
      </c>
      <c r="BK1131" s="27" t="s">
        <v>104</v>
      </c>
      <c r="BL1131" s="57"/>
      <c r="BM1131" s="97">
        <v>5</v>
      </c>
      <c r="BN1131" s="473">
        <v>0</v>
      </c>
      <c r="BO1131" s="14">
        <v>0</v>
      </c>
      <c r="BP1131" s="14">
        <v>3</v>
      </c>
      <c r="BQ1131" s="14">
        <v>2</v>
      </c>
      <c r="BR1131" s="14">
        <v>0</v>
      </c>
      <c r="BS1131" s="14">
        <v>0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2</v>
      </c>
      <c r="CI1131" s="31">
        <v>0.4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18.152000000000001</v>
      </c>
      <c r="CO1131" s="27" t="s">
        <v>104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3</v>
      </c>
      <c r="D1132" s="236">
        <v>0</v>
      </c>
      <c r="E1132" s="122">
        <v>0</v>
      </c>
      <c r="F1132" s="122">
        <v>2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1</v>
      </c>
      <c r="Y1132" s="31">
        <v>0.33333333333333331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19.25</v>
      </c>
      <c r="AE1132" s="27" t="s">
        <v>104</v>
      </c>
      <c r="AF1132" s="27" t="s">
        <v>104</v>
      </c>
      <c r="AG1132" s="57"/>
      <c r="AH1132" s="97">
        <v>4</v>
      </c>
      <c r="AI1132" s="236">
        <v>0</v>
      </c>
      <c r="AJ1132" s="122">
        <v>0</v>
      </c>
      <c r="AK1132" s="122">
        <v>4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16.317500000000003</v>
      </c>
      <c r="BJ1132" s="27" t="s">
        <v>104</v>
      </c>
      <c r="BK1132" s="27" t="s">
        <v>104</v>
      </c>
      <c r="BL1132" s="57"/>
      <c r="BM1132" s="97">
        <v>7</v>
      </c>
      <c r="BN1132" s="473">
        <v>0</v>
      </c>
      <c r="BO1132" s="14">
        <v>0</v>
      </c>
      <c r="BP1132" s="14">
        <v>6</v>
      </c>
      <c r="BQ1132" s="14">
        <v>1</v>
      </c>
      <c r="BR1132" s="14">
        <v>0</v>
      </c>
      <c r="BS1132" s="14">
        <v>0</v>
      </c>
      <c r="BT1132" s="14">
        <v>0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</v>
      </c>
      <c r="CI1132" s="31">
        <v>0.14285714285714285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17.574285714285715</v>
      </c>
      <c r="CO1132" s="27">
        <v>20.228000000000002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10</v>
      </c>
      <c r="D1133" s="236">
        <v>0</v>
      </c>
      <c r="E1133" s="122">
        <v>1</v>
      </c>
      <c r="F1133" s="122">
        <v>2</v>
      </c>
      <c r="G1133" s="122">
        <v>7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7</v>
      </c>
      <c r="Y1133" s="31">
        <v>0.7</v>
      </c>
      <c r="Z1133" s="100">
        <v>1</v>
      </c>
      <c r="AA1133" s="31">
        <v>0.1</v>
      </c>
      <c r="AB1133" s="100">
        <v>0</v>
      </c>
      <c r="AC1133" s="31">
        <v>0</v>
      </c>
      <c r="AD1133" s="27">
        <v>19.869</v>
      </c>
      <c r="AE1133" s="27">
        <v>23.909000000000002</v>
      </c>
      <c r="AF1133" s="27" t="s">
        <v>104</v>
      </c>
      <c r="AG1133" s="57"/>
      <c r="AH1133" s="97">
        <v>6</v>
      </c>
      <c r="AI1133" s="236">
        <v>0</v>
      </c>
      <c r="AJ1133" s="122">
        <v>0</v>
      </c>
      <c r="AK1133" s="122">
        <v>6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17.098333333333333</v>
      </c>
      <c r="BJ1133" s="27">
        <v>17.773</v>
      </c>
      <c r="BK1133" s="27" t="s">
        <v>104</v>
      </c>
      <c r="BL1133" s="57"/>
      <c r="BM1133" s="97">
        <v>16</v>
      </c>
      <c r="BN1133" s="473">
        <v>0</v>
      </c>
      <c r="BO1133" s="14">
        <v>1</v>
      </c>
      <c r="BP1133" s="14">
        <v>8</v>
      </c>
      <c r="BQ1133" s="14">
        <v>7</v>
      </c>
      <c r="BR1133" s="14">
        <v>0</v>
      </c>
      <c r="BS1133" s="14">
        <v>0</v>
      </c>
      <c r="BT1133" s="14">
        <v>0</v>
      </c>
      <c r="BU1133" s="14">
        <v>0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7</v>
      </c>
      <c r="CI1133" s="31">
        <v>0.4375</v>
      </c>
      <c r="CJ1133" s="100">
        <v>1</v>
      </c>
      <c r="CK1133" s="31">
        <v>6.25E-2</v>
      </c>
      <c r="CL1133" s="100">
        <v>0</v>
      </c>
      <c r="CM1133" s="31">
        <v>0</v>
      </c>
      <c r="CN1133" s="27">
        <v>18.830000000000002</v>
      </c>
      <c r="CO1133" s="27">
        <v>21.696499999999997</v>
      </c>
      <c r="CP1133" s="27" t="s">
        <v>104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28</v>
      </c>
      <c r="D1134" s="236">
        <v>0</v>
      </c>
      <c r="E1134" s="122">
        <v>1</v>
      </c>
      <c r="F1134" s="122">
        <v>13</v>
      </c>
      <c r="G1134" s="122">
        <v>14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14</v>
      </c>
      <c r="Y1134" s="31">
        <v>0.5</v>
      </c>
      <c r="Z1134" s="100">
        <v>2</v>
      </c>
      <c r="AA1134" s="31">
        <v>7.1428571428571425E-2</v>
      </c>
      <c r="AB1134" s="100">
        <v>0</v>
      </c>
      <c r="AC1134" s="31">
        <v>0</v>
      </c>
      <c r="AD1134" s="27">
        <v>20.319642857142856</v>
      </c>
      <c r="AE1134" s="27">
        <v>22.882999999999999</v>
      </c>
      <c r="AF1134" s="27">
        <v>24.069499999999998</v>
      </c>
      <c r="AG1134" s="57"/>
      <c r="AH1134" s="97">
        <v>23</v>
      </c>
      <c r="AI1134" s="236">
        <v>0</v>
      </c>
      <c r="AJ1134" s="122">
        <v>0</v>
      </c>
      <c r="AK1134" s="122">
        <v>21</v>
      </c>
      <c r="AL1134" s="122">
        <v>2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2</v>
      </c>
      <c r="BD1134" s="31">
        <v>8.6956521739130432E-2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18.24173913043478</v>
      </c>
      <c r="BJ1134" s="27">
        <v>19.59</v>
      </c>
      <c r="BK1134" s="27">
        <v>21.664000000000001</v>
      </c>
      <c r="BL1134" s="57"/>
      <c r="BM1134" s="97">
        <v>51</v>
      </c>
      <c r="BN1134" s="473">
        <v>0</v>
      </c>
      <c r="BO1134" s="14">
        <v>1</v>
      </c>
      <c r="BP1134" s="14">
        <v>34</v>
      </c>
      <c r="BQ1134" s="14">
        <v>16</v>
      </c>
      <c r="BR1134" s="14">
        <v>0</v>
      </c>
      <c r="BS1134" s="14">
        <v>0</v>
      </c>
      <c r="BT1134" s="14">
        <v>0</v>
      </c>
      <c r="BU1134" s="14">
        <v>0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16</v>
      </c>
      <c r="CI1134" s="31">
        <v>0.31372549019607843</v>
      </c>
      <c r="CJ1134" s="100">
        <v>2</v>
      </c>
      <c r="CK1134" s="31">
        <v>3.9215686274509803E-2</v>
      </c>
      <c r="CL1134" s="100">
        <v>0</v>
      </c>
      <c r="CM1134" s="31">
        <v>0</v>
      </c>
      <c r="CN1134" s="27">
        <v>19.382549019607843</v>
      </c>
      <c r="CO1134" s="27">
        <v>21.772000000000002</v>
      </c>
      <c r="CP1134" s="27">
        <v>23.707999999999998</v>
      </c>
      <c r="CQ1134" s="57"/>
    </row>
    <row r="1135" spans="1:95" x14ac:dyDescent="0.25">
      <c r="A1135" s="218">
        <v>3</v>
      </c>
      <c r="B1135" s="284">
        <v>0.25</v>
      </c>
      <c r="C1135" s="97">
        <v>118</v>
      </c>
      <c r="D1135" s="236">
        <v>0</v>
      </c>
      <c r="E1135" s="122">
        <v>13</v>
      </c>
      <c r="F1135" s="122">
        <v>60</v>
      </c>
      <c r="G1135" s="122">
        <v>42</v>
      </c>
      <c r="H1135" s="122">
        <v>3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45</v>
      </c>
      <c r="Y1135" s="31">
        <v>0.38135593220338981</v>
      </c>
      <c r="Z1135" s="100">
        <v>5</v>
      </c>
      <c r="AA1135" s="31">
        <v>4.2372881355932202E-2</v>
      </c>
      <c r="AB1135" s="100">
        <v>0</v>
      </c>
      <c r="AC1135" s="31">
        <v>0</v>
      </c>
      <c r="AD1135" s="27">
        <v>19.054152542372886</v>
      </c>
      <c r="AE1135" s="27">
        <v>22.5365</v>
      </c>
      <c r="AF1135" s="27">
        <v>23.926000000000002</v>
      </c>
      <c r="AG1135" s="57"/>
      <c r="AH1135" s="97">
        <v>54</v>
      </c>
      <c r="AI1135" s="236">
        <v>3</v>
      </c>
      <c r="AJ1135" s="122">
        <v>13</v>
      </c>
      <c r="AK1135" s="122">
        <v>34</v>
      </c>
      <c r="AL1135" s="122">
        <v>4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4</v>
      </c>
      <c r="BD1135" s="31">
        <v>7.407407407407407E-2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15.885000000000003</v>
      </c>
      <c r="BJ1135" s="27">
        <v>19.0075</v>
      </c>
      <c r="BK1135" s="27">
        <v>20.8825</v>
      </c>
      <c r="BL1135" s="57"/>
      <c r="BM1135" s="97">
        <v>172</v>
      </c>
      <c r="BN1135" s="473">
        <v>3</v>
      </c>
      <c r="BO1135" s="14">
        <v>26</v>
      </c>
      <c r="BP1135" s="14">
        <v>94</v>
      </c>
      <c r="BQ1135" s="14">
        <v>46</v>
      </c>
      <c r="BR1135" s="14">
        <v>3</v>
      </c>
      <c r="BS1135" s="14">
        <v>0</v>
      </c>
      <c r="BT1135" s="14">
        <v>0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49</v>
      </c>
      <c r="CI1135" s="31">
        <v>0.28488372093023256</v>
      </c>
      <c r="CJ1135" s="100">
        <v>5</v>
      </c>
      <c r="CK1135" s="31">
        <v>2.9069767441860465E-2</v>
      </c>
      <c r="CL1135" s="100">
        <v>0</v>
      </c>
      <c r="CM1135" s="31">
        <v>0</v>
      </c>
      <c r="CN1135" s="27">
        <v>18.059186046511631</v>
      </c>
      <c r="CO1135" s="27">
        <v>21.933499999999999</v>
      </c>
      <c r="CP1135" s="27">
        <v>23.767499999999998</v>
      </c>
      <c r="CQ1135" s="57"/>
    </row>
    <row r="1136" spans="1:95" x14ac:dyDescent="0.25">
      <c r="A1136" s="218">
        <v>3</v>
      </c>
      <c r="B1136" s="284">
        <v>0.29166700000000001</v>
      </c>
      <c r="C1136" s="97">
        <v>102</v>
      </c>
      <c r="D1136" s="236">
        <v>1</v>
      </c>
      <c r="E1136" s="122">
        <v>36</v>
      </c>
      <c r="F1136" s="122">
        <v>57</v>
      </c>
      <c r="G1136" s="122">
        <v>8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8</v>
      </c>
      <c r="Y1136" s="31">
        <v>7.8431372549019607E-2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15.717941176470593</v>
      </c>
      <c r="AE1136" s="27">
        <v>18.831500000000002</v>
      </c>
      <c r="AF1136" s="27">
        <v>20.5</v>
      </c>
      <c r="AG1136" s="57"/>
      <c r="AH1136" s="97">
        <v>205</v>
      </c>
      <c r="AI1136" s="236">
        <v>60</v>
      </c>
      <c r="AJ1136" s="122">
        <v>115</v>
      </c>
      <c r="AK1136" s="122">
        <v>30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11.694195121951218</v>
      </c>
      <c r="BJ1136" s="27">
        <v>14.877999999999998</v>
      </c>
      <c r="BK1136" s="27">
        <v>16.420000000000002</v>
      </c>
      <c r="BL1136" s="57"/>
      <c r="BM1136" s="97">
        <v>307</v>
      </c>
      <c r="BN1136" s="473">
        <v>61</v>
      </c>
      <c r="BO1136" s="14">
        <v>151</v>
      </c>
      <c r="BP1136" s="14">
        <v>87</v>
      </c>
      <c r="BQ1136" s="14">
        <v>8</v>
      </c>
      <c r="BR1136" s="14">
        <v>0</v>
      </c>
      <c r="BS1136" s="14">
        <v>0</v>
      </c>
      <c r="BT1136" s="14">
        <v>0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8</v>
      </c>
      <c r="CI1136" s="31">
        <v>2.6058631921824105E-2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13.031074918566777</v>
      </c>
      <c r="CO1136" s="27">
        <v>16.72</v>
      </c>
      <c r="CP1136" s="27">
        <v>18.89</v>
      </c>
      <c r="CQ1136" s="57"/>
    </row>
    <row r="1137" spans="1:95" x14ac:dyDescent="0.25">
      <c r="A1137" s="218">
        <v>3</v>
      </c>
      <c r="B1137" s="284">
        <v>0.33333299999999999</v>
      </c>
      <c r="C1137" s="97">
        <v>146</v>
      </c>
      <c r="D1137" s="236">
        <v>14</v>
      </c>
      <c r="E1137" s="122">
        <v>94</v>
      </c>
      <c r="F1137" s="122">
        <v>34</v>
      </c>
      <c r="G1137" s="122">
        <v>4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4</v>
      </c>
      <c r="Y1137" s="31">
        <v>2.7397260273972601E-2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13.393972602739716</v>
      </c>
      <c r="AE1137" s="27">
        <v>16.41</v>
      </c>
      <c r="AF1137" s="27">
        <v>18.1965</v>
      </c>
      <c r="AG1137" s="57"/>
      <c r="AH1137" s="97">
        <v>283</v>
      </c>
      <c r="AI1137" s="236">
        <v>242</v>
      </c>
      <c r="AJ1137" s="122">
        <v>37</v>
      </c>
      <c r="AK1137" s="122">
        <v>4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7.9829681978798499</v>
      </c>
      <c r="BJ1137" s="27">
        <v>9.9179999999999993</v>
      </c>
      <c r="BK1137" s="27">
        <v>12.818000000000001</v>
      </c>
      <c r="BL1137" s="57"/>
      <c r="BM1137" s="97">
        <v>429</v>
      </c>
      <c r="BN1137" s="473">
        <v>256</v>
      </c>
      <c r="BO1137" s="14">
        <v>131</v>
      </c>
      <c r="BP1137" s="14">
        <v>38</v>
      </c>
      <c r="BQ1137" s="14">
        <v>4</v>
      </c>
      <c r="BR1137" s="14">
        <v>0</v>
      </c>
      <c r="BS1137" s="14">
        <v>0</v>
      </c>
      <c r="BT1137" s="14">
        <v>0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4</v>
      </c>
      <c r="CI1137" s="31">
        <v>9.324009324009324E-3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9.8244755244755204</v>
      </c>
      <c r="CO1137" s="27">
        <v>14.065000000000001</v>
      </c>
      <c r="CP1137" s="27">
        <v>16.564999999999998</v>
      </c>
      <c r="CQ1137" s="57"/>
    </row>
    <row r="1138" spans="1:95" x14ac:dyDescent="0.25">
      <c r="A1138" s="218">
        <v>3</v>
      </c>
      <c r="B1138" s="284">
        <v>0.375</v>
      </c>
      <c r="C1138" s="97">
        <v>145</v>
      </c>
      <c r="D1138" s="236">
        <v>8</v>
      </c>
      <c r="E1138" s="122">
        <v>88</v>
      </c>
      <c r="F1138" s="122">
        <v>46</v>
      </c>
      <c r="G1138" s="122">
        <v>3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3</v>
      </c>
      <c r="Y1138" s="31">
        <v>2.0689655172413793E-2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14.09241379310345</v>
      </c>
      <c r="AE1138" s="27">
        <v>17.052</v>
      </c>
      <c r="AF1138" s="27">
        <v>19.101999999999997</v>
      </c>
      <c r="AG1138" s="57"/>
      <c r="AH1138" s="97">
        <v>179</v>
      </c>
      <c r="AI1138" s="236">
        <v>54</v>
      </c>
      <c r="AJ1138" s="122">
        <v>95</v>
      </c>
      <c r="AK1138" s="122">
        <v>30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11.753743016759785</v>
      </c>
      <c r="BJ1138" s="27">
        <v>15.13</v>
      </c>
      <c r="BK1138" s="27">
        <v>16.43</v>
      </c>
      <c r="BL1138" s="57"/>
      <c r="BM1138" s="97">
        <v>324</v>
      </c>
      <c r="BN1138" s="473">
        <v>62</v>
      </c>
      <c r="BO1138" s="14">
        <v>183</v>
      </c>
      <c r="BP1138" s="14">
        <v>76</v>
      </c>
      <c r="BQ1138" s="14">
        <v>3</v>
      </c>
      <c r="BR1138" s="14">
        <v>0</v>
      </c>
      <c r="BS1138" s="14">
        <v>0</v>
      </c>
      <c r="BT1138" s="14">
        <v>0</v>
      </c>
      <c r="BU1138" s="14">
        <v>0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3</v>
      </c>
      <c r="CI1138" s="31">
        <v>9.2592592592592587E-3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12.800370370370366</v>
      </c>
      <c r="CO1138" s="27">
        <v>15.8325</v>
      </c>
      <c r="CP1138" s="27">
        <v>17.684999999999999</v>
      </c>
      <c r="CQ1138" s="57"/>
    </row>
    <row r="1139" spans="1:95" x14ac:dyDescent="0.25">
      <c r="A1139" s="218">
        <v>3</v>
      </c>
      <c r="B1139" s="284">
        <v>0.41666700000000001</v>
      </c>
      <c r="C1139" s="97">
        <v>159</v>
      </c>
      <c r="D1139" s="236">
        <v>9</v>
      </c>
      <c r="E1139" s="122">
        <v>81</v>
      </c>
      <c r="F1139" s="122">
        <v>66</v>
      </c>
      <c r="G1139" s="122">
        <v>3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3</v>
      </c>
      <c r="Y1139" s="31">
        <v>1.8867924528301886E-2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14.513647798742136</v>
      </c>
      <c r="AE1139" s="27">
        <v>17</v>
      </c>
      <c r="AF1139" s="27">
        <v>19.45</v>
      </c>
      <c r="AG1139" s="57"/>
      <c r="AH1139" s="97">
        <v>127</v>
      </c>
      <c r="AI1139" s="236">
        <v>7</v>
      </c>
      <c r="AJ1139" s="122">
        <v>88</v>
      </c>
      <c r="AK1139" s="122">
        <v>31</v>
      </c>
      <c r="AL1139" s="122">
        <v>1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</v>
      </c>
      <c r="BD1139" s="31">
        <v>7.874015748031496E-3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13.65598425196851</v>
      </c>
      <c r="BJ1139" s="27">
        <v>16.077999999999999</v>
      </c>
      <c r="BK1139" s="27">
        <v>17.925999999999998</v>
      </c>
      <c r="BL1139" s="57"/>
      <c r="BM1139" s="97">
        <v>286</v>
      </c>
      <c r="BN1139" s="473">
        <v>16</v>
      </c>
      <c r="BO1139" s="14">
        <v>169</v>
      </c>
      <c r="BP1139" s="14">
        <v>97</v>
      </c>
      <c r="BQ1139" s="14">
        <v>4</v>
      </c>
      <c r="BR1139" s="14">
        <v>0</v>
      </c>
      <c r="BS1139" s="14">
        <v>0</v>
      </c>
      <c r="BT1139" s="14">
        <v>0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4</v>
      </c>
      <c r="CI1139" s="31">
        <v>1.3986013986013986E-2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14.132797202797217</v>
      </c>
      <c r="CO1139" s="27">
        <v>16.809999999999999</v>
      </c>
      <c r="CP1139" s="27">
        <v>18.435499999999998</v>
      </c>
      <c r="CQ1139" s="57"/>
    </row>
    <row r="1140" spans="1:95" x14ac:dyDescent="0.25">
      <c r="A1140" s="218">
        <v>3</v>
      </c>
      <c r="B1140" s="284">
        <v>0.45833299999999999</v>
      </c>
      <c r="C1140" s="97">
        <v>113</v>
      </c>
      <c r="D1140" s="236">
        <v>9</v>
      </c>
      <c r="E1140" s="122">
        <v>53</v>
      </c>
      <c r="F1140" s="122">
        <v>49</v>
      </c>
      <c r="G1140" s="122">
        <v>2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2</v>
      </c>
      <c r="Y1140" s="31">
        <v>1.7699115044247787E-2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14.721415929203543</v>
      </c>
      <c r="AE1140" s="27">
        <v>17.468</v>
      </c>
      <c r="AF1140" s="27">
        <v>19.315000000000001</v>
      </c>
      <c r="AG1140" s="57"/>
      <c r="AH1140" s="97">
        <v>96</v>
      </c>
      <c r="AI1140" s="236">
        <v>15</v>
      </c>
      <c r="AJ1140" s="122">
        <v>59</v>
      </c>
      <c r="AK1140" s="122">
        <v>21</v>
      </c>
      <c r="AL1140" s="122">
        <v>1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</v>
      </c>
      <c r="BD1140" s="31">
        <v>1.0416666666666666E-2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13.140729166666665</v>
      </c>
      <c r="BJ1140" s="27">
        <v>15.39</v>
      </c>
      <c r="BK1140" s="27">
        <v>17.420500000000001</v>
      </c>
      <c r="BL1140" s="57"/>
      <c r="BM1140" s="97">
        <v>209</v>
      </c>
      <c r="BN1140" s="473">
        <v>24</v>
      </c>
      <c r="BO1140" s="14">
        <v>112</v>
      </c>
      <c r="BP1140" s="14">
        <v>70</v>
      </c>
      <c r="BQ1140" s="14">
        <v>3</v>
      </c>
      <c r="BR1140" s="14">
        <v>0</v>
      </c>
      <c r="BS1140" s="14">
        <v>0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3</v>
      </c>
      <c r="CI1140" s="31">
        <v>1.4354066985645933E-2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13.995358851674636</v>
      </c>
      <c r="CO1140" s="27">
        <v>16.884999999999998</v>
      </c>
      <c r="CP1140" s="27">
        <v>18.8</v>
      </c>
      <c r="CQ1140" s="57"/>
    </row>
    <row r="1141" spans="1:95" x14ac:dyDescent="0.25">
      <c r="A1141" s="218">
        <v>3</v>
      </c>
      <c r="B1141" s="284">
        <v>0.5</v>
      </c>
      <c r="C1141" s="97">
        <v>111</v>
      </c>
      <c r="D1141" s="236">
        <v>5</v>
      </c>
      <c r="E1141" s="122">
        <v>56</v>
      </c>
      <c r="F1141" s="122">
        <v>48</v>
      </c>
      <c r="G1141" s="122">
        <v>2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2</v>
      </c>
      <c r="Y1141" s="31">
        <v>1.8018018018018018E-2</v>
      </c>
      <c r="Z1141" s="100">
        <v>1</v>
      </c>
      <c r="AA1141" s="31">
        <v>9.0090090090090089E-3</v>
      </c>
      <c r="AB1141" s="100">
        <v>0</v>
      </c>
      <c r="AC1141" s="31">
        <v>0</v>
      </c>
      <c r="AD1141" s="27">
        <v>14.371261261261262</v>
      </c>
      <c r="AE1141" s="27">
        <v>17.146000000000001</v>
      </c>
      <c r="AF1141" s="27">
        <v>18.22</v>
      </c>
      <c r="AG1141" s="57"/>
      <c r="AH1141" s="97">
        <v>99</v>
      </c>
      <c r="AI1141" s="236">
        <v>16</v>
      </c>
      <c r="AJ1141" s="122">
        <v>60</v>
      </c>
      <c r="AK1141" s="122">
        <v>23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12.787777777777769</v>
      </c>
      <c r="BJ1141" s="27">
        <v>15.56</v>
      </c>
      <c r="BK1141" s="27">
        <v>16.72</v>
      </c>
      <c r="BL1141" s="57"/>
      <c r="BM1141" s="97">
        <v>210</v>
      </c>
      <c r="BN1141" s="473">
        <v>21</v>
      </c>
      <c r="BO1141" s="14">
        <v>116</v>
      </c>
      <c r="BP1141" s="14">
        <v>71</v>
      </c>
      <c r="BQ1141" s="14">
        <v>2</v>
      </c>
      <c r="BR1141" s="14">
        <v>0</v>
      </c>
      <c r="BS1141" s="14">
        <v>0</v>
      </c>
      <c r="BT1141" s="14">
        <v>0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2</v>
      </c>
      <c r="CI1141" s="31">
        <v>9.5238095238095247E-3</v>
      </c>
      <c r="CJ1141" s="100">
        <v>1</v>
      </c>
      <c r="CK1141" s="31">
        <v>4.7619047619047623E-3</v>
      </c>
      <c r="CL1141" s="100">
        <v>0</v>
      </c>
      <c r="CM1141" s="31">
        <v>0</v>
      </c>
      <c r="CN1141" s="27">
        <v>13.624761904761911</v>
      </c>
      <c r="CO1141" s="27">
        <v>16.417000000000002</v>
      </c>
      <c r="CP1141" s="27">
        <v>17.8645</v>
      </c>
      <c r="CQ1141" s="57"/>
    </row>
    <row r="1142" spans="1:95" x14ac:dyDescent="0.25">
      <c r="A1142" s="218">
        <v>3</v>
      </c>
      <c r="B1142" s="284">
        <v>0.54166700000000001</v>
      </c>
      <c r="C1142" s="97">
        <v>125</v>
      </c>
      <c r="D1142" s="236">
        <v>10</v>
      </c>
      <c r="E1142" s="122">
        <v>71</v>
      </c>
      <c r="F1142" s="122">
        <v>41</v>
      </c>
      <c r="G1142" s="122">
        <v>3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3</v>
      </c>
      <c r="Y1142" s="31">
        <v>2.4E-2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14.082399999999998</v>
      </c>
      <c r="AE1142" s="27">
        <v>17.171000000000003</v>
      </c>
      <c r="AF1142" s="27">
        <v>19.443999999999999</v>
      </c>
      <c r="AG1142" s="57"/>
      <c r="AH1142" s="97">
        <v>111</v>
      </c>
      <c r="AI1142" s="236">
        <v>16</v>
      </c>
      <c r="AJ1142" s="122">
        <v>50</v>
      </c>
      <c r="AK1142" s="122">
        <v>43</v>
      </c>
      <c r="AL1142" s="122">
        <v>2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2</v>
      </c>
      <c r="BD1142" s="31">
        <v>1.8018018018018018E-2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13.744144144144141</v>
      </c>
      <c r="BJ1142" s="27">
        <v>17.244</v>
      </c>
      <c r="BK1142" s="27">
        <v>18.88</v>
      </c>
      <c r="BL1142" s="57"/>
      <c r="BM1142" s="97">
        <v>236</v>
      </c>
      <c r="BN1142" s="473">
        <v>26</v>
      </c>
      <c r="BO1142" s="14">
        <v>121</v>
      </c>
      <c r="BP1142" s="14">
        <v>84</v>
      </c>
      <c r="BQ1142" s="14">
        <v>5</v>
      </c>
      <c r="BR1142" s="14">
        <v>0</v>
      </c>
      <c r="BS1142" s="14">
        <v>0</v>
      </c>
      <c r="BT1142" s="14">
        <v>0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5</v>
      </c>
      <c r="CI1142" s="31">
        <v>2.1186440677966101E-2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13.923305084745774</v>
      </c>
      <c r="CO1142" s="27">
        <v>17.174500000000002</v>
      </c>
      <c r="CP1142" s="27">
        <v>19.297999999999998</v>
      </c>
      <c r="CQ1142" s="57"/>
    </row>
    <row r="1143" spans="1:95" x14ac:dyDescent="0.25">
      <c r="A1143" s="218">
        <v>3</v>
      </c>
      <c r="B1143" s="284">
        <v>0.58333299999999999</v>
      </c>
      <c r="C1143" s="97">
        <v>150</v>
      </c>
      <c r="D1143" s="236">
        <v>8</v>
      </c>
      <c r="E1143" s="122">
        <v>78</v>
      </c>
      <c r="F1143" s="122">
        <v>59</v>
      </c>
      <c r="G1143" s="122">
        <v>5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5</v>
      </c>
      <c r="Y1143" s="31">
        <v>3.3333333333333333E-2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14.560399999999996</v>
      </c>
      <c r="AE1143" s="27">
        <v>17.438499999999998</v>
      </c>
      <c r="AF1143" s="27">
        <v>19.259</v>
      </c>
      <c r="AG1143" s="57"/>
      <c r="AH1143" s="97">
        <v>128</v>
      </c>
      <c r="AI1143" s="236">
        <v>10</v>
      </c>
      <c r="AJ1143" s="122">
        <v>72</v>
      </c>
      <c r="AK1143" s="122">
        <v>46</v>
      </c>
      <c r="AL1143" s="122">
        <v>0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13.959062500000009</v>
      </c>
      <c r="BJ1143" s="27">
        <v>17.481999999999999</v>
      </c>
      <c r="BK1143" s="27">
        <v>18.686499999999999</v>
      </c>
      <c r="BL1143" s="57"/>
      <c r="BM1143" s="97">
        <v>278</v>
      </c>
      <c r="BN1143" s="473">
        <v>18</v>
      </c>
      <c r="BO1143" s="14">
        <v>150</v>
      </c>
      <c r="BP1143" s="14">
        <v>105</v>
      </c>
      <c r="BQ1143" s="14">
        <v>5</v>
      </c>
      <c r="BR1143" s="14">
        <v>0</v>
      </c>
      <c r="BS1143" s="14">
        <v>0</v>
      </c>
      <c r="BT1143" s="14">
        <v>0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5</v>
      </c>
      <c r="CI1143" s="31">
        <v>1.7985611510791366E-2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14.283525179856115</v>
      </c>
      <c r="CO1143" s="27">
        <v>17.442</v>
      </c>
      <c r="CP1143" s="27">
        <v>18.872</v>
      </c>
      <c r="CQ1143" s="57"/>
    </row>
    <row r="1144" spans="1:95" x14ac:dyDescent="0.25">
      <c r="A1144" s="218">
        <v>3</v>
      </c>
      <c r="B1144" s="284">
        <v>0.625</v>
      </c>
      <c r="C1144" s="97">
        <v>224</v>
      </c>
      <c r="D1144" s="236">
        <v>18</v>
      </c>
      <c r="E1144" s="122">
        <v>134</v>
      </c>
      <c r="F1144" s="122">
        <v>70</v>
      </c>
      <c r="G1144" s="122">
        <v>2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2</v>
      </c>
      <c r="Y1144" s="31">
        <v>8.9285714285714281E-3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13.705357142857144</v>
      </c>
      <c r="AE1144" s="27">
        <v>16.869999999999997</v>
      </c>
      <c r="AF1144" s="27">
        <v>18.275000000000002</v>
      </c>
      <c r="AG1144" s="57"/>
      <c r="AH1144" s="97">
        <v>149</v>
      </c>
      <c r="AI1144" s="236">
        <v>38</v>
      </c>
      <c r="AJ1144" s="122">
        <v>98</v>
      </c>
      <c r="AK1144" s="122">
        <v>12</v>
      </c>
      <c r="AL1144" s="122">
        <v>1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</v>
      </c>
      <c r="BD1144" s="31">
        <v>6.7114093959731542E-3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11.720067114093965</v>
      </c>
      <c r="BJ1144" s="27">
        <v>14.585000000000001</v>
      </c>
      <c r="BK1144" s="27">
        <v>16.535</v>
      </c>
      <c r="BL1144" s="57"/>
      <c r="BM1144" s="97">
        <v>373</v>
      </c>
      <c r="BN1144" s="473">
        <v>56</v>
      </c>
      <c r="BO1144" s="14">
        <v>232</v>
      </c>
      <c r="BP1144" s="14">
        <v>82</v>
      </c>
      <c r="BQ1144" s="14">
        <v>3</v>
      </c>
      <c r="BR1144" s="14">
        <v>0</v>
      </c>
      <c r="BS1144" s="14">
        <v>0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3</v>
      </c>
      <c r="CI1144" s="31">
        <v>8.0428954423592495E-3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12.912305630026815</v>
      </c>
      <c r="CO1144" s="27">
        <v>16.056999999999999</v>
      </c>
      <c r="CP1144" s="27">
        <v>17.852</v>
      </c>
      <c r="CQ1144" s="57"/>
    </row>
    <row r="1145" spans="1:95" x14ac:dyDescent="0.25">
      <c r="A1145" s="218">
        <v>3</v>
      </c>
      <c r="B1145" s="284">
        <v>0.66666700000000001</v>
      </c>
      <c r="C1145" s="97">
        <v>316</v>
      </c>
      <c r="D1145" s="236">
        <v>24</v>
      </c>
      <c r="E1145" s="122">
        <v>169</v>
      </c>
      <c r="F1145" s="122">
        <v>118</v>
      </c>
      <c r="G1145" s="122">
        <v>5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5</v>
      </c>
      <c r="Y1145" s="31">
        <v>1.5822784810126583E-2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14.084018987341768</v>
      </c>
      <c r="AE1145" s="27">
        <v>17.04</v>
      </c>
      <c r="AF1145" s="27">
        <v>18.706499999999998</v>
      </c>
      <c r="AG1145" s="57"/>
      <c r="AH1145" s="97">
        <v>124</v>
      </c>
      <c r="AI1145" s="236">
        <v>43</v>
      </c>
      <c r="AJ1145" s="122">
        <v>61</v>
      </c>
      <c r="AK1145" s="122">
        <v>20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11.867741935483865</v>
      </c>
      <c r="BJ1145" s="27">
        <v>15.664999999999999</v>
      </c>
      <c r="BK1145" s="27">
        <v>17.11</v>
      </c>
      <c r="BL1145" s="57"/>
      <c r="BM1145" s="97">
        <v>440</v>
      </c>
      <c r="BN1145" s="473">
        <v>67</v>
      </c>
      <c r="BO1145" s="14">
        <v>230</v>
      </c>
      <c r="BP1145" s="14">
        <v>138</v>
      </c>
      <c r="BQ1145" s="14">
        <v>5</v>
      </c>
      <c r="BR1145" s="14">
        <v>0</v>
      </c>
      <c r="BS1145" s="14">
        <v>0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5</v>
      </c>
      <c r="CI1145" s="31">
        <v>1.1363636363636364E-2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13.459431818181805</v>
      </c>
      <c r="CO1145" s="27">
        <v>16.615500000000001</v>
      </c>
      <c r="CP1145" s="27">
        <v>18.225999999999999</v>
      </c>
      <c r="CQ1145" s="57"/>
    </row>
    <row r="1146" spans="1:95" x14ac:dyDescent="0.25">
      <c r="A1146" s="218">
        <v>3</v>
      </c>
      <c r="B1146" s="284">
        <v>0.70833299999999999</v>
      </c>
      <c r="C1146" s="97">
        <v>299</v>
      </c>
      <c r="D1146" s="236">
        <v>32</v>
      </c>
      <c r="E1146" s="122">
        <v>169</v>
      </c>
      <c r="F1146" s="122">
        <v>95</v>
      </c>
      <c r="G1146" s="122">
        <v>2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3</v>
      </c>
      <c r="Y1146" s="31">
        <v>1.0033444816053512E-2</v>
      </c>
      <c r="Z1146" s="100">
        <v>1</v>
      </c>
      <c r="AA1146" s="31">
        <v>3.3444816053511705E-3</v>
      </c>
      <c r="AB1146" s="100">
        <v>0</v>
      </c>
      <c r="AC1146" s="31">
        <v>0</v>
      </c>
      <c r="AD1146" s="27">
        <v>13.604347826086954</v>
      </c>
      <c r="AE1146" s="27">
        <v>16.52</v>
      </c>
      <c r="AF1146" s="27">
        <v>18.37</v>
      </c>
      <c r="AG1146" s="57"/>
      <c r="AH1146" s="97">
        <v>147</v>
      </c>
      <c r="AI1146" s="236">
        <v>59</v>
      </c>
      <c r="AJ1146" s="122">
        <v>68</v>
      </c>
      <c r="AK1146" s="122">
        <v>20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11.263061224489803</v>
      </c>
      <c r="BJ1146" s="27">
        <v>14.661999999999999</v>
      </c>
      <c r="BK1146" s="27">
        <v>16.850000000000001</v>
      </c>
      <c r="BL1146" s="57"/>
      <c r="BM1146" s="97">
        <v>446</v>
      </c>
      <c r="BN1146" s="473">
        <v>91</v>
      </c>
      <c r="BO1146" s="14">
        <v>237</v>
      </c>
      <c r="BP1146" s="14">
        <v>115</v>
      </c>
      <c r="BQ1146" s="14">
        <v>2</v>
      </c>
      <c r="BR1146" s="14">
        <v>1</v>
      </c>
      <c r="BS1146" s="14">
        <v>0</v>
      </c>
      <c r="BT1146" s="14">
        <v>0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3</v>
      </c>
      <c r="CI1146" s="31">
        <v>6.7264573991031393E-3</v>
      </c>
      <c r="CJ1146" s="100">
        <v>1</v>
      </c>
      <c r="CK1146" s="31">
        <v>2.242152466367713E-3</v>
      </c>
      <c r="CL1146" s="100">
        <v>0</v>
      </c>
      <c r="CM1146" s="31">
        <v>0</v>
      </c>
      <c r="CN1146" s="27">
        <v>12.832668161434976</v>
      </c>
      <c r="CO1146" s="27">
        <v>16.329499999999999</v>
      </c>
      <c r="CP1146" s="27">
        <v>17.617499999999996</v>
      </c>
      <c r="CQ1146" s="57"/>
    </row>
    <row r="1147" spans="1:95" x14ac:dyDescent="0.25">
      <c r="A1147" s="218">
        <v>3</v>
      </c>
      <c r="B1147" s="284">
        <v>0.75</v>
      </c>
      <c r="C1147" s="97">
        <v>248</v>
      </c>
      <c r="D1147" s="236">
        <v>14</v>
      </c>
      <c r="E1147" s="122">
        <v>115</v>
      </c>
      <c r="F1147" s="122">
        <v>107</v>
      </c>
      <c r="G1147" s="122">
        <v>12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12</v>
      </c>
      <c r="Y1147" s="31">
        <v>4.8387096774193547E-2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14.913346774193558</v>
      </c>
      <c r="AE1147" s="27">
        <v>18.056000000000001</v>
      </c>
      <c r="AF1147" s="27">
        <v>19.9785</v>
      </c>
      <c r="AG1147" s="57"/>
      <c r="AH1147" s="97">
        <v>118</v>
      </c>
      <c r="AI1147" s="236">
        <v>33</v>
      </c>
      <c r="AJ1147" s="122">
        <v>72</v>
      </c>
      <c r="AK1147" s="122">
        <v>13</v>
      </c>
      <c r="AL1147" s="122">
        <v>0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11.637966101694913</v>
      </c>
      <c r="BJ1147" s="27">
        <v>13.92</v>
      </c>
      <c r="BK1147" s="27">
        <v>16.2425</v>
      </c>
      <c r="BL1147" s="57"/>
      <c r="BM1147" s="97">
        <v>366</v>
      </c>
      <c r="BN1147" s="473">
        <v>47</v>
      </c>
      <c r="BO1147" s="14">
        <v>187</v>
      </c>
      <c r="BP1147" s="14">
        <v>120</v>
      </c>
      <c r="BQ1147" s="14">
        <v>12</v>
      </c>
      <c r="BR1147" s="14">
        <v>0</v>
      </c>
      <c r="BS1147" s="14">
        <v>0</v>
      </c>
      <c r="BT1147" s="14">
        <v>0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12</v>
      </c>
      <c r="CI1147" s="31">
        <v>3.2786885245901641E-2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13.857349726775956</v>
      </c>
      <c r="CO1147" s="27">
        <v>17.2395</v>
      </c>
      <c r="CP1147" s="27">
        <v>19.4665</v>
      </c>
      <c r="CQ1147" s="57"/>
    </row>
    <row r="1148" spans="1:95" x14ac:dyDescent="0.25">
      <c r="A1148" s="218">
        <v>3</v>
      </c>
      <c r="B1148" s="284">
        <v>0.79166700000000001</v>
      </c>
      <c r="C1148" s="97">
        <v>93</v>
      </c>
      <c r="D1148" s="236">
        <v>2</v>
      </c>
      <c r="E1148" s="122">
        <v>27</v>
      </c>
      <c r="F1148" s="122">
        <v>55</v>
      </c>
      <c r="G1148" s="122">
        <v>9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9</v>
      </c>
      <c r="Y1148" s="31">
        <v>9.6774193548387094E-2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16.213548387096768</v>
      </c>
      <c r="AE1148" s="27">
        <v>19.355</v>
      </c>
      <c r="AF1148" s="27">
        <v>21.645999999999997</v>
      </c>
      <c r="AG1148" s="57"/>
      <c r="AH1148" s="97">
        <v>62</v>
      </c>
      <c r="AI1148" s="236">
        <v>5</v>
      </c>
      <c r="AJ1148" s="122">
        <v>47</v>
      </c>
      <c r="AK1148" s="122">
        <v>10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13.20032258064516</v>
      </c>
      <c r="BJ1148" s="27">
        <v>15.065999999999999</v>
      </c>
      <c r="BK1148" s="27">
        <v>16.697499999999998</v>
      </c>
      <c r="BL1148" s="57"/>
      <c r="BM1148" s="97">
        <v>155</v>
      </c>
      <c r="BN1148" s="473">
        <v>7</v>
      </c>
      <c r="BO1148" s="14">
        <v>74</v>
      </c>
      <c r="BP1148" s="14">
        <v>65</v>
      </c>
      <c r="BQ1148" s="14">
        <v>9</v>
      </c>
      <c r="BR1148" s="14">
        <v>0</v>
      </c>
      <c r="BS1148" s="14">
        <v>0</v>
      </c>
      <c r="BT1148" s="14">
        <v>0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9</v>
      </c>
      <c r="CI1148" s="31">
        <v>5.8064516129032261E-2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15.008258064516131</v>
      </c>
      <c r="CO1148" s="27">
        <v>18.57</v>
      </c>
      <c r="CP1148" s="27">
        <v>20.238</v>
      </c>
      <c r="CQ1148" s="57"/>
    </row>
    <row r="1149" spans="1:95" x14ac:dyDescent="0.25">
      <c r="A1149" s="218">
        <v>3</v>
      </c>
      <c r="B1149" s="284">
        <v>0.83333299999999999</v>
      </c>
      <c r="C1149" s="97">
        <v>58</v>
      </c>
      <c r="D1149" s="236">
        <v>0</v>
      </c>
      <c r="E1149" s="122">
        <v>19</v>
      </c>
      <c r="F1149" s="122">
        <v>32</v>
      </c>
      <c r="G1149" s="122">
        <v>7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7</v>
      </c>
      <c r="Y1149" s="31">
        <v>0.1206896551724138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16.779999999999994</v>
      </c>
      <c r="AE1149" s="27">
        <v>19.700499999999998</v>
      </c>
      <c r="AF1149" s="27">
        <v>21.940499999999997</v>
      </c>
      <c r="AG1149" s="57"/>
      <c r="AH1149" s="97">
        <v>37</v>
      </c>
      <c r="AI1149" s="236">
        <v>1</v>
      </c>
      <c r="AJ1149" s="122">
        <v>27</v>
      </c>
      <c r="AK1149" s="122">
        <v>8</v>
      </c>
      <c r="AL1149" s="122">
        <v>1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1</v>
      </c>
      <c r="BD1149" s="31">
        <v>2.7027027027027029E-2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14.2372972972973</v>
      </c>
      <c r="BJ1149" s="27">
        <v>16.135999999999999</v>
      </c>
      <c r="BK1149" s="27">
        <v>19.878</v>
      </c>
      <c r="BL1149" s="57"/>
      <c r="BM1149" s="97">
        <v>95</v>
      </c>
      <c r="BN1149" s="473">
        <v>1</v>
      </c>
      <c r="BO1149" s="14">
        <v>46</v>
      </c>
      <c r="BP1149" s="14">
        <v>40</v>
      </c>
      <c r="BQ1149" s="14">
        <v>8</v>
      </c>
      <c r="BR1149" s="14">
        <v>0</v>
      </c>
      <c r="BS1149" s="14">
        <v>0</v>
      </c>
      <c r="BT1149" s="14">
        <v>0</v>
      </c>
      <c r="BU1149" s="14">
        <v>0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8</v>
      </c>
      <c r="CI1149" s="31">
        <v>8.4210526315789472E-2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15.789684210526321</v>
      </c>
      <c r="CO1149" s="27">
        <v>19.187999999999999</v>
      </c>
      <c r="CP1149" s="27">
        <v>21.3</v>
      </c>
      <c r="CQ1149" s="57"/>
    </row>
    <row r="1150" spans="1:95" x14ac:dyDescent="0.25">
      <c r="A1150" s="218">
        <v>3</v>
      </c>
      <c r="B1150" s="284">
        <v>0.875</v>
      </c>
      <c r="C1150" s="97">
        <v>50</v>
      </c>
      <c r="D1150" s="236">
        <v>0</v>
      </c>
      <c r="E1150" s="122">
        <v>12</v>
      </c>
      <c r="F1150" s="122">
        <v>20</v>
      </c>
      <c r="G1150" s="122">
        <v>18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18</v>
      </c>
      <c r="Y1150" s="31">
        <v>0.36</v>
      </c>
      <c r="Z1150" s="100">
        <v>1</v>
      </c>
      <c r="AA1150" s="31">
        <v>0.02</v>
      </c>
      <c r="AB1150" s="100">
        <v>0</v>
      </c>
      <c r="AC1150" s="31">
        <v>0</v>
      </c>
      <c r="AD1150" s="27">
        <v>18.263600000000004</v>
      </c>
      <c r="AE1150" s="27">
        <v>22.044</v>
      </c>
      <c r="AF1150" s="27">
        <v>23.732499999999998</v>
      </c>
      <c r="AG1150" s="57"/>
      <c r="AH1150" s="97">
        <v>17</v>
      </c>
      <c r="AI1150" s="236">
        <v>3</v>
      </c>
      <c r="AJ1150" s="122">
        <v>7</v>
      </c>
      <c r="AK1150" s="122">
        <v>7</v>
      </c>
      <c r="AL1150" s="122">
        <v>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13.436470588235293</v>
      </c>
      <c r="BJ1150" s="27">
        <v>16.102999999999998</v>
      </c>
      <c r="BK1150" s="27" t="s">
        <v>104</v>
      </c>
      <c r="BL1150" s="57"/>
      <c r="BM1150" s="97">
        <v>67</v>
      </c>
      <c r="BN1150" s="473">
        <v>3</v>
      </c>
      <c r="BO1150" s="14">
        <v>19</v>
      </c>
      <c r="BP1150" s="14">
        <v>27</v>
      </c>
      <c r="BQ1150" s="14">
        <v>18</v>
      </c>
      <c r="BR1150" s="14">
        <v>0</v>
      </c>
      <c r="BS1150" s="14">
        <v>0</v>
      </c>
      <c r="BT1150" s="14">
        <v>0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18</v>
      </c>
      <c r="CI1150" s="31">
        <v>0.26865671641791045</v>
      </c>
      <c r="CJ1150" s="100">
        <v>1</v>
      </c>
      <c r="CK1150" s="31">
        <v>1.4925373134328358E-2</v>
      </c>
      <c r="CL1150" s="100">
        <v>0</v>
      </c>
      <c r="CM1150" s="31">
        <v>0</v>
      </c>
      <c r="CN1150" s="27">
        <v>17.038805970149255</v>
      </c>
      <c r="CO1150" s="27">
        <v>21.292000000000002</v>
      </c>
      <c r="CP1150" s="27">
        <v>23.209999999999997</v>
      </c>
      <c r="CQ1150" s="57"/>
    </row>
    <row r="1151" spans="1:95" x14ac:dyDescent="0.25">
      <c r="A1151" s="218">
        <v>3</v>
      </c>
      <c r="B1151" s="284">
        <v>0.91666700000000001</v>
      </c>
      <c r="C1151" s="97">
        <v>31</v>
      </c>
      <c r="D1151" s="236">
        <v>0</v>
      </c>
      <c r="E1151" s="122">
        <v>4</v>
      </c>
      <c r="F1151" s="122">
        <v>14</v>
      </c>
      <c r="G1151" s="122">
        <v>13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13</v>
      </c>
      <c r="Y1151" s="31">
        <v>0.41935483870967744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18.842258064516127</v>
      </c>
      <c r="AE1151" s="27">
        <v>21.858000000000001</v>
      </c>
      <c r="AF1151" s="27">
        <v>22.97</v>
      </c>
      <c r="AG1151" s="57"/>
      <c r="AH1151" s="97">
        <v>29</v>
      </c>
      <c r="AI1151" s="236">
        <v>0</v>
      </c>
      <c r="AJ1151" s="122">
        <v>7</v>
      </c>
      <c r="AK1151" s="122">
        <v>19</v>
      </c>
      <c r="AL1151" s="122">
        <v>3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3</v>
      </c>
      <c r="BD1151" s="31">
        <v>0.10344827586206896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16.727586206896554</v>
      </c>
      <c r="BJ1151" s="27">
        <v>19.010000000000002</v>
      </c>
      <c r="BK1151" s="27">
        <v>22.225000000000001</v>
      </c>
      <c r="BL1151" s="57"/>
      <c r="BM1151" s="97">
        <v>60</v>
      </c>
      <c r="BN1151" s="473">
        <v>0</v>
      </c>
      <c r="BO1151" s="14">
        <v>11</v>
      </c>
      <c r="BP1151" s="14">
        <v>33</v>
      </c>
      <c r="BQ1151" s="14">
        <v>16</v>
      </c>
      <c r="BR1151" s="14">
        <v>0</v>
      </c>
      <c r="BS1151" s="14">
        <v>0</v>
      </c>
      <c r="BT1151" s="14">
        <v>0</v>
      </c>
      <c r="BU1151" s="14">
        <v>0</v>
      </c>
      <c r="BV1151" s="14">
        <v>0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16</v>
      </c>
      <c r="CI1151" s="31">
        <v>0.26666666666666666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17.820166666666672</v>
      </c>
      <c r="CO1151" s="27">
        <v>21.169</v>
      </c>
      <c r="CP1151" s="27">
        <v>22.855499999999999</v>
      </c>
      <c r="CQ1151" s="57"/>
    </row>
    <row r="1152" spans="1:95" x14ac:dyDescent="0.25">
      <c r="A1152" s="218">
        <v>3</v>
      </c>
      <c r="B1152" s="284">
        <v>0.95833299999999999</v>
      </c>
      <c r="C1152" s="98">
        <v>15</v>
      </c>
      <c r="D1152" s="295">
        <v>0</v>
      </c>
      <c r="E1152" s="296">
        <v>0</v>
      </c>
      <c r="F1152" s="296">
        <v>7</v>
      </c>
      <c r="G1152" s="296">
        <v>7</v>
      </c>
      <c r="H1152" s="296">
        <v>1</v>
      </c>
      <c r="I1152" s="296">
        <v>0</v>
      </c>
      <c r="J1152" s="296">
        <v>0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8</v>
      </c>
      <c r="Y1152" s="300">
        <v>0.53333333333333333</v>
      </c>
      <c r="Z1152" s="301">
        <v>2</v>
      </c>
      <c r="AA1152" s="300">
        <v>0.13333333333333333</v>
      </c>
      <c r="AB1152" s="301">
        <v>0</v>
      </c>
      <c r="AC1152" s="300">
        <v>0</v>
      </c>
      <c r="AD1152" s="124">
        <v>20.233333333333338</v>
      </c>
      <c r="AE1152" s="124">
        <v>23.729999999999997</v>
      </c>
      <c r="AF1152" s="124" t="s">
        <v>104</v>
      </c>
      <c r="AG1152" s="57"/>
      <c r="AH1152" s="98">
        <v>14</v>
      </c>
      <c r="AI1152" s="295">
        <v>0</v>
      </c>
      <c r="AJ1152" s="296">
        <v>1</v>
      </c>
      <c r="AK1152" s="296">
        <v>11</v>
      </c>
      <c r="AL1152" s="296">
        <v>2</v>
      </c>
      <c r="AM1152" s="296">
        <v>0</v>
      </c>
      <c r="AN1152" s="296">
        <v>0</v>
      </c>
      <c r="AO1152" s="296">
        <v>0</v>
      </c>
      <c r="AP1152" s="296">
        <v>0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2</v>
      </c>
      <c r="BD1152" s="300">
        <v>0.14285714285714285</v>
      </c>
      <c r="BE1152" s="301">
        <v>0</v>
      </c>
      <c r="BF1152" s="300">
        <v>0</v>
      </c>
      <c r="BG1152" s="301">
        <v>0</v>
      </c>
      <c r="BH1152" s="300">
        <v>0</v>
      </c>
      <c r="BI1152" s="124">
        <v>18.001428571428573</v>
      </c>
      <c r="BJ1152" s="124">
        <v>19.787499999999998</v>
      </c>
      <c r="BK1152" s="124" t="s">
        <v>104</v>
      </c>
      <c r="BL1152" s="57"/>
      <c r="BM1152" s="98">
        <v>29</v>
      </c>
      <c r="BN1152" s="475">
        <v>0</v>
      </c>
      <c r="BO1152" s="15">
        <v>1</v>
      </c>
      <c r="BP1152" s="15">
        <v>18</v>
      </c>
      <c r="BQ1152" s="15">
        <v>9</v>
      </c>
      <c r="BR1152" s="15">
        <v>1</v>
      </c>
      <c r="BS1152" s="15">
        <v>0</v>
      </c>
      <c r="BT1152" s="15">
        <v>0</v>
      </c>
      <c r="BU1152" s="15">
        <v>0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10</v>
      </c>
      <c r="CI1152" s="300">
        <v>0.34482758620689657</v>
      </c>
      <c r="CJ1152" s="301">
        <v>2</v>
      </c>
      <c r="CK1152" s="300">
        <v>6.8965517241379309E-2</v>
      </c>
      <c r="CL1152" s="301">
        <v>0</v>
      </c>
      <c r="CM1152" s="300">
        <v>0</v>
      </c>
      <c r="CN1152" s="124">
        <v>19.155862068965515</v>
      </c>
      <c r="CO1152" s="124">
        <v>22.314999999999998</v>
      </c>
      <c r="CP1152" s="124">
        <v>24.810000000000002</v>
      </c>
      <c r="CQ1152" s="57"/>
    </row>
    <row r="1153" spans="1:95" x14ac:dyDescent="0.25">
      <c r="A1153" s="218"/>
      <c r="B1153" s="383" t="s">
        <v>35</v>
      </c>
      <c r="C1153" s="384">
        <v>2138</v>
      </c>
      <c r="D1153" s="385">
        <v>152</v>
      </c>
      <c r="E1153" s="385">
        <v>1144</v>
      </c>
      <c r="F1153" s="385">
        <v>790</v>
      </c>
      <c r="G1153" s="385">
        <v>51</v>
      </c>
      <c r="H1153" s="385">
        <v>1</v>
      </c>
      <c r="I1153" s="385">
        <v>0</v>
      </c>
      <c r="J1153" s="385">
        <v>0</v>
      </c>
      <c r="K1153" s="385">
        <v>0</v>
      </c>
      <c r="L1153" s="385">
        <v>0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52</v>
      </c>
      <c r="Y1153" s="403">
        <v>2.4321796071094481E-2</v>
      </c>
      <c r="Z1153" s="387">
        <v>2</v>
      </c>
      <c r="AA1153" s="403">
        <v>9.3545369504209543E-4</v>
      </c>
      <c r="AB1153" s="387">
        <v>0</v>
      </c>
      <c r="AC1153" s="403">
        <v>0</v>
      </c>
      <c r="AD1153" s="404">
        <v>14.218741814780156</v>
      </c>
      <c r="AE1153" s="404">
        <v>17.170000000000002</v>
      </c>
      <c r="AF1153" s="404">
        <v>19.152999999999995</v>
      </c>
      <c r="AG1153" s="16"/>
      <c r="AH1153" s="387">
        <v>1766</v>
      </c>
      <c r="AI1153" s="385">
        <v>593</v>
      </c>
      <c r="AJ1153" s="385">
        <v>875</v>
      </c>
      <c r="AK1153" s="385">
        <v>293</v>
      </c>
      <c r="AL1153" s="385">
        <v>5</v>
      </c>
      <c r="AM1153" s="385">
        <v>0</v>
      </c>
      <c r="AN1153" s="385">
        <v>0</v>
      </c>
      <c r="AO1153" s="385">
        <v>0</v>
      </c>
      <c r="AP1153" s="385">
        <v>0</v>
      </c>
      <c r="AQ1153" s="385">
        <v>0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5</v>
      </c>
      <c r="BD1153" s="403">
        <v>2.8312570781426952E-3</v>
      </c>
      <c r="BE1153" s="387">
        <v>0</v>
      </c>
      <c r="BF1153" s="403">
        <v>0</v>
      </c>
      <c r="BG1153" s="387">
        <v>0</v>
      </c>
      <c r="BH1153" s="403">
        <v>0</v>
      </c>
      <c r="BI1153" s="404">
        <v>11.654258210645548</v>
      </c>
      <c r="BJ1153" s="404">
        <v>15.18</v>
      </c>
      <c r="BK1153" s="404">
        <v>16.906499999999998</v>
      </c>
      <c r="BL1153" s="16"/>
      <c r="BM1153" s="387">
        <v>3904</v>
      </c>
      <c r="BN1153" s="385">
        <v>745</v>
      </c>
      <c r="BO1153" s="385">
        <v>2019</v>
      </c>
      <c r="BP1153" s="385">
        <v>1083</v>
      </c>
      <c r="BQ1153" s="385">
        <v>56</v>
      </c>
      <c r="BR1153" s="385">
        <v>1</v>
      </c>
      <c r="BS1153" s="385">
        <v>0</v>
      </c>
      <c r="BT1153" s="385">
        <v>0</v>
      </c>
      <c r="BU1153" s="385">
        <v>0</v>
      </c>
      <c r="BV1153" s="385">
        <v>0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57</v>
      </c>
      <c r="CI1153" s="358">
        <v>1.4600409836065574E-2</v>
      </c>
      <c r="CJ1153" s="332">
        <v>2</v>
      </c>
      <c r="CK1153" s="358">
        <v>5.1229508196721314E-4</v>
      </c>
      <c r="CL1153" s="332">
        <v>0</v>
      </c>
      <c r="CM1153" s="358">
        <v>0</v>
      </c>
      <c r="CN1153" s="359">
        <v>13.058680840163936</v>
      </c>
      <c r="CO1153" s="359">
        <v>16.54</v>
      </c>
      <c r="CP1153" s="359">
        <v>18.324999999999999</v>
      </c>
      <c r="CQ1153" s="57"/>
    </row>
    <row r="1154" spans="1:95" x14ac:dyDescent="0.25">
      <c r="A1154" s="218"/>
      <c r="B1154" s="388" t="s">
        <v>36</v>
      </c>
      <c r="C1154" s="389">
        <v>2457</v>
      </c>
      <c r="D1154" s="390">
        <v>154</v>
      </c>
      <c r="E1154" s="390">
        <v>1215</v>
      </c>
      <c r="F1154" s="390">
        <v>957</v>
      </c>
      <c r="G1154" s="390">
        <v>127</v>
      </c>
      <c r="H1154" s="390">
        <v>4</v>
      </c>
      <c r="I1154" s="390">
        <v>0</v>
      </c>
      <c r="J1154" s="390">
        <v>0</v>
      </c>
      <c r="K1154" s="390">
        <v>0</v>
      </c>
      <c r="L1154" s="390">
        <v>0</v>
      </c>
      <c r="M1154" s="390">
        <v>0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131</v>
      </c>
      <c r="Y1154" s="405">
        <v>5.3317053317053317E-2</v>
      </c>
      <c r="Z1154" s="392">
        <v>8</v>
      </c>
      <c r="AA1154" s="405">
        <v>3.2560032560032559E-3</v>
      </c>
      <c r="AB1154" s="392">
        <v>0</v>
      </c>
      <c r="AC1154" s="405">
        <v>0</v>
      </c>
      <c r="AD1154" s="406">
        <v>14.669247049247053</v>
      </c>
      <c r="AE1154" s="406">
        <v>17.850000000000001</v>
      </c>
      <c r="AF1154" s="406">
        <v>20.192</v>
      </c>
      <c r="AG1154" s="16"/>
      <c r="AH1154" s="392">
        <v>1936</v>
      </c>
      <c r="AI1154" s="390">
        <v>605</v>
      </c>
      <c r="AJ1154" s="390">
        <v>969</v>
      </c>
      <c r="AK1154" s="390">
        <v>352</v>
      </c>
      <c r="AL1154" s="390">
        <v>10</v>
      </c>
      <c r="AM1154" s="390">
        <v>0</v>
      </c>
      <c r="AN1154" s="390">
        <v>0</v>
      </c>
      <c r="AO1154" s="390">
        <v>0</v>
      </c>
      <c r="AP1154" s="390">
        <v>0</v>
      </c>
      <c r="AQ1154" s="390">
        <v>0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10</v>
      </c>
      <c r="BD1154" s="405">
        <v>5.1652892561983473E-3</v>
      </c>
      <c r="BE1154" s="392">
        <v>0</v>
      </c>
      <c r="BF1154" s="405">
        <v>0</v>
      </c>
      <c r="BG1154" s="392">
        <v>0</v>
      </c>
      <c r="BH1154" s="405">
        <v>0</v>
      </c>
      <c r="BI1154" s="406">
        <v>11.88679235537192</v>
      </c>
      <c r="BJ1154" s="406">
        <v>15.394500000000001</v>
      </c>
      <c r="BK1154" s="406">
        <v>17.211500000000001</v>
      </c>
      <c r="BL1154" s="16"/>
      <c r="BM1154" s="392">
        <v>4393</v>
      </c>
      <c r="BN1154" s="390">
        <v>759</v>
      </c>
      <c r="BO1154" s="390">
        <v>2184</v>
      </c>
      <c r="BP1154" s="390">
        <v>1309</v>
      </c>
      <c r="BQ1154" s="390">
        <v>137</v>
      </c>
      <c r="BR1154" s="390">
        <v>4</v>
      </c>
      <c r="BS1154" s="390">
        <v>0</v>
      </c>
      <c r="BT1154" s="390">
        <v>0</v>
      </c>
      <c r="BU1154" s="390">
        <v>0</v>
      </c>
      <c r="BV1154" s="390">
        <v>0</v>
      </c>
      <c r="BW1154" s="390">
        <v>0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141</v>
      </c>
      <c r="CI1154" s="360">
        <v>3.2096517186432964E-2</v>
      </c>
      <c r="CJ1154" s="339">
        <v>8</v>
      </c>
      <c r="CK1154" s="360">
        <v>1.821078989301161E-3</v>
      </c>
      <c r="CL1154" s="339">
        <v>0</v>
      </c>
      <c r="CM1154" s="360">
        <v>0</v>
      </c>
      <c r="CN1154" s="361">
        <v>13.443016162076026</v>
      </c>
      <c r="CO1154" s="361">
        <v>16.98</v>
      </c>
      <c r="CP1154" s="361">
        <v>19.283000000000001</v>
      </c>
      <c r="CQ1154" s="57"/>
    </row>
    <row r="1155" spans="1:95" x14ac:dyDescent="0.25">
      <c r="A1155" s="218"/>
      <c r="B1155" s="393" t="s">
        <v>37</v>
      </c>
      <c r="C1155" s="394">
        <v>2503</v>
      </c>
      <c r="D1155" s="395">
        <v>154</v>
      </c>
      <c r="E1155" s="395">
        <v>1219</v>
      </c>
      <c r="F1155" s="395">
        <v>978</v>
      </c>
      <c r="G1155" s="395">
        <v>147</v>
      </c>
      <c r="H1155" s="395">
        <v>5</v>
      </c>
      <c r="I1155" s="395">
        <v>0</v>
      </c>
      <c r="J1155" s="395">
        <v>0</v>
      </c>
      <c r="K1155" s="395">
        <v>0</v>
      </c>
      <c r="L1155" s="395">
        <v>0</v>
      </c>
      <c r="M1155" s="395">
        <v>0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152</v>
      </c>
      <c r="Y1155" s="407">
        <v>6.0727127447063524E-2</v>
      </c>
      <c r="Z1155" s="397">
        <v>10</v>
      </c>
      <c r="AA1155" s="407">
        <v>3.9952057530962841E-3</v>
      </c>
      <c r="AB1155" s="397">
        <v>0</v>
      </c>
      <c r="AC1155" s="407">
        <v>0</v>
      </c>
      <c r="AD1155" s="408">
        <v>14.721241961414799</v>
      </c>
      <c r="AE1155" s="408">
        <v>17.956500000000002</v>
      </c>
      <c r="AF1155" s="408">
        <v>20.315499999999997</v>
      </c>
      <c r="AG1155" s="16"/>
      <c r="AH1155" s="397">
        <v>1979</v>
      </c>
      <c r="AI1155" s="395">
        <v>605</v>
      </c>
      <c r="AJ1155" s="395">
        <v>977</v>
      </c>
      <c r="AK1155" s="395">
        <v>382</v>
      </c>
      <c r="AL1155" s="395">
        <v>15</v>
      </c>
      <c r="AM1155" s="395">
        <v>0</v>
      </c>
      <c r="AN1155" s="395">
        <v>0</v>
      </c>
      <c r="AO1155" s="395">
        <v>0</v>
      </c>
      <c r="AP1155" s="395">
        <v>0</v>
      </c>
      <c r="AQ1155" s="395">
        <v>0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15</v>
      </c>
      <c r="BD1155" s="407">
        <v>7.5795856493178371E-3</v>
      </c>
      <c r="BE1155" s="397">
        <v>0</v>
      </c>
      <c r="BF1155" s="407">
        <v>0</v>
      </c>
      <c r="BG1155" s="397">
        <v>0</v>
      </c>
      <c r="BH1155" s="407">
        <v>0</v>
      </c>
      <c r="BI1155" s="408">
        <v>11.958234096692133</v>
      </c>
      <c r="BJ1155" s="408">
        <v>15.55</v>
      </c>
      <c r="BK1155" s="408">
        <v>17.350000000000001</v>
      </c>
      <c r="BL1155" s="16"/>
      <c r="BM1155" s="397">
        <v>4482</v>
      </c>
      <c r="BN1155" s="395">
        <v>759</v>
      </c>
      <c r="BO1155" s="395">
        <v>2196</v>
      </c>
      <c r="BP1155" s="395">
        <v>1360</v>
      </c>
      <c r="BQ1155" s="395">
        <v>162</v>
      </c>
      <c r="BR1155" s="395">
        <v>5</v>
      </c>
      <c r="BS1155" s="395">
        <v>0</v>
      </c>
      <c r="BT1155" s="395">
        <v>0</v>
      </c>
      <c r="BU1155" s="395">
        <v>0</v>
      </c>
      <c r="BV1155" s="395">
        <v>0</v>
      </c>
      <c r="BW1155" s="395">
        <v>0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167</v>
      </c>
      <c r="CI1155" s="362">
        <v>3.7260151717983046E-2</v>
      </c>
      <c r="CJ1155" s="344">
        <v>10</v>
      </c>
      <c r="CK1155" s="362">
        <v>2.2311468094600626E-3</v>
      </c>
      <c r="CL1155" s="344">
        <v>0</v>
      </c>
      <c r="CM1155" s="362">
        <v>0</v>
      </c>
      <c r="CN1155" s="363">
        <v>13.50199416123961</v>
      </c>
      <c r="CO1155" s="363">
        <v>17.069000000000003</v>
      </c>
      <c r="CP1155" s="363">
        <v>19.376000000000005</v>
      </c>
      <c r="CQ1155" s="57"/>
    </row>
    <row r="1156" spans="1:95" x14ac:dyDescent="0.25">
      <c r="A1156" s="218"/>
      <c r="B1156" s="398" t="s">
        <v>38</v>
      </c>
      <c r="C1156" s="399">
        <v>2558</v>
      </c>
      <c r="D1156" s="400">
        <v>154</v>
      </c>
      <c r="E1156" s="400">
        <v>1221</v>
      </c>
      <c r="F1156" s="400">
        <v>1000</v>
      </c>
      <c r="G1156" s="400">
        <v>175</v>
      </c>
      <c r="H1156" s="400">
        <v>8</v>
      </c>
      <c r="I1156" s="400">
        <v>0</v>
      </c>
      <c r="J1156" s="400">
        <v>0</v>
      </c>
      <c r="K1156" s="400">
        <v>0</v>
      </c>
      <c r="L1156" s="400">
        <v>0</v>
      </c>
      <c r="M1156" s="400">
        <v>0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183</v>
      </c>
      <c r="Y1156" s="409">
        <v>7.1540265832681776E-2</v>
      </c>
      <c r="Z1156" s="402">
        <v>16</v>
      </c>
      <c r="AA1156" s="409">
        <v>6.2548866301798279E-3</v>
      </c>
      <c r="AB1156" s="402">
        <v>0</v>
      </c>
      <c r="AC1156" s="409">
        <v>0</v>
      </c>
      <c r="AD1156" s="410">
        <v>14.873854573885851</v>
      </c>
      <c r="AE1156" s="410">
        <v>18.2715</v>
      </c>
      <c r="AF1156" s="410">
        <v>20.822499999999987</v>
      </c>
      <c r="AG1156" s="16"/>
      <c r="AH1156" s="402">
        <v>2021</v>
      </c>
      <c r="AI1156" s="400">
        <v>605</v>
      </c>
      <c r="AJ1156" s="400">
        <v>978</v>
      </c>
      <c r="AK1156" s="400">
        <v>421</v>
      </c>
      <c r="AL1156" s="400">
        <v>17</v>
      </c>
      <c r="AM1156" s="400">
        <v>0</v>
      </c>
      <c r="AN1156" s="400">
        <v>0</v>
      </c>
      <c r="AO1156" s="400">
        <v>0</v>
      </c>
      <c r="AP1156" s="400">
        <v>0</v>
      </c>
      <c r="AQ1156" s="400">
        <v>0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17</v>
      </c>
      <c r="BD1156" s="409">
        <v>8.4116773874319643E-3</v>
      </c>
      <c r="BE1156" s="402">
        <v>0</v>
      </c>
      <c r="BF1156" s="409">
        <v>0</v>
      </c>
      <c r="BG1156" s="402">
        <v>0</v>
      </c>
      <c r="BH1156" s="409">
        <v>0</v>
      </c>
      <c r="BI1156" s="410">
        <v>12.115437902028706</v>
      </c>
      <c r="BJ1156" s="410">
        <v>15.81</v>
      </c>
      <c r="BK1156" s="410">
        <v>17.759</v>
      </c>
      <c r="BL1156" s="16"/>
      <c r="BM1156" s="402">
        <v>4579</v>
      </c>
      <c r="BN1156" s="400">
        <v>759</v>
      </c>
      <c r="BO1156" s="400">
        <v>2199</v>
      </c>
      <c r="BP1156" s="400">
        <v>1421</v>
      </c>
      <c r="BQ1156" s="400">
        <v>192</v>
      </c>
      <c r="BR1156" s="400">
        <v>8</v>
      </c>
      <c r="BS1156" s="400">
        <v>0</v>
      </c>
      <c r="BT1156" s="400">
        <v>0</v>
      </c>
      <c r="BU1156" s="400">
        <v>0</v>
      </c>
      <c r="BV1156" s="400">
        <v>0</v>
      </c>
      <c r="BW1156" s="400">
        <v>0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200</v>
      </c>
      <c r="CI1156" s="364">
        <v>4.367765887748417E-2</v>
      </c>
      <c r="CJ1156" s="349">
        <v>16</v>
      </c>
      <c r="CK1156" s="364">
        <v>3.4942127101987332E-3</v>
      </c>
      <c r="CL1156" s="349">
        <v>0</v>
      </c>
      <c r="CM1156" s="364">
        <v>0</v>
      </c>
      <c r="CN1156" s="365">
        <v>13.656392225376726</v>
      </c>
      <c r="CO1156" s="365">
        <v>17.3</v>
      </c>
      <c r="CP1156" s="365">
        <v>19.739999999999998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8</v>
      </c>
      <c r="D1159" s="292">
        <v>0</v>
      </c>
      <c r="E1159" s="89">
        <v>2</v>
      </c>
      <c r="F1159" s="89">
        <v>1</v>
      </c>
      <c r="G1159" s="89">
        <v>2</v>
      </c>
      <c r="H1159" s="89">
        <v>3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5</v>
      </c>
      <c r="Y1159" s="30">
        <v>0.625</v>
      </c>
      <c r="Z1159" s="99">
        <v>3</v>
      </c>
      <c r="AA1159" s="30">
        <v>0.375</v>
      </c>
      <c r="AB1159" s="99">
        <v>0</v>
      </c>
      <c r="AC1159" s="30">
        <v>0</v>
      </c>
      <c r="AD1159" s="25">
        <v>22.037500000000001</v>
      </c>
      <c r="AE1159" s="25">
        <v>28.514499999999998</v>
      </c>
      <c r="AF1159" s="25" t="s">
        <v>104</v>
      </c>
      <c r="AG1159" s="57"/>
      <c r="AH1159" s="96">
        <v>7</v>
      </c>
      <c r="AI1159" s="292">
        <v>0</v>
      </c>
      <c r="AJ1159" s="89">
        <v>1</v>
      </c>
      <c r="AK1159" s="89">
        <v>6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16.189999999999998</v>
      </c>
      <c r="BJ1159" s="25">
        <v>17.193999999999999</v>
      </c>
      <c r="BK1159" s="25" t="s">
        <v>104</v>
      </c>
      <c r="BL1159" s="57"/>
      <c r="BM1159" s="96">
        <v>15</v>
      </c>
      <c r="BN1159" s="474">
        <v>0</v>
      </c>
      <c r="BO1159" s="461">
        <v>3</v>
      </c>
      <c r="BP1159" s="461">
        <v>7</v>
      </c>
      <c r="BQ1159" s="461">
        <v>2</v>
      </c>
      <c r="BR1159" s="461">
        <v>3</v>
      </c>
      <c r="BS1159" s="461">
        <v>0</v>
      </c>
      <c r="BT1159" s="461">
        <v>0</v>
      </c>
      <c r="BU1159" s="461">
        <v>0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5</v>
      </c>
      <c r="CI1159" s="30">
        <v>0.33333333333333331</v>
      </c>
      <c r="CJ1159" s="99">
        <v>3</v>
      </c>
      <c r="CK1159" s="30">
        <v>0.2</v>
      </c>
      <c r="CL1159" s="99">
        <v>0</v>
      </c>
      <c r="CM1159" s="30">
        <v>0</v>
      </c>
      <c r="CN1159" s="25">
        <v>19.308666666666667</v>
      </c>
      <c r="CO1159" s="25">
        <v>27.744</v>
      </c>
      <c r="CP1159" s="25" t="s">
        <v>104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6</v>
      </c>
      <c r="D1160" s="236">
        <v>0</v>
      </c>
      <c r="E1160" s="122">
        <v>0</v>
      </c>
      <c r="F1160" s="122">
        <v>0</v>
      </c>
      <c r="G1160" s="122">
        <v>6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6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22.808333333333337</v>
      </c>
      <c r="AE1160" s="27">
        <v>23.138999999999999</v>
      </c>
      <c r="AF1160" s="27" t="s">
        <v>104</v>
      </c>
      <c r="AG1160" s="57"/>
      <c r="AH1160" s="97">
        <v>4</v>
      </c>
      <c r="AI1160" s="236">
        <v>0</v>
      </c>
      <c r="AJ1160" s="122">
        <v>0</v>
      </c>
      <c r="AK1160" s="122">
        <v>4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16.18</v>
      </c>
      <c r="BJ1160" s="27" t="s">
        <v>104</v>
      </c>
      <c r="BK1160" s="27" t="s">
        <v>104</v>
      </c>
      <c r="BL1160" s="57"/>
      <c r="BM1160" s="97">
        <v>10</v>
      </c>
      <c r="BN1160" s="473">
        <v>0</v>
      </c>
      <c r="BO1160" s="14">
        <v>0</v>
      </c>
      <c r="BP1160" s="14">
        <v>4</v>
      </c>
      <c r="BQ1160" s="14">
        <v>6</v>
      </c>
      <c r="BR1160" s="14">
        <v>0</v>
      </c>
      <c r="BS1160" s="14">
        <v>0</v>
      </c>
      <c r="BT1160" s="14">
        <v>0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6</v>
      </c>
      <c r="CI1160" s="31">
        <v>0.6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20.157000000000004</v>
      </c>
      <c r="CO1160" s="27">
        <v>23.006999999999998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0</v>
      </c>
      <c r="D1161" s="236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2</v>
      </c>
      <c r="AI1161" s="236">
        <v>0</v>
      </c>
      <c r="AJ1161" s="122">
        <v>0</v>
      </c>
      <c r="AK1161" s="122">
        <v>2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18.96</v>
      </c>
      <c r="BJ1161" s="27" t="s">
        <v>104</v>
      </c>
      <c r="BK1161" s="27" t="s">
        <v>104</v>
      </c>
      <c r="BL1161" s="57"/>
      <c r="BM1161" s="97">
        <v>2</v>
      </c>
      <c r="BN1161" s="473">
        <v>0</v>
      </c>
      <c r="BO1161" s="14">
        <v>0</v>
      </c>
      <c r="BP1161" s="14">
        <v>2</v>
      </c>
      <c r="BQ1161" s="14">
        <v>0</v>
      </c>
      <c r="BR1161" s="14">
        <v>0</v>
      </c>
      <c r="BS1161" s="14">
        <v>0</v>
      </c>
      <c r="BT1161" s="14">
        <v>0</v>
      </c>
      <c r="BU1161" s="14">
        <v>0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18.96</v>
      </c>
      <c r="CO1161" s="27" t="s">
        <v>104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2</v>
      </c>
      <c r="D1162" s="236">
        <v>0</v>
      </c>
      <c r="E1162" s="122">
        <v>0</v>
      </c>
      <c r="F1162" s="122">
        <v>0</v>
      </c>
      <c r="G1162" s="122">
        <v>2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2</v>
      </c>
      <c r="Y1162" s="31">
        <v>1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22.64</v>
      </c>
      <c r="AE1162" s="27" t="s">
        <v>104</v>
      </c>
      <c r="AF1162" s="27" t="s">
        <v>104</v>
      </c>
      <c r="AG1162" s="57"/>
      <c r="AH1162" s="97">
        <v>2</v>
      </c>
      <c r="AI1162" s="236">
        <v>0</v>
      </c>
      <c r="AJ1162" s="122">
        <v>0</v>
      </c>
      <c r="AK1162" s="122">
        <v>2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18.535</v>
      </c>
      <c r="BJ1162" s="27" t="s">
        <v>104</v>
      </c>
      <c r="BK1162" s="27" t="s">
        <v>104</v>
      </c>
      <c r="BL1162" s="57"/>
      <c r="BM1162" s="97">
        <v>4</v>
      </c>
      <c r="BN1162" s="473">
        <v>0</v>
      </c>
      <c r="BO1162" s="14">
        <v>0</v>
      </c>
      <c r="BP1162" s="14">
        <v>2</v>
      </c>
      <c r="BQ1162" s="14">
        <v>2</v>
      </c>
      <c r="BR1162" s="14">
        <v>0</v>
      </c>
      <c r="BS1162" s="14">
        <v>0</v>
      </c>
      <c r="BT1162" s="14">
        <v>0</v>
      </c>
      <c r="BU1162" s="14">
        <v>0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</v>
      </c>
      <c r="CI1162" s="31">
        <v>0.5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20.587499999999999</v>
      </c>
      <c r="CO1162" s="27" t="s">
        <v>104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12</v>
      </c>
      <c r="D1163" s="236">
        <v>0</v>
      </c>
      <c r="E1163" s="122">
        <v>0</v>
      </c>
      <c r="F1163" s="122">
        <v>2</v>
      </c>
      <c r="G1163" s="122">
        <v>10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10</v>
      </c>
      <c r="Y1163" s="31">
        <v>0.83333333333333337</v>
      </c>
      <c r="Z1163" s="100">
        <v>1</v>
      </c>
      <c r="AA1163" s="31">
        <v>8.3333333333333329E-2</v>
      </c>
      <c r="AB1163" s="100">
        <v>0</v>
      </c>
      <c r="AC1163" s="31">
        <v>0</v>
      </c>
      <c r="AD1163" s="27">
        <v>21.664166666666663</v>
      </c>
      <c r="AE1163" s="27">
        <v>23.538499999999999</v>
      </c>
      <c r="AF1163" s="27" t="s">
        <v>104</v>
      </c>
      <c r="AG1163" s="57"/>
      <c r="AH1163" s="97">
        <v>6</v>
      </c>
      <c r="AI1163" s="236">
        <v>0</v>
      </c>
      <c r="AJ1163" s="122">
        <v>0</v>
      </c>
      <c r="AK1163" s="122">
        <v>2</v>
      </c>
      <c r="AL1163" s="122">
        <v>4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4</v>
      </c>
      <c r="BD1163" s="31">
        <v>0.66666666666666663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20.570000000000004</v>
      </c>
      <c r="BJ1163" s="27">
        <v>21.823999999999998</v>
      </c>
      <c r="BK1163" s="27" t="s">
        <v>104</v>
      </c>
      <c r="BL1163" s="57"/>
      <c r="BM1163" s="97">
        <v>18</v>
      </c>
      <c r="BN1163" s="473">
        <v>0</v>
      </c>
      <c r="BO1163" s="14">
        <v>0</v>
      </c>
      <c r="BP1163" s="14">
        <v>4</v>
      </c>
      <c r="BQ1163" s="14">
        <v>14</v>
      </c>
      <c r="BR1163" s="14">
        <v>0</v>
      </c>
      <c r="BS1163" s="14">
        <v>0</v>
      </c>
      <c r="BT1163" s="14">
        <v>0</v>
      </c>
      <c r="BU1163" s="14">
        <v>0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14</v>
      </c>
      <c r="CI1163" s="31">
        <v>0.77777777777777779</v>
      </c>
      <c r="CJ1163" s="100">
        <v>1</v>
      </c>
      <c r="CK1163" s="31">
        <v>5.5555555555555552E-2</v>
      </c>
      <c r="CL1163" s="100">
        <v>0</v>
      </c>
      <c r="CM1163" s="31">
        <v>0</v>
      </c>
      <c r="CN1163" s="27">
        <v>21.299444444444443</v>
      </c>
      <c r="CO1163" s="27">
        <v>23.423500000000001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30</v>
      </c>
      <c r="D1164" s="236">
        <v>1</v>
      </c>
      <c r="E1164" s="122">
        <v>2</v>
      </c>
      <c r="F1164" s="122">
        <v>8</v>
      </c>
      <c r="G1164" s="122">
        <v>15</v>
      </c>
      <c r="H1164" s="122">
        <v>4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19</v>
      </c>
      <c r="Y1164" s="31">
        <v>0.6333333333333333</v>
      </c>
      <c r="Z1164" s="100">
        <v>8</v>
      </c>
      <c r="AA1164" s="31">
        <v>0.26666666666666666</v>
      </c>
      <c r="AB1164" s="100">
        <v>0</v>
      </c>
      <c r="AC1164" s="31">
        <v>0</v>
      </c>
      <c r="AD1164" s="27">
        <v>20.969666666666669</v>
      </c>
      <c r="AE1164" s="27">
        <v>25.298499999999997</v>
      </c>
      <c r="AF1164" s="27">
        <v>27.593</v>
      </c>
      <c r="AG1164" s="57"/>
      <c r="AH1164" s="97">
        <v>25</v>
      </c>
      <c r="AI1164" s="236">
        <v>0</v>
      </c>
      <c r="AJ1164" s="122">
        <v>2</v>
      </c>
      <c r="AK1164" s="122">
        <v>14</v>
      </c>
      <c r="AL1164" s="122">
        <v>9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9</v>
      </c>
      <c r="BD1164" s="31">
        <v>0.36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18.9512</v>
      </c>
      <c r="BJ1164" s="27">
        <v>21.024999999999999</v>
      </c>
      <c r="BK1164" s="27">
        <v>22.785</v>
      </c>
      <c r="BL1164" s="57"/>
      <c r="BM1164" s="97">
        <v>55</v>
      </c>
      <c r="BN1164" s="473">
        <v>1</v>
      </c>
      <c r="BO1164" s="14">
        <v>4</v>
      </c>
      <c r="BP1164" s="14">
        <v>22</v>
      </c>
      <c r="BQ1164" s="14">
        <v>24</v>
      </c>
      <c r="BR1164" s="14">
        <v>4</v>
      </c>
      <c r="BS1164" s="14">
        <v>0</v>
      </c>
      <c r="BT1164" s="14">
        <v>0</v>
      </c>
      <c r="BU1164" s="14">
        <v>0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28</v>
      </c>
      <c r="CI1164" s="31">
        <v>0.50909090909090904</v>
      </c>
      <c r="CJ1164" s="100">
        <v>8</v>
      </c>
      <c r="CK1164" s="31">
        <v>0.14545454545454545</v>
      </c>
      <c r="CL1164" s="100">
        <v>0</v>
      </c>
      <c r="CM1164" s="31">
        <v>0</v>
      </c>
      <c r="CN1164" s="27">
        <v>20.052181818181822</v>
      </c>
      <c r="CO1164" s="27">
        <v>23.926000000000002</v>
      </c>
      <c r="CP1164" s="27">
        <v>27.173999999999999</v>
      </c>
      <c r="CQ1164" s="57"/>
    </row>
    <row r="1165" spans="1:95" x14ac:dyDescent="0.25">
      <c r="A1165" s="218">
        <v>4</v>
      </c>
      <c r="B1165" s="284">
        <v>0.25</v>
      </c>
      <c r="C1165" s="97">
        <v>112</v>
      </c>
      <c r="D1165" s="236">
        <v>2</v>
      </c>
      <c r="E1165" s="122">
        <v>9</v>
      </c>
      <c r="F1165" s="122">
        <v>62</v>
      </c>
      <c r="G1165" s="122">
        <v>36</v>
      </c>
      <c r="H1165" s="122">
        <v>3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39</v>
      </c>
      <c r="Y1165" s="31">
        <v>0.3482142857142857</v>
      </c>
      <c r="Z1165" s="100">
        <v>5</v>
      </c>
      <c r="AA1165" s="31">
        <v>4.4642857142857144E-2</v>
      </c>
      <c r="AB1165" s="100">
        <v>0</v>
      </c>
      <c r="AC1165" s="31">
        <v>0</v>
      </c>
      <c r="AD1165" s="27">
        <v>18.712410714285713</v>
      </c>
      <c r="AE1165" s="27">
        <v>21.801000000000002</v>
      </c>
      <c r="AF1165" s="27">
        <v>23.862499999999997</v>
      </c>
      <c r="AG1165" s="57"/>
      <c r="AH1165" s="97">
        <v>57</v>
      </c>
      <c r="AI1165" s="236">
        <v>2</v>
      </c>
      <c r="AJ1165" s="122">
        <v>4</v>
      </c>
      <c r="AK1165" s="122">
        <v>45</v>
      </c>
      <c r="AL1165" s="122">
        <v>6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6</v>
      </c>
      <c r="BD1165" s="31">
        <v>0.10526315789473684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17.021403508771936</v>
      </c>
      <c r="BJ1165" s="27">
        <v>19.905000000000001</v>
      </c>
      <c r="BK1165" s="27">
        <v>21.613999999999994</v>
      </c>
      <c r="BL1165" s="57"/>
      <c r="BM1165" s="97">
        <v>169</v>
      </c>
      <c r="BN1165" s="473">
        <v>4</v>
      </c>
      <c r="BO1165" s="14">
        <v>13</v>
      </c>
      <c r="BP1165" s="14">
        <v>107</v>
      </c>
      <c r="BQ1165" s="14">
        <v>42</v>
      </c>
      <c r="BR1165" s="14">
        <v>3</v>
      </c>
      <c r="BS1165" s="14">
        <v>0</v>
      </c>
      <c r="BT1165" s="14">
        <v>0</v>
      </c>
      <c r="BU1165" s="14">
        <v>0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45</v>
      </c>
      <c r="CI1165" s="31">
        <v>0.26627218934911245</v>
      </c>
      <c r="CJ1165" s="100">
        <v>5</v>
      </c>
      <c r="CK1165" s="31">
        <v>2.9585798816568046E-2</v>
      </c>
      <c r="CL1165" s="100">
        <v>0</v>
      </c>
      <c r="CM1165" s="31">
        <v>0</v>
      </c>
      <c r="CN1165" s="27">
        <v>18.142071005917142</v>
      </c>
      <c r="CO1165" s="27">
        <v>21.32</v>
      </c>
      <c r="CP1165" s="27">
        <v>23.32</v>
      </c>
      <c r="CQ1165" s="57"/>
    </row>
    <row r="1166" spans="1:95" x14ac:dyDescent="0.25">
      <c r="A1166" s="218">
        <v>4</v>
      </c>
      <c r="B1166" s="284">
        <v>0.29166700000000001</v>
      </c>
      <c r="C1166" s="97">
        <v>139</v>
      </c>
      <c r="D1166" s="236">
        <v>2</v>
      </c>
      <c r="E1166" s="122">
        <v>51</v>
      </c>
      <c r="F1166" s="122">
        <v>81</v>
      </c>
      <c r="G1166" s="122">
        <v>5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5</v>
      </c>
      <c r="Y1166" s="31">
        <v>3.5971223021582732E-2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15.856187050359724</v>
      </c>
      <c r="AE1166" s="27">
        <v>18.690000000000001</v>
      </c>
      <c r="AF1166" s="27">
        <v>19.809999999999999</v>
      </c>
      <c r="AG1166" s="57"/>
      <c r="AH1166" s="97">
        <v>228</v>
      </c>
      <c r="AI1166" s="236">
        <v>104</v>
      </c>
      <c r="AJ1166" s="122">
        <v>72</v>
      </c>
      <c r="AK1166" s="122">
        <v>49</v>
      </c>
      <c r="AL1166" s="122">
        <v>3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3</v>
      </c>
      <c r="BD1166" s="31">
        <v>1.3157894736842105E-2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11.403596491228065</v>
      </c>
      <c r="BJ1166" s="27">
        <v>16.426000000000002</v>
      </c>
      <c r="BK1166" s="27">
        <v>17.829999999999998</v>
      </c>
      <c r="BL1166" s="57"/>
      <c r="BM1166" s="97">
        <v>367</v>
      </c>
      <c r="BN1166" s="473">
        <v>106</v>
      </c>
      <c r="BO1166" s="14">
        <v>123</v>
      </c>
      <c r="BP1166" s="14">
        <v>130</v>
      </c>
      <c r="BQ1166" s="14">
        <v>8</v>
      </c>
      <c r="BR1166" s="14">
        <v>0</v>
      </c>
      <c r="BS1166" s="14">
        <v>0</v>
      </c>
      <c r="BT1166" s="14">
        <v>0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8</v>
      </c>
      <c r="CI1166" s="31">
        <v>2.1798365122615803E-2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13.090000000000002</v>
      </c>
      <c r="CO1166" s="27">
        <v>17.728000000000002</v>
      </c>
      <c r="CP1166" s="27">
        <v>18.79</v>
      </c>
      <c r="CQ1166" s="57"/>
    </row>
    <row r="1167" spans="1:95" x14ac:dyDescent="0.25">
      <c r="A1167" s="218">
        <v>4</v>
      </c>
      <c r="B1167" s="284">
        <v>0.33333299999999999</v>
      </c>
      <c r="C1167" s="97">
        <v>150</v>
      </c>
      <c r="D1167" s="236">
        <v>14</v>
      </c>
      <c r="E1167" s="122">
        <v>101</v>
      </c>
      <c r="F1167" s="122">
        <v>35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13.212466666666671</v>
      </c>
      <c r="AE1167" s="27">
        <v>16.024000000000001</v>
      </c>
      <c r="AF1167" s="27">
        <v>17.956999999999997</v>
      </c>
      <c r="AG1167" s="57"/>
      <c r="AH1167" s="97">
        <v>271</v>
      </c>
      <c r="AI1167" s="236">
        <v>227</v>
      </c>
      <c r="AJ1167" s="122">
        <v>42</v>
      </c>
      <c r="AK1167" s="122">
        <v>2</v>
      </c>
      <c r="AL1167" s="122">
        <v>0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7.6595202952029506</v>
      </c>
      <c r="BJ1167" s="27">
        <v>10.397999999999996</v>
      </c>
      <c r="BK1167" s="27">
        <v>12.961999999999998</v>
      </c>
      <c r="BL1167" s="57"/>
      <c r="BM1167" s="97">
        <v>421</v>
      </c>
      <c r="BN1167" s="473">
        <v>241</v>
      </c>
      <c r="BO1167" s="14">
        <v>143</v>
      </c>
      <c r="BP1167" s="14">
        <v>37</v>
      </c>
      <c r="BQ1167" s="14">
        <v>0</v>
      </c>
      <c r="BR1167" s="14">
        <v>0</v>
      </c>
      <c r="BS1167" s="14">
        <v>0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9.6380047505938293</v>
      </c>
      <c r="CO1167" s="27">
        <v>13.860999999999999</v>
      </c>
      <c r="CP1167" s="27">
        <v>16.258999999999997</v>
      </c>
      <c r="CQ1167" s="57"/>
    </row>
    <row r="1168" spans="1:95" x14ac:dyDescent="0.25">
      <c r="A1168" s="218">
        <v>4</v>
      </c>
      <c r="B1168" s="284">
        <v>0.375</v>
      </c>
      <c r="C1168" s="97">
        <v>168</v>
      </c>
      <c r="D1168" s="236">
        <v>29</v>
      </c>
      <c r="E1168" s="122">
        <v>100</v>
      </c>
      <c r="F1168" s="122">
        <v>36</v>
      </c>
      <c r="G1168" s="122">
        <v>3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3</v>
      </c>
      <c r="Y1168" s="31">
        <v>1.7857142857142856E-2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12.995892857142865</v>
      </c>
      <c r="AE1168" s="27">
        <v>16.257000000000001</v>
      </c>
      <c r="AF1168" s="27">
        <v>18.21</v>
      </c>
      <c r="AG1168" s="57"/>
      <c r="AH1168" s="97">
        <v>156</v>
      </c>
      <c r="AI1168" s="236">
        <v>61</v>
      </c>
      <c r="AJ1168" s="122">
        <v>83</v>
      </c>
      <c r="AK1168" s="122">
        <v>12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10.759102564102561</v>
      </c>
      <c r="BJ1168" s="27">
        <v>14.41</v>
      </c>
      <c r="BK1168" s="27">
        <v>15.893000000000001</v>
      </c>
      <c r="BL1168" s="57"/>
      <c r="BM1168" s="97">
        <v>324</v>
      </c>
      <c r="BN1168" s="473">
        <v>90</v>
      </c>
      <c r="BO1168" s="14">
        <v>183</v>
      </c>
      <c r="BP1168" s="14">
        <v>48</v>
      </c>
      <c r="BQ1168" s="14">
        <v>3</v>
      </c>
      <c r="BR1168" s="14">
        <v>0</v>
      </c>
      <c r="BS1168" s="14">
        <v>0</v>
      </c>
      <c r="BT1168" s="14">
        <v>0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3</v>
      </c>
      <c r="CI1168" s="31">
        <v>9.2592592592592587E-3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11.918919753086422</v>
      </c>
      <c r="CO1168" s="27">
        <v>15.432499999999999</v>
      </c>
      <c r="CP1168" s="27">
        <v>17.557499999999997</v>
      </c>
      <c r="CQ1168" s="57"/>
    </row>
    <row r="1169" spans="1:95" x14ac:dyDescent="0.25">
      <c r="A1169" s="218">
        <v>4</v>
      </c>
      <c r="B1169" s="284">
        <v>0.41666700000000001</v>
      </c>
      <c r="C1169" s="97">
        <v>134</v>
      </c>
      <c r="D1169" s="236">
        <v>11</v>
      </c>
      <c r="E1169" s="122">
        <v>68</v>
      </c>
      <c r="F1169" s="122">
        <v>54</v>
      </c>
      <c r="G1169" s="122">
        <v>1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</v>
      </c>
      <c r="Y1169" s="31">
        <v>7.462686567164179E-3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14.069626865671642</v>
      </c>
      <c r="AE1169" s="27">
        <v>16.71</v>
      </c>
      <c r="AF1169" s="27">
        <v>19.234999999999999</v>
      </c>
      <c r="AG1169" s="57"/>
      <c r="AH1169" s="97">
        <v>115</v>
      </c>
      <c r="AI1169" s="236">
        <v>12</v>
      </c>
      <c r="AJ1169" s="122">
        <v>77</v>
      </c>
      <c r="AK1169" s="122">
        <v>26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12.812260869565218</v>
      </c>
      <c r="BJ1169" s="27">
        <v>15.35</v>
      </c>
      <c r="BK1169" s="27">
        <v>15.871999999999996</v>
      </c>
      <c r="BL1169" s="57"/>
      <c r="BM1169" s="97">
        <v>249</v>
      </c>
      <c r="BN1169" s="473">
        <v>23</v>
      </c>
      <c r="BO1169" s="14">
        <v>145</v>
      </c>
      <c r="BP1169" s="14">
        <v>80</v>
      </c>
      <c r="BQ1169" s="14">
        <v>1</v>
      </c>
      <c r="BR1169" s="14">
        <v>0</v>
      </c>
      <c r="BS1169" s="14">
        <v>0</v>
      </c>
      <c r="BT1169" s="14">
        <v>0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</v>
      </c>
      <c r="CI1169" s="31">
        <v>4.0160642570281121E-3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13.488915662650603</v>
      </c>
      <c r="CO1169" s="27">
        <v>15.77</v>
      </c>
      <c r="CP1169" s="27">
        <v>17.645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141</v>
      </c>
      <c r="D1170" s="236">
        <v>18</v>
      </c>
      <c r="E1170" s="122">
        <v>66</v>
      </c>
      <c r="F1170" s="122">
        <v>49</v>
      </c>
      <c r="G1170" s="122">
        <v>7</v>
      </c>
      <c r="H1170" s="122">
        <v>0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8</v>
      </c>
      <c r="Y1170" s="31">
        <v>5.6737588652482268E-2</v>
      </c>
      <c r="Z1170" s="100">
        <v>1</v>
      </c>
      <c r="AA1170" s="31">
        <v>7.0921985815602835E-3</v>
      </c>
      <c r="AB1170" s="100">
        <v>0</v>
      </c>
      <c r="AC1170" s="31">
        <v>0</v>
      </c>
      <c r="AD1170" s="27">
        <v>14.326950354609924</v>
      </c>
      <c r="AE1170" s="27">
        <v>17.754999999999999</v>
      </c>
      <c r="AF1170" s="27">
        <v>20.194000000000003</v>
      </c>
      <c r="AG1170" s="57"/>
      <c r="AH1170" s="97">
        <v>98</v>
      </c>
      <c r="AI1170" s="236">
        <v>17</v>
      </c>
      <c r="AJ1170" s="122">
        <v>61</v>
      </c>
      <c r="AK1170" s="122">
        <v>20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12.709285714285722</v>
      </c>
      <c r="BJ1170" s="27">
        <v>15.3</v>
      </c>
      <c r="BK1170" s="27">
        <v>17.651499999999999</v>
      </c>
      <c r="BL1170" s="57"/>
      <c r="BM1170" s="97">
        <v>239</v>
      </c>
      <c r="BN1170" s="473">
        <v>35</v>
      </c>
      <c r="BO1170" s="14">
        <v>127</v>
      </c>
      <c r="BP1170" s="14">
        <v>69</v>
      </c>
      <c r="BQ1170" s="14">
        <v>7</v>
      </c>
      <c r="BR1170" s="14">
        <v>0</v>
      </c>
      <c r="BS1170" s="14">
        <v>1</v>
      </c>
      <c r="BT1170" s="14">
        <v>0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8</v>
      </c>
      <c r="CI1170" s="31">
        <v>3.3472803347280332E-2</v>
      </c>
      <c r="CJ1170" s="100">
        <v>1</v>
      </c>
      <c r="CK1170" s="31">
        <v>4.1841004184100415E-3</v>
      </c>
      <c r="CL1170" s="100">
        <v>0</v>
      </c>
      <c r="CM1170" s="31">
        <v>0</v>
      </c>
      <c r="CN1170" s="27">
        <v>13.663640167364015</v>
      </c>
      <c r="CO1170" s="27">
        <v>16.95</v>
      </c>
      <c r="CP1170" s="27">
        <v>19.100000000000001</v>
      </c>
      <c r="CQ1170" s="57"/>
    </row>
    <row r="1171" spans="1:95" x14ac:dyDescent="0.25">
      <c r="A1171" s="218">
        <v>4</v>
      </c>
      <c r="B1171" s="284">
        <v>0.5</v>
      </c>
      <c r="C1171" s="97">
        <v>130</v>
      </c>
      <c r="D1171" s="236">
        <v>27</v>
      </c>
      <c r="E1171" s="122">
        <v>54</v>
      </c>
      <c r="F1171" s="122">
        <v>46</v>
      </c>
      <c r="G1171" s="122">
        <v>3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3</v>
      </c>
      <c r="Y1171" s="31">
        <v>2.3076923076923078E-2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13.573846153846159</v>
      </c>
      <c r="AE1171" s="27">
        <v>17.630500000000001</v>
      </c>
      <c r="AF1171" s="27">
        <v>18.901499999999999</v>
      </c>
      <c r="AG1171" s="57"/>
      <c r="AH1171" s="97">
        <v>128</v>
      </c>
      <c r="AI1171" s="236">
        <v>28</v>
      </c>
      <c r="AJ1171" s="122">
        <v>80</v>
      </c>
      <c r="AK1171" s="122">
        <v>19</v>
      </c>
      <c r="AL1171" s="122">
        <v>1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</v>
      </c>
      <c r="BD1171" s="31">
        <v>7.8125E-3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12.282890625</v>
      </c>
      <c r="BJ1171" s="27">
        <v>15.127999999999998</v>
      </c>
      <c r="BK1171" s="27">
        <v>17.350999999999999</v>
      </c>
      <c r="BL1171" s="57"/>
      <c r="BM1171" s="97">
        <v>258</v>
      </c>
      <c r="BN1171" s="473">
        <v>55</v>
      </c>
      <c r="BO1171" s="14">
        <v>134</v>
      </c>
      <c r="BP1171" s="14">
        <v>65</v>
      </c>
      <c r="BQ1171" s="14">
        <v>4</v>
      </c>
      <c r="BR1171" s="14">
        <v>0</v>
      </c>
      <c r="BS1171" s="14">
        <v>0</v>
      </c>
      <c r="BT1171" s="14">
        <v>0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4</v>
      </c>
      <c r="CI1171" s="31">
        <v>1.5503875968992248E-2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12.933372093023257</v>
      </c>
      <c r="CO1171" s="27">
        <v>16.570499999999999</v>
      </c>
      <c r="CP1171" s="27">
        <v>18.372</v>
      </c>
      <c r="CQ1171" s="57"/>
    </row>
    <row r="1172" spans="1:95" x14ac:dyDescent="0.25">
      <c r="A1172" s="218">
        <v>4</v>
      </c>
      <c r="B1172" s="284">
        <v>0.54166700000000001</v>
      </c>
      <c r="C1172" s="97">
        <v>143</v>
      </c>
      <c r="D1172" s="236">
        <v>10</v>
      </c>
      <c r="E1172" s="122">
        <v>88</v>
      </c>
      <c r="F1172" s="122">
        <v>42</v>
      </c>
      <c r="G1172" s="122">
        <v>3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3</v>
      </c>
      <c r="Y1172" s="31">
        <v>2.097902097902098E-2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13.807832167832174</v>
      </c>
      <c r="AE1172" s="27">
        <v>16.995999999999999</v>
      </c>
      <c r="AF1172" s="27">
        <v>18.571999999999999</v>
      </c>
      <c r="AG1172" s="57"/>
      <c r="AH1172" s="97">
        <v>99</v>
      </c>
      <c r="AI1172" s="236">
        <v>12</v>
      </c>
      <c r="AJ1172" s="122">
        <v>60</v>
      </c>
      <c r="AK1172" s="122">
        <v>27</v>
      </c>
      <c r="AL1172" s="122">
        <v>0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13.491717171717166</v>
      </c>
      <c r="BJ1172" s="27">
        <v>16</v>
      </c>
      <c r="BK1172" s="27">
        <v>16.739999999999998</v>
      </c>
      <c r="BL1172" s="57"/>
      <c r="BM1172" s="97">
        <v>242</v>
      </c>
      <c r="BN1172" s="473">
        <v>22</v>
      </c>
      <c r="BO1172" s="14">
        <v>148</v>
      </c>
      <c r="BP1172" s="14">
        <v>69</v>
      </c>
      <c r="BQ1172" s="14">
        <v>3</v>
      </c>
      <c r="BR1172" s="14">
        <v>0</v>
      </c>
      <c r="BS1172" s="14">
        <v>0</v>
      </c>
      <c r="BT1172" s="14">
        <v>0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3</v>
      </c>
      <c r="CI1172" s="31">
        <v>1.2396694214876033E-2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13.678512396694208</v>
      </c>
      <c r="CO1172" s="27">
        <v>16.5</v>
      </c>
      <c r="CP1172" s="27">
        <v>17.8735</v>
      </c>
      <c r="CQ1172" s="57"/>
    </row>
    <row r="1173" spans="1:95" x14ac:dyDescent="0.25">
      <c r="A1173" s="218">
        <v>4</v>
      </c>
      <c r="B1173" s="284">
        <v>0.58333299999999999</v>
      </c>
      <c r="C1173" s="97">
        <v>151</v>
      </c>
      <c r="D1173" s="236">
        <v>9</v>
      </c>
      <c r="E1173" s="122">
        <v>72</v>
      </c>
      <c r="F1173" s="122">
        <v>67</v>
      </c>
      <c r="G1173" s="122">
        <v>3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3</v>
      </c>
      <c r="Y1173" s="31">
        <v>1.9867549668874173E-2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14.625761589403972</v>
      </c>
      <c r="AE1173" s="27">
        <v>18.196000000000002</v>
      </c>
      <c r="AF1173" s="27">
        <v>19.514000000000003</v>
      </c>
      <c r="AG1173" s="57"/>
      <c r="AH1173" s="97">
        <v>122</v>
      </c>
      <c r="AI1173" s="236">
        <v>15</v>
      </c>
      <c r="AJ1173" s="122">
        <v>60</v>
      </c>
      <c r="AK1173" s="122">
        <v>46</v>
      </c>
      <c r="AL1173" s="122">
        <v>1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</v>
      </c>
      <c r="BD1173" s="31">
        <v>8.1967213114754103E-3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13.777377049180332</v>
      </c>
      <c r="BJ1173" s="27">
        <v>16.349999999999998</v>
      </c>
      <c r="BK1173" s="27">
        <v>18.247</v>
      </c>
      <c r="BL1173" s="57"/>
      <c r="BM1173" s="97">
        <v>273</v>
      </c>
      <c r="BN1173" s="473">
        <v>24</v>
      </c>
      <c r="BO1173" s="14">
        <v>132</v>
      </c>
      <c r="BP1173" s="14">
        <v>113</v>
      </c>
      <c r="BQ1173" s="14">
        <v>4</v>
      </c>
      <c r="BR1173" s="14">
        <v>0</v>
      </c>
      <c r="BS1173" s="14">
        <v>0</v>
      </c>
      <c r="BT1173" s="14">
        <v>0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4</v>
      </c>
      <c r="CI1173" s="31">
        <v>1.4652014652014652E-2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14.246630036630048</v>
      </c>
      <c r="CO1173" s="27">
        <v>17.168000000000003</v>
      </c>
      <c r="CP1173" s="27">
        <v>18.983000000000001</v>
      </c>
      <c r="CQ1173" s="57"/>
    </row>
    <row r="1174" spans="1:95" x14ac:dyDescent="0.25">
      <c r="A1174" s="218">
        <v>4</v>
      </c>
      <c r="B1174" s="284">
        <v>0.625</v>
      </c>
      <c r="C1174" s="97">
        <v>228</v>
      </c>
      <c r="D1174" s="236">
        <v>21</v>
      </c>
      <c r="E1174" s="122">
        <v>132</v>
      </c>
      <c r="F1174" s="122">
        <v>69</v>
      </c>
      <c r="G1174" s="122">
        <v>6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6</v>
      </c>
      <c r="Y1174" s="31">
        <v>2.6315789473684209E-2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13.836666666666659</v>
      </c>
      <c r="AE1174" s="27">
        <v>16.992999999999999</v>
      </c>
      <c r="AF1174" s="27">
        <v>19.4175</v>
      </c>
      <c r="AG1174" s="57"/>
      <c r="AH1174" s="97">
        <v>168</v>
      </c>
      <c r="AI1174" s="236">
        <v>51</v>
      </c>
      <c r="AJ1174" s="122">
        <v>87</v>
      </c>
      <c r="AK1174" s="122">
        <v>30</v>
      </c>
      <c r="AL1174" s="122">
        <v>0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11.89458333333333</v>
      </c>
      <c r="BJ1174" s="27">
        <v>15.623000000000001</v>
      </c>
      <c r="BK1174" s="27">
        <v>16.904999999999994</v>
      </c>
      <c r="BL1174" s="57"/>
      <c r="BM1174" s="97">
        <v>396</v>
      </c>
      <c r="BN1174" s="473">
        <v>72</v>
      </c>
      <c r="BO1174" s="14">
        <v>219</v>
      </c>
      <c r="BP1174" s="14">
        <v>99</v>
      </c>
      <c r="BQ1174" s="14">
        <v>6</v>
      </c>
      <c r="BR1174" s="14">
        <v>0</v>
      </c>
      <c r="BS1174" s="14">
        <v>0</v>
      </c>
      <c r="BT1174" s="14">
        <v>0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6</v>
      </c>
      <c r="CI1174" s="31">
        <v>1.5151515151515152E-2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13.01275252525252</v>
      </c>
      <c r="CO1174" s="27">
        <v>16.478000000000002</v>
      </c>
      <c r="CP1174" s="27">
        <v>18.576000000000001</v>
      </c>
      <c r="CQ1174" s="57"/>
    </row>
    <row r="1175" spans="1:95" x14ac:dyDescent="0.25">
      <c r="A1175" s="218">
        <v>4</v>
      </c>
      <c r="B1175" s="284">
        <v>0.66666700000000001</v>
      </c>
      <c r="C1175" s="97">
        <v>262</v>
      </c>
      <c r="D1175" s="236">
        <v>28</v>
      </c>
      <c r="E1175" s="122">
        <v>158</v>
      </c>
      <c r="F1175" s="122">
        <v>72</v>
      </c>
      <c r="G1175" s="122">
        <v>3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4</v>
      </c>
      <c r="Y1175" s="31">
        <v>1.5267175572519083E-2</v>
      </c>
      <c r="Z1175" s="100">
        <v>1</v>
      </c>
      <c r="AA1175" s="31">
        <v>3.8167938931297708E-3</v>
      </c>
      <c r="AB1175" s="100">
        <v>0</v>
      </c>
      <c r="AC1175" s="31">
        <v>0</v>
      </c>
      <c r="AD1175" s="27">
        <v>13.595038167938931</v>
      </c>
      <c r="AE1175" s="27">
        <v>16.320999999999998</v>
      </c>
      <c r="AF1175" s="27">
        <v>18.177</v>
      </c>
      <c r="AG1175" s="57"/>
      <c r="AH1175" s="97">
        <v>156</v>
      </c>
      <c r="AI1175" s="236">
        <v>22</v>
      </c>
      <c r="AJ1175" s="122">
        <v>99</v>
      </c>
      <c r="AK1175" s="122">
        <v>35</v>
      </c>
      <c r="AL1175" s="122">
        <v>0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12.954871794871796</v>
      </c>
      <c r="BJ1175" s="27">
        <v>15.9435</v>
      </c>
      <c r="BK1175" s="27">
        <v>17.172500000000003</v>
      </c>
      <c r="BL1175" s="57"/>
      <c r="BM1175" s="97">
        <v>418</v>
      </c>
      <c r="BN1175" s="473">
        <v>50</v>
      </c>
      <c r="BO1175" s="14">
        <v>257</v>
      </c>
      <c r="BP1175" s="14">
        <v>107</v>
      </c>
      <c r="BQ1175" s="14">
        <v>3</v>
      </c>
      <c r="BR1175" s="14">
        <v>1</v>
      </c>
      <c r="BS1175" s="14">
        <v>0</v>
      </c>
      <c r="BT1175" s="14">
        <v>0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4</v>
      </c>
      <c r="CI1175" s="31">
        <v>9.5693779904306216E-3</v>
      </c>
      <c r="CJ1175" s="100">
        <v>1</v>
      </c>
      <c r="CK1175" s="31">
        <v>2.3923444976076554E-3</v>
      </c>
      <c r="CL1175" s="100">
        <v>0</v>
      </c>
      <c r="CM1175" s="31">
        <v>0</v>
      </c>
      <c r="CN1175" s="27">
        <v>13.356124401913871</v>
      </c>
      <c r="CO1175" s="27">
        <v>16.0975</v>
      </c>
      <c r="CP1175" s="27">
        <v>17.762999999999998</v>
      </c>
      <c r="CQ1175" s="57"/>
    </row>
    <row r="1176" spans="1:95" x14ac:dyDescent="0.25">
      <c r="A1176" s="218">
        <v>4</v>
      </c>
      <c r="B1176" s="284">
        <v>0.70833299999999999</v>
      </c>
      <c r="C1176" s="97">
        <v>266</v>
      </c>
      <c r="D1176" s="236">
        <v>12</v>
      </c>
      <c r="E1176" s="122">
        <v>128</v>
      </c>
      <c r="F1176" s="122">
        <v>119</v>
      </c>
      <c r="G1176" s="122">
        <v>7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7</v>
      </c>
      <c r="Y1176" s="31">
        <v>2.6315789473684209E-2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14.621052631578948</v>
      </c>
      <c r="AE1176" s="27">
        <v>17.6555</v>
      </c>
      <c r="AF1176" s="27">
        <v>19.39</v>
      </c>
      <c r="AG1176" s="57"/>
      <c r="AH1176" s="97">
        <v>137</v>
      </c>
      <c r="AI1176" s="236">
        <v>26</v>
      </c>
      <c r="AJ1176" s="122">
        <v>82</v>
      </c>
      <c r="AK1176" s="122">
        <v>29</v>
      </c>
      <c r="AL1176" s="122">
        <v>0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12.365474452554746</v>
      </c>
      <c r="BJ1176" s="27">
        <v>15.427999999999999</v>
      </c>
      <c r="BK1176" s="27">
        <v>17.263000000000002</v>
      </c>
      <c r="BL1176" s="57"/>
      <c r="BM1176" s="97">
        <v>403</v>
      </c>
      <c r="BN1176" s="473">
        <v>38</v>
      </c>
      <c r="BO1176" s="14">
        <v>210</v>
      </c>
      <c r="BP1176" s="14">
        <v>148</v>
      </c>
      <c r="BQ1176" s="14">
        <v>7</v>
      </c>
      <c r="BR1176" s="14">
        <v>0</v>
      </c>
      <c r="BS1176" s="14">
        <v>0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7</v>
      </c>
      <c r="CI1176" s="31">
        <v>1.7369727047146403E-2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13.85426799007444</v>
      </c>
      <c r="CO1176" s="27">
        <v>16.993999999999996</v>
      </c>
      <c r="CP1176" s="27">
        <v>18.881999999999994</v>
      </c>
      <c r="CQ1176" s="57"/>
    </row>
    <row r="1177" spans="1:95" x14ac:dyDescent="0.25">
      <c r="A1177" s="218">
        <v>4</v>
      </c>
      <c r="B1177" s="284">
        <v>0.75</v>
      </c>
      <c r="C1177" s="97">
        <v>182</v>
      </c>
      <c r="D1177" s="236">
        <v>7</v>
      </c>
      <c r="E1177" s="122">
        <v>82</v>
      </c>
      <c r="F1177" s="122">
        <v>85</v>
      </c>
      <c r="G1177" s="122">
        <v>8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8</v>
      </c>
      <c r="Y1177" s="31">
        <v>4.3956043956043959E-2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14.9967032967033</v>
      </c>
      <c r="AE1177" s="27">
        <v>17.868499999999997</v>
      </c>
      <c r="AF1177" s="27">
        <v>19.882999999999996</v>
      </c>
      <c r="AG1177" s="57"/>
      <c r="AH1177" s="97">
        <v>114</v>
      </c>
      <c r="AI1177" s="236">
        <v>12</v>
      </c>
      <c r="AJ1177" s="122">
        <v>77</v>
      </c>
      <c r="AK1177" s="122">
        <v>23</v>
      </c>
      <c r="AL1177" s="122">
        <v>2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2</v>
      </c>
      <c r="BD1177" s="31">
        <v>1.7543859649122806E-2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13.604210526315793</v>
      </c>
      <c r="BJ1177" s="27">
        <v>15.435</v>
      </c>
      <c r="BK1177" s="27">
        <v>17.9725</v>
      </c>
      <c r="BL1177" s="57"/>
      <c r="BM1177" s="97">
        <v>296</v>
      </c>
      <c r="BN1177" s="473">
        <v>19</v>
      </c>
      <c r="BO1177" s="14">
        <v>159</v>
      </c>
      <c r="BP1177" s="14">
        <v>108</v>
      </c>
      <c r="BQ1177" s="14">
        <v>10</v>
      </c>
      <c r="BR1177" s="14">
        <v>0</v>
      </c>
      <c r="BS1177" s="14">
        <v>0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10</v>
      </c>
      <c r="CI1177" s="31">
        <v>3.3783783783783786E-2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14.460405405405417</v>
      </c>
      <c r="CO1177" s="27">
        <v>17.0825</v>
      </c>
      <c r="CP1177" s="27">
        <v>19.050499999999996</v>
      </c>
      <c r="CQ1177" s="57"/>
    </row>
    <row r="1178" spans="1:95" x14ac:dyDescent="0.25">
      <c r="A1178" s="218">
        <v>4</v>
      </c>
      <c r="B1178" s="284">
        <v>0.79166700000000001</v>
      </c>
      <c r="C1178" s="97">
        <v>81</v>
      </c>
      <c r="D1178" s="236">
        <v>2</v>
      </c>
      <c r="E1178" s="122">
        <v>28</v>
      </c>
      <c r="F1178" s="122">
        <v>41</v>
      </c>
      <c r="G1178" s="122">
        <v>9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10</v>
      </c>
      <c r="Y1178" s="31">
        <v>0.12345679012345678</v>
      </c>
      <c r="Z1178" s="100">
        <v>1</v>
      </c>
      <c r="AA1178" s="31">
        <v>1.2345679012345678E-2</v>
      </c>
      <c r="AB1178" s="100">
        <v>0</v>
      </c>
      <c r="AC1178" s="31">
        <v>0</v>
      </c>
      <c r="AD1178" s="27">
        <v>16.100493827160488</v>
      </c>
      <c r="AE1178" s="27">
        <v>19.808</v>
      </c>
      <c r="AF1178" s="27">
        <v>21.162999999999997</v>
      </c>
      <c r="AG1178" s="57"/>
      <c r="AH1178" s="97">
        <v>72</v>
      </c>
      <c r="AI1178" s="236">
        <v>4</v>
      </c>
      <c r="AJ1178" s="122">
        <v>46</v>
      </c>
      <c r="AK1178" s="122">
        <v>21</v>
      </c>
      <c r="AL1178" s="122">
        <v>1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1</v>
      </c>
      <c r="BD1178" s="31">
        <v>1.3888888888888888E-2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13.990277777777779</v>
      </c>
      <c r="BJ1178" s="27">
        <v>16.632999999999999</v>
      </c>
      <c r="BK1178" s="27">
        <v>18.420999999999996</v>
      </c>
      <c r="BL1178" s="57"/>
      <c r="BM1178" s="97">
        <v>153</v>
      </c>
      <c r="BN1178" s="473">
        <v>6</v>
      </c>
      <c r="BO1178" s="14">
        <v>74</v>
      </c>
      <c r="BP1178" s="14">
        <v>62</v>
      </c>
      <c r="BQ1178" s="14">
        <v>10</v>
      </c>
      <c r="BR1178" s="14">
        <v>1</v>
      </c>
      <c r="BS1178" s="14">
        <v>0</v>
      </c>
      <c r="BT1178" s="14">
        <v>0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11</v>
      </c>
      <c r="CI1178" s="31">
        <v>7.1895424836601302E-2</v>
      </c>
      <c r="CJ1178" s="100">
        <v>1</v>
      </c>
      <c r="CK1178" s="31">
        <v>6.5359477124183009E-3</v>
      </c>
      <c r="CL1178" s="100">
        <v>0</v>
      </c>
      <c r="CM1178" s="31">
        <v>0</v>
      </c>
      <c r="CN1178" s="27">
        <v>15.107450980392157</v>
      </c>
      <c r="CO1178" s="27">
        <v>18.271000000000001</v>
      </c>
      <c r="CP1178" s="27">
        <v>20.777999999999999</v>
      </c>
      <c r="CQ1178" s="57"/>
    </row>
    <row r="1179" spans="1:95" x14ac:dyDescent="0.25">
      <c r="A1179" s="218">
        <v>4</v>
      </c>
      <c r="B1179" s="284">
        <v>0.83333299999999999</v>
      </c>
      <c r="C1179" s="97">
        <v>46</v>
      </c>
      <c r="D1179" s="236">
        <v>0</v>
      </c>
      <c r="E1179" s="122">
        <v>8</v>
      </c>
      <c r="F1179" s="122">
        <v>32</v>
      </c>
      <c r="G1179" s="122">
        <v>6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6</v>
      </c>
      <c r="Y1179" s="31">
        <v>0.13043478260869565</v>
      </c>
      <c r="Z1179" s="100">
        <v>1</v>
      </c>
      <c r="AA1179" s="31">
        <v>2.1739130434782608E-2</v>
      </c>
      <c r="AB1179" s="100">
        <v>0</v>
      </c>
      <c r="AC1179" s="31">
        <v>0</v>
      </c>
      <c r="AD1179" s="27">
        <v>17.345434782608692</v>
      </c>
      <c r="AE1179" s="27">
        <v>19.755499999999998</v>
      </c>
      <c r="AF1179" s="27">
        <v>21.957999999999998</v>
      </c>
      <c r="AG1179" s="57"/>
      <c r="AH1179" s="97">
        <v>47</v>
      </c>
      <c r="AI1179" s="236">
        <v>4</v>
      </c>
      <c r="AJ1179" s="122">
        <v>29</v>
      </c>
      <c r="AK1179" s="122">
        <v>12</v>
      </c>
      <c r="AL1179" s="122">
        <v>2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2</v>
      </c>
      <c r="BD1179" s="31">
        <v>4.2553191489361701E-2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13.571702127659574</v>
      </c>
      <c r="BJ1179" s="27">
        <v>16.907999999999998</v>
      </c>
      <c r="BK1179" s="27">
        <v>19.895999999999987</v>
      </c>
      <c r="BL1179" s="57"/>
      <c r="BM1179" s="97">
        <v>93</v>
      </c>
      <c r="BN1179" s="473">
        <v>4</v>
      </c>
      <c r="BO1179" s="14">
        <v>37</v>
      </c>
      <c r="BP1179" s="14">
        <v>44</v>
      </c>
      <c r="BQ1179" s="14">
        <v>8</v>
      </c>
      <c r="BR1179" s="14">
        <v>0</v>
      </c>
      <c r="BS1179" s="14">
        <v>0</v>
      </c>
      <c r="BT1179" s="14">
        <v>0</v>
      </c>
      <c r="BU1179" s="14">
        <v>0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8</v>
      </c>
      <c r="CI1179" s="31">
        <v>8.6021505376344093E-2</v>
      </c>
      <c r="CJ1179" s="100">
        <v>1</v>
      </c>
      <c r="CK1179" s="31">
        <v>1.0752688172043012E-2</v>
      </c>
      <c r="CL1179" s="100">
        <v>0</v>
      </c>
      <c r="CM1179" s="31">
        <v>0</v>
      </c>
      <c r="CN1179" s="27">
        <v>15.43827956989248</v>
      </c>
      <c r="CO1179" s="27">
        <v>18.989999999999998</v>
      </c>
      <c r="CP1179" s="27">
        <v>21.585999999999999</v>
      </c>
      <c r="CQ1179" s="57"/>
    </row>
    <row r="1180" spans="1:95" x14ac:dyDescent="0.25">
      <c r="A1180" s="218">
        <v>4</v>
      </c>
      <c r="B1180" s="284">
        <v>0.875</v>
      </c>
      <c r="C1180" s="97">
        <v>55</v>
      </c>
      <c r="D1180" s="236">
        <v>1</v>
      </c>
      <c r="E1180" s="122">
        <v>2</v>
      </c>
      <c r="F1180" s="122">
        <v>41</v>
      </c>
      <c r="G1180" s="122">
        <v>10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11</v>
      </c>
      <c r="Y1180" s="31">
        <v>0.2</v>
      </c>
      <c r="Z1180" s="100">
        <v>1</v>
      </c>
      <c r="AA1180" s="31">
        <v>1.8181818181818181E-2</v>
      </c>
      <c r="AB1180" s="100">
        <v>0</v>
      </c>
      <c r="AC1180" s="31">
        <v>0</v>
      </c>
      <c r="AD1180" s="27">
        <v>18.332727272727276</v>
      </c>
      <c r="AE1180" s="27">
        <v>20.443999999999999</v>
      </c>
      <c r="AF1180" s="27">
        <v>22.917999999999999</v>
      </c>
      <c r="AG1180" s="57"/>
      <c r="AH1180" s="97">
        <v>30</v>
      </c>
      <c r="AI1180" s="236">
        <v>0</v>
      </c>
      <c r="AJ1180" s="122">
        <v>10</v>
      </c>
      <c r="AK1180" s="122">
        <v>18</v>
      </c>
      <c r="AL1180" s="122">
        <v>2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2</v>
      </c>
      <c r="BD1180" s="31">
        <v>6.6666666666666666E-2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16.151</v>
      </c>
      <c r="BJ1180" s="27">
        <v>19.6495</v>
      </c>
      <c r="BK1180" s="27">
        <v>20.523</v>
      </c>
      <c r="BL1180" s="57"/>
      <c r="BM1180" s="97">
        <v>85</v>
      </c>
      <c r="BN1180" s="473">
        <v>1</v>
      </c>
      <c r="BO1180" s="14">
        <v>12</v>
      </c>
      <c r="BP1180" s="14">
        <v>59</v>
      </c>
      <c r="BQ1180" s="14">
        <v>12</v>
      </c>
      <c r="BR1180" s="14">
        <v>1</v>
      </c>
      <c r="BS1180" s="14">
        <v>0</v>
      </c>
      <c r="BT1180" s="14">
        <v>0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13</v>
      </c>
      <c r="CI1180" s="31">
        <v>0.15294117647058825</v>
      </c>
      <c r="CJ1180" s="100">
        <v>1</v>
      </c>
      <c r="CK1180" s="31">
        <v>1.1764705882352941E-2</v>
      </c>
      <c r="CL1180" s="100">
        <v>0</v>
      </c>
      <c r="CM1180" s="31">
        <v>0</v>
      </c>
      <c r="CN1180" s="27">
        <v>17.56270588235294</v>
      </c>
      <c r="CO1180" s="27">
        <v>20.093999999999998</v>
      </c>
      <c r="CP1180" s="27">
        <v>22.148000000000003</v>
      </c>
      <c r="CQ1180" s="57"/>
    </row>
    <row r="1181" spans="1:95" x14ac:dyDescent="0.25">
      <c r="A1181" s="218">
        <v>4</v>
      </c>
      <c r="B1181" s="284">
        <v>0.91666700000000001</v>
      </c>
      <c r="C1181" s="97">
        <v>28</v>
      </c>
      <c r="D1181" s="236">
        <v>0</v>
      </c>
      <c r="E1181" s="122">
        <v>3</v>
      </c>
      <c r="F1181" s="122">
        <v>12</v>
      </c>
      <c r="G1181" s="122">
        <v>12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13</v>
      </c>
      <c r="Y1181" s="31">
        <v>0.4642857142857143</v>
      </c>
      <c r="Z1181" s="100">
        <v>3</v>
      </c>
      <c r="AA1181" s="31">
        <v>0.10714285714285714</v>
      </c>
      <c r="AB1181" s="100">
        <v>0</v>
      </c>
      <c r="AC1181" s="31">
        <v>0</v>
      </c>
      <c r="AD1181" s="27">
        <v>19.609642857142855</v>
      </c>
      <c r="AE1181" s="27">
        <v>23.542999999999996</v>
      </c>
      <c r="AF1181" s="27">
        <v>24.925999999999998</v>
      </c>
      <c r="AG1181" s="57"/>
      <c r="AH1181" s="97">
        <v>23</v>
      </c>
      <c r="AI1181" s="236">
        <v>1</v>
      </c>
      <c r="AJ1181" s="122">
        <v>7</v>
      </c>
      <c r="AK1181" s="122">
        <v>15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15.929130434782614</v>
      </c>
      <c r="BJ1181" s="27">
        <v>18.518000000000001</v>
      </c>
      <c r="BK1181" s="27">
        <v>19.753999999999998</v>
      </c>
      <c r="BL1181" s="57"/>
      <c r="BM1181" s="97">
        <v>51</v>
      </c>
      <c r="BN1181" s="473">
        <v>1</v>
      </c>
      <c r="BO1181" s="14">
        <v>10</v>
      </c>
      <c r="BP1181" s="14">
        <v>27</v>
      </c>
      <c r="BQ1181" s="14">
        <v>12</v>
      </c>
      <c r="BR1181" s="14">
        <v>1</v>
      </c>
      <c r="BS1181" s="14">
        <v>0</v>
      </c>
      <c r="BT1181" s="14">
        <v>0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13</v>
      </c>
      <c r="CI1181" s="31">
        <v>0.25490196078431371</v>
      </c>
      <c r="CJ1181" s="100">
        <v>3</v>
      </c>
      <c r="CK1181" s="31">
        <v>5.8823529411764705E-2</v>
      </c>
      <c r="CL1181" s="100">
        <v>0</v>
      </c>
      <c r="CM1181" s="31">
        <v>0</v>
      </c>
      <c r="CN1181" s="27">
        <v>17.949803921568623</v>
      </c>
      <c r="CO1181" s="27">
        <v>21.802</v>
      </c>
      <c r="CP1181" s="27">
        <v>24.393999999999998</v>
      </c>
      <c r="CQ1181" s="57"/>
    </row>
    <row r="1182" spans="1:95" x14ac:dyDescent="0.25">
      <c r="A1182" s="218">
        <v>4</v>
      </c>
      <c r="B1182" s="284">
        <v>0.95833299999999999</v>
      </c>
      <c r="C1182" s="98">
        <v>18</v>
      </c>
      <c r="D1182" s="295">
        <v>0</v>
      </c>
      <c r="E1182" s="296">
        <v>6</v>
      </c>
      <c r="F1182" s="296">
        <v>9</v>
      </c>
      <c r="G1182" s="296">
        <v>3</v>
      </c>
      <c r="H1182" s="296">
        <v>0</v>
      </c>
      <c r="I1182" s="296">
        <v>0</v>
      </c>
      <c r="J1182" s="296">
        <v>0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3</v>
      </c>
      <c r="Y1182" s="300">
        <v>0.16666666666666666</v>
      </c>
      <c r="Z1182" s="301">
        <v>0</v>
      </c>
      <c r="AA1182" s="300">
        <v>0</v>
      </c>
      <c r="AB1182" s="301">
        <v>0</v>
      </c>
      <c r="AC1182" s="300">
        <v>0</v>
      </c>
      <c r="AD1182" s="124">
        <v>17.599999999999998</v>
      </c>
      <c r="AE1182" s="124">
        <v>21.498499999999996</v>
      </c>
      <c r="AF1182" s="124" t="s">
        <v>104</v>
      </c>
      <c r="AG1182" s="57"/>
      <c r="AH1182" s="98">
        <v>19</v>
      </c>
      <c r="AI1182" s="295">
        <v>1</v>
      </c>
      <c r="AJ1182" s="296">
        <v>5</v>
      </c>
      <c r="AK1182" s="296">
        <v>11</v>
      </c>
      <c r="AL1182" s="296">
        <v>2</v>
      </c>
      <c r="AM1182" s="296">
        <v>0</v>
      </c>
      <c r="AN1182" s="296">
        <v>0</v>
      </c>
      <c r="AO1182" s="296">
        <v>0</v>
      </c>
      <c r="AP1182" s="296">
        <v>0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2</v>
      </c>
      <c r="BD1182" s="300">
        <v>0.10526315789473684</v>
      </c>
      <c r="BE1182" s="301">
        <v>0</v>
      </c>
      <c r="BF1182" s="300">
        <v>0</v>
      </c>
      <c r="BG1182" s="301">
        <v>0</v>
      </c>
      <c r="BH1182" s="300">
        <v>0</v>
      </c>
      <c r="BI1182" s="124">
        <v>16.77315789473684</v>
      </c>
      <c r="BJ1182" s="124">
        <v>19.53</v>
      </c>
      <c r="BK1182" s="124">
        <v>22.09</v>
      </c>
      <c r="BL1182" s="57"/>
      <c r="BM1182" s="98">
        <v>37</v>
      </c>
      <c r="BN1182" s="475">
        <v>1</v>
      </c>
      <c r="BO1182" s="15">
        <v>11</v>
      </c>
      <c r="BP1182" s="15">
        <v>20</v>
      </c>
      <c r="BQ1182" s="15">
        <v>5</v>
      </c>
      <c r="BR1182" s="15">
        <v>0</v>
      </c>
      <c r="BS1182" s="15">
        <v>0</v>
      </c>
      <c r="BT1182" s="15">
        <v>0</v>
      </c>
      <c r="BU1182" s="15">
        <v>0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5</v>
      </c>
      <c r="CI1182" s="300">
        <v>0.13513513513513514</v>
      </c>
      <c r="CJ1182" s="301">
        <v>0</v>
      </c>
      <c r="CK1182" s="300">
        <v>0</v>
      </c>
      <c r="CL1182" s="301">
        <v>0</v>
      </c>
      <c r="CM1182" s="300">
        <v>0</v>
      </c>
      <c r="CN1182" s="124">
        <v>17.175405405405403</v>
      </c>
      <c r="CO1182" s="124">
        <v>19.902999999999995</v>
      </c>
      <c r="CP1182" s="124">
        <v>22.798000000000002</v>
      </c>
      <c r="CQ1182" s="57"/>
    </row>
    <row r="1183" spans="1:95" x14ac:dyDescent="0.25">
      <c r="A1183" s="218"/>
      <c r="B1183" s="383" t="s">
        <v>35</v>
      </c>
      <c r="C1183" s="384">
        <v>2094</v>
      </c>
      <c r="D1183" s="385">
        <v>188</v>
      </c>
      <c r="E1183" s="385">
        <v>1100</v>
      </c>
      <c r="F1183" s="385">
        <v>755</v>
      </c>
      <c r="G1183" s="385">
        <v>49</v>
      </c>
      <c r="H1183" s="385">
        <v>1</v>
      </c>
      <c r="I1183" s="385">
        <v>1</v>
      </c>
      <c r="J1183" s="385">
        <v>0</v>
      </c>
      <c r="K1183" s="385">
        <v>0</v>
      </c>
      <c r="L1183" s="385">
        <v>0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51</v>
      </c>
      <c r="Y1183" s="403">
        <v>2.4355300859598854E-2</v>
      </c>
      <c r="Z1183" s="387">
        <v>2</v>
      </c>
      <c r="AA1183" s="403">
        <v>9.5510983763132757E-4</v>
      </c>
      <c r="AB1183" s="387">
        <v>0</v>
      </c>
      <c r="AC1183" s="403">
        <v>0</v>
      </c>
      <c r="AD1183" s="404">
        <v>14.115324737344819</v>
      </c>
      <c r="AE1183" s="404">
        <v>17.197499999999998</v>
      </c>
      <c r="AF1183" s="404">
        <v>19.100000000000001</v>
      </c>
      <c r="AG1183" s="16"/>
      <c r="AH1183" s="387">
        <v>1792</v>
      </c>
      <c r="AI1183" s="385">
        <v>587</v>
      </c>
      <c r="AJ1183" s="385">
        <v>880</v>
      </c>
      <c r="AK1183" s="385">
        <v>318</v>
      </c>
      <c r="AL1183" s="385">
        <v>7</v>
      </c>
      <c r="AM1183" s="385">
        <v>0</v>
      </c>
      <c r="AN1183" s="385">
        <v>0</v>
      </c>
      <c r="AO1183" s="385">
        <v>0</v>
      </c>
      <c r="AP1183" s="385">
        <v>0</v>
      </c>
      <c r="AQ1183" s="385">
        <v>0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7</v>
      </c>
      <c r="BD1183" s="403">
        <v>3.90625E-3</v>
      </c>
      <c r="BE1183" s="387">
        <v>0</v>
      </c>
      <c r="BF1183" s="403">
        <v>0</v>
      </c>
      <c r="BG1183" s="387">
        <v>0</v>
      </c>
      <c r="BH1183" s="403">
        <v>0</v>
      </c>
      <c r="BI1183" s="404">
        <v>11.677466517857145</v>
      </c>
      <c r="BJ1183" s="404">
        <v>15.38</v>
      </c>
      <c r="BK1183" s="404">
        <v>17.057499999999994</v>
      </c>
      <c r="BL1183" s="16"/>
      <c r="BM1183" s="387">
        <v>3886</v>
      </c>
      <c r="BN1183" s="385">
        <v>775</v>
      </c>
      <c r="BO1183" s="385">
        <v>1980</v>
      </c>
      <c r="BP1183" s="385">
        <v>1073</v>
      </c>
      <c r="BQ1183" s="385">
        <v>56</v>
      </c>
      <c r="BR1183" s="385">
        <v>1</v>
      </c>
      <c r="BS1183" s="385">
        <v>1</v>
      </c>
      <c r="BT1183" s="385">
        <v>0</v>
      </c>
      <c r="BU1183" s="385">
        <v>0</v>
      </c>
      <c r="BV1183" s="385">
        <v>0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58</v>
      </c>
      <c r="CI1183" s="358">
        <v>1.4925373134328358E-2</v>
      </c>
      <c r="CJ1183" s="332">
        <v>2</v>
      </c>
      <c r="CK1183" s="358">
        <v>5.1466803911477102E-4</v>
      </c>
      <c r="CL1183" s="332">
        <v>0</v>
      </c>
      <c r="CM1183" s="358">
        <v>0</v>
      </c>
      <c r="CN1183" s="359">
        <v>12.991124549665461</v>
      </c>
      <c r="CO1183" s="359">
        <v>16.539499999999997</v>
      </c>
      <c r="CP1183" s="359">
        <v>18.5</v>
      </c>
      <c r="CQ1183" s="57"/>
    </row>
    <row r="1184" spans="1:95" x14ac:dyDescent="0.25">
      <c r="A1184" s="218"/>
      <c r="B1184" s="388" t="s">
        <v>36</v>
      </c>
      <c r="C1184" s="389">
        <v>2388</v>
      </c>
      <c r="D1184" s="390">
        <v>193</v>
      </c>
      <c r="E1184" s="390">
        <v>1147</v>
      </c>
      <c r="F1184" s="390">
        <v>931</v>
      </c>
      <c r="G1184" s="390">
        <v>110</v>
      </c>
      <c r="H1184" s="390">
        <v>6</v>
      </c>
      <c r="I1184" s="390">
        <v>1</v>
      </c>
      <c r="J1184" s="390">
        <v>0</v>
      </c>
      <c r="K1184" s="390">
        <v>0</v>
      </c>
      <c r="L1184" s="390">
        <v>0</v>
      </c>
      <c r="M1184" s="390">
        <v>0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117</v>
      </c>
      <c r="Y1184" s="405">
        <v>4.8994974874371856E-2</v>
      </c>
      <c r="Z1184" s="392">
        <v>10</v>
      </c>
      <c r="AA1184" s="405">
        <v>4.1876046901172526E-3</v>
      </c>
      <c r="AB1184" s="392">
        <v>0</v>
      </c>
      <c r="AC1184" s="405">
        <v>0</v>
      </c>
      <c r="AD1184" s="406">
        <v>14.557625628140709</v>
      </c>
      <c r="AE1184" s="406">
        <v>18</v>
      </c>
      <c r="AF1184" s="406">
        <v>19.950999999999997</v>
      </c>
      <c r="AG1184" s="16"/>
      <c r="AH1184" s="392">
        <v>1998</v>
      </c>
      <c r="AI1184" s="390">
        <v>597</v>
      </c>
      <c r="AJ1184" s="390">
        <v>969</v>
      </c>
      <c r="AK1184" s="390">
        <v>414</v>
      </c>
      <c r="AL1184" s="390">
        <v>18</v>
      </c>
      <c r="AM1184" s="390">
        <v>0</v>
      </c>
      <c r="AN1184" s="390">
        <v>0</v>
      </c>
      <c r="AO1184" s="390">
        <v>0</v>
      </c>
      <c r="AP1184" s="390">
        <v>0</v>
      </c>
      <c r="AQ1184" s="390">
        <v>0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18</v>
      </c>
      <c r="BD1184" s="405">
        <v>9.0090090090090089E-3</v>
      </c>
      <c r="BE1184" s="392">
        <v>0</v>
      </c>
      <c r="BF1184" s="405">
        <v>0</v>
      </c>
      <c r="BG1184" s="392">
        <v>0</v>
      </c>
      <c r="BH1184" s="405">
        <v>0</v>
      </c>
      <c r="BI1184" s="406">
        <v>12.024994994994985</v>
      </c>
      <c r="BJ1184" s="406">
        <v>15.691499999999998</v>
      </c>
      <c r="BK1184" s="406">
        <v>17.829999999999998</v>
      </c>
      <c r="BL1184" s="16"/>
      <c r="BM1184" s="392">
        <v>4386</v>
      </c>
      <c r="BN1184" s="390">
        <v>790</v>
      </c>
      <c r="BO1184" s="390">
        <v>2116</v>
      </c>
      <c r="BP1184" s="390">
        <v>1345</v>
      </c>
      <c r="BQ1184" s="390">
        <v>128</v>
      </c>
      <c r="BR1184" s="390">
        <v>6</v>
      </c>
      <c r="BS1184" s="390">
        <v>1</v>
      </c>
      <c r="BT1184" s="390">
        <v>0</v>
      </c>
      <c r="BU1184" s="390">
        <v>0</v>
      </c>
      <c r="BV1184" s="390">
        <v>0</v>
      </c>
      <c r="BW1184" s="390">
        <v>0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135</v>
      </c>
      <c r="CI1184" s="360">
        <v>3.0779753761969904E-2</v>
      </c>
      <c r="CJ1184" s="339">
        <v>10</v>
      </c>
      <c r="CK1184" s="360">
        <v>2.2799817601459188E-3</v>
      </c>
      <c r="CL1184" s="339">
        <v>0</v>
      </c>
      <c r="CM1184" s="360">
        <v>0</v>
      </c>
      <c r="CN1184" s="361">
        <v>13.403910168718628</v>
      </c>
      <c r="CO1184" s="361">
        <v>17.09</v>
      </c>
      <c r="CP1184" s="361">
        <v>19.25</v>
      </c>
      <c r="CQ1184" s="57"/>
    </row>
    <row r="1185" spans="1:95" x14ac:dyDescent="0.25">
      <c r="A1185" s="218"/>
      <c r="B1185" s="393" t="s">
        <v>37</v>
      </c>
      <c r="C1185" s="394">
        <v>2434</v>
      </c>
      <c r="D1185" s="395">
        <v>193</v>
      </c>
      <c r="E1185" s="395">
        <v>1156</v>
      </c>
      <c r="F1185" s="395">
        <v>952</v>
      </c>
      <c r="G1185" s="395">
        <v>125</v>
      </c>
      <c r="H1185" s="395">
        <v>7</v>
      </c>
      <c r="I1185" s="395">
        <v>1</v>
      </c>
      <c r="J1185" s="395">
        <v>0</v>
      </c>
      <c r="K1185" s="395">
        <v>0</v>
      </c>
      <c r="L1185" s="395">
        <v>0</v>
      </c>
      <c r="M1185" s="395">
        <v>0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133</v>
      </c>
      <c r="Y1185" s="407">
        <v>5.464256368118324E-2</v>
      </c>
      <c r="Z1185" s="397">
        <v>13</v>
      </c>
      <c r="AA1185" s="407">
        <v>5.3410024650780612E-3</v>
      </c>
      <c r="AB1185" s="397">
        <v>0</v>
      </c>
      <c r="AC1185" s="407">
        <v>0</v>
      </c>
      <c r="AD1185" s="408">
        <v>14.616175496688754</v>
      </c>
      <c r="AE1185" s="408">
        <v>18.148999999999997</v>
      </c>
      <c r="AF1185" s="408">
        <v>20.0915</v>
      </c>
      <c r="AG1185" s="16"/>
      <c r="AH1185" s="397">
        <v>2040</v>
      </c>
      <c r="AI1185" s="395">
        <v>599</v>
      </c>
      <c r="AJ1185" s="395">
        <v>981</v>
      </c>
      <c r="AK1185" s="395">
        <v>440</v>
      </c>
      <c r="AL1185" s="395">
        <v>20</v>
      </c>
      <c r="AM1185" s="395">
        <v>0</v>
      </c>
      <c r="AN1185" s="395">
        <v>0</v>
      </c>
      <c r="AO1185" s="395">
        <v>0</v>
      </c>
      <c r="AP1185" s="395">
        <v>0</v>
      </c>
      <c r="AQ1185" s="395">
        <v>0</v>
      </c>
      <c r="AR1185" s="395">
        <v>0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20</v>
      </c>
      <c r="BD1185" s="407">
        <v>9.8039215686274508E-3</v>
      </c>
      <c r="BE1185" s="397">
        <v>0</v>
      </c>
      <c r="BF1185" s="407">
        <v>0</v>
      </c>
      <c r="BG1185" s="397">
        <v>0</v>
      </c>
      <c r="BH1185" s="407">
        <v>0</v>
      </c>
      <c r="BI1185" s="408">
        <v>12.069426026719437</v>
      </c>
      <c r="BJ1185" s="408">
        <v>15.77</v>
      </c>
      <c r="BK1185" s="408">
        <v>17.87</v>
      </c>
      <c r="BL1185" s="16"/>
      <c r="BM1185" s="397">
        <v>4474</v>
      </c>
      <c r="BN1185" s="395">
        <v>792</v>
      </c>
      <c r="BO1185" s="395">
        <v>2137</v>
      </c>
      <c r="BP1185" s="395">
        <v>1392</v>
      </c>
      <c r="BQ1185" s="395">
        <v>145</v>
      </c>
      <c r="BR1185" s="395">
        <v>7</v>
      </c>
      <c r="BS1185" s="395">
        <v>1</v>
      </c>
      <c r="BT1185" s="395">
        <v>0</v>
      </c>
      <c r="BU1185" s="395">
        <v>0</v>
      </c>
      <c r="BV1185" s="395">
        <v>0</v>
      </c>
      <c r="BW1185" s="395">
        <v>0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153</v>
      </c>
      <c r="CI1185" s="362">
        <v>3.4197586052749217E-2</v>
      </c>
      <c r="CJ1185" s="344">
        <v>13</v>
      </c>
      <c r="CK1185" s="362">
        <v>2.9056772463120252E-3</v>
      </c>
      <c r="CL1185" s="344">
        <v>0</v>
      </c>
      <c r="CM1185" s="362">
        <v>0</v>
      </c>
      <c r="CN1185" s="363">
        <v>13.456161821050241</v>
      </c>
      <c r="CO1185" s="363">
        <v>17.190000000000001</v>
      </c>
      <c r="CP1185" s="363">
        <v>19.36</v>
      </c>
      <c r="CQ1185" s="57"/>
    </row>
    <row r="1186" spans="1:95" x14ac:dyDescent="0.25">
      <c r="A1186" s="218"/>
      <c r="B1186" s="398" t="s">
        <v>38</v>
      </c>
      <c r="C1186" s="399">
        <v>2492</v>
      </c>
      <c r="D1186" s="400">
        <v>194</v>
      </c>
      <c r="E1186" s="400">
        <v>1160</v>
      </c>
      <c r="F1186" s="400">
        <v>963</v>
      </c>
      <c r="G1186" s="400">
        <v>160</v>
      </c>
      <c r="H1186" s="400">
        <v>14</v>
      </c>
      <c r="I1186" s="400">
        <v>1</v>
      </c>
      <c r="J1186" s="400">
        <v>0</v>
      </c>
      <c r="K1186" s="400">
        <v>0</v>
      </c>
      <c r="L1186" s="400">
        <v>0</v>
      </c>
      <c r="M1186" s="400">
        <v>0</v>
      </c>
      <c r="N1186" s="400">
        <v>0</v>
      </c>
      <c r="O1186" s="400">
        <v>0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175</v>
      </c>
      <c r="Y1186" s="409">
        <v>7.02247191011236E-2</v>
      </c>
      <c r="Z1186" s="402">
        <v>25</v>
      </c>
      <c r="AA1186" s="409">
        <v>1.0032102728731942E-2</v>
      </c>
      <c r="AB1186" s="402">
        <v>0</v>
      </c>
      <c r="AC1186" s="409">
        <v>0</v>
      </c>
      <c r="AD1186" s="410">
        <v>14.798142054574646</v>
      </c>
      <c r="AE1186" s="410">
        <v>18.390999999999995</v>
      </c>
      <c r="AF1186" s="410">
        <v>20.733999999999995</v>
      </c>
      <c r="AG1186" s="16"/>
      <c r="AH1186" s="402">
        <v>2086</v>
      </c>
      <c r="AI1186" s="400">
        <v>599</v>
      </c>
      <c r="AJ1186" s="400">
        <v>984</v>
      </c>
      <c r="AK1186" s="400">
        <v>470</v>
      </c>
      <c r="AL1186" s="400">
        <v>33</v>
      </c>
      <c r="AM1186" s="400">
        <v>0</v>
      </c>
      <c r="AN1186" s="400">
        <v>0</v>
      </c>
      <c r="AO1186" s="400">
        <v>0</v>
      </c>
      <c r="AP1186" s="400">
        <v>0</v>
      </c>
      <c r="AQ1186" s="400">
        <v>0</v>
      </c>
      <c r="AR1186" s="400">
        <v>0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33</v>
      </c>
      <c r="BD1186" s="409">
        <v>1.5819750719079578E-2</v>
      </c>
      <c r="BE1186" s="402">
        <v>0</v>
      </c>
      <c r="BF1186" s="409">
        <v>0</v>
      </c>
      <c r="BG1186" s="402">
        <v>0</v>
      </c>
      <c r="BH1186" s="409">
        <v>0</v>
      </c>
      <c r="BI1186" s="410">
        <v>12.253710450623204</v>
      </c>
      <c r="BJ1186" s="410">
        <v>16</v>
      </c>
      <c r="BK1186" s="410">
        <v>18.329999999999998</v>
      </c>
      <c r="BL1186" s="16"/>
      <c r="BM1186" s="402">
        <v>4578</v>
      </c>
      <c r="BN1186" s="400">
        <v>793</v>
      </c>
      <c r="BO1186" s="400">
        <v>2144</v>
      </c>
      <c r="BP1186" s="400">
        <v>1433</v>
      </c>
      <c r="BQ1186" s="400">
        <v>193</v>
      </c>
      <c r="BR1186" s="400">
        <v>14</v>
      </c>
      <c r="BS1186" s="400">
        <v>1</v>
      </c>
      <c r="BT1186" s="400">
        <v>0</v>
      </c>
      <c r="BU1186" s="400">
        <v>0</v>
      </c>
      <c r="BV1186" s="400">
        <v>0</v>
      </c>
      <c r="BW1186" s="400">
        <v>0</v>
      </c>
      <c r="BX1186" s="400">
        <v>0</v>
      </c>
      <c r="BY1186" s="400">
        <v>0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208</v>
      </c>
      <c r="CI1186" s="364">
        <v>4.5434687636522496E-2</v>
      </c>
      <c r="CJ1186" s="349">
        <v>25</v>
      </c>
      <c r="CK1186" s="364">
        <v>5.4608999563128006E-3</v>
      </c>
      <c r="CL1186" s="349">
        <v>0</v>
      </c>
      <c r="CM1186" s="364">
        <v>0</v>
      </c>
      <c r="CN1186" s="365">
        <v>13.638752730449969</v>
      </c>
      <c r="CO1186" s="365">
        <v>17.541499999999999</v>
      </c>
      <c r="CP1186" s="365">
        <v>19.820500000000003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11</v>
      </c>
      <c r="D1189" s="292">
        <v>0</v>
      </c>
      <c r="E1189" s="89">
        <v>4</v>
      </c>
      <c r="F1189" s="89">
        <v>5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2</v>
      </c>
      <c r="Y1189" s="30">
        <v>0.18181818181818182</v>
      </c>
      <c r="Z1189" s="99">
        <v>0</v>
      </c>
      <c r="AA1189" s="30">
        <v>0</v>
      </c>
      <c r="AB1189" s="99">
        <v>0</v>
      </c>
      <c r="AC1189" s="30">
        <v>0</v>
      </c>
      <c r="AD1189" s="25">
        <v>16.760909090909092</v>
      </c>
      <c r="AE1189" s="25">
        <v>20.593999999999998</v>
      </c>
      <c r="AF1189" s="25" t="s">
        <v>104</v>
      </c>
      <c r="AG1189" s="57"/>
      <c r="AH1189" s="96">
        <v>9</v>
      </c>
      <c r="AI1189" s="292">
        <v>3</v>
      </c>
      <c r="AJ1189" s="89">
        <v>0</v>
      </c>
      <c r="AK1189" s="89">
        <v>4</v>
      </c>
      <c r="AL1189" s="89">
        <v>2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2</v>
      </c>
      <c r="BD1189" s="30">
        <v>0.22222222222222221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14.351111111111114</v>
      </c>
      <c r="BJ1189" s="25">
        <v>20.965</v>
      </c>
      <c r="BK1189" s="25" t="s">
        <v>104</v>
      </c>
      <c r="BL1189" s="57"/>
      <c r="BM1189" s="96">
        <v>20</v>
      </c>
      <c r="BN1189" s="474">
        <v>3</v>
      </c>
      <c r="BO1189" s="461">
        <v>4</v>
      </c>
      <c r="BP1189" s="461">
        <v>9</v>
      </c>
      <c r="BQ1189" s="461">
        <v>4</v>
      </c>
      <c r="BR1189" s="461">
        <v>0</v>
      </c>
      <c r="BS1189" s="461">
        <v>0</v>
      </c>
      <c r="BT1189" s="461">
        <v>0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4</v>
      </c>
      <c r="CI1189" s="30">
        <v>0.2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15.676499999999999</v>
      </c>
      <c r="CO1189" s="25">
        <v>20.755500000000001</v>
      </c>
      <c r="CP1189" s="25">
        <v>22.0395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4</v>
      </c>
      <c r="D1190" s="236">
        <v>2</v>
      </c>
      <c r="E1190" s="122">
        <v>0</v>
      </c>
      <c r="F1190" s="122">
        <v>0</v>
      </c>
      <c r="G1190" s="122">
        <v>2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2</v>
      </c>
      <c r="Y1190" s="31">
        <v>0.5</v>
      </c>
      <c r="Z1190" s="100">
        <v>1</v>
      </c>
      <c r="AA1190" s="31">
        <v>0.25</v>
      </c>
      <c r="AB1190" s="100">
        <v>0</v>
      </c>
      <c r="AC1190" s="31">
        <v>0</v>
      </c>
      <c r="AD1190" s="27">
        <v>16.004999999999999</v>
      </c>
      <c r="AE1190" s="27" t="s">
        <v>104</v>
      </c>
      <c r="AF1190" s="27" t="s">
        <v>104</v>
      </c>
      <c r="AG1190" s="57"/>
      <c r="AH1190" s="97">
        <v>4</v>
      </c>
      <c r="AI1190" s="236">
        <v>1</v>
      </c>
      <c r="AJ1190" s="122">
        <v>1</v>
      </c>
      <c r="AK1190" s="122">
        <v>2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13.577500000000001</v>
      </c>
      <c r="BJ1190" s="27" t="s">
        <v>104</v>
      </c>
      <c r="BK1190" s="27" t="s">
        <v>104</v>
      </c>
      <c r="BL1190" s="57"/>
      <c r="BM1190" s="97">
        <v>8</v>
      </c>
      <c r="BN1190" s="473">
        <v>3</v>
      </c>
      <c r="BO1190" s="14">
        <v>1</v>
      </c>
      <c r="BP1190" s="14">
        <v>2</v>
      </c>
      <c r="BQ1190" s="14">
        <v>2</v>
      </c>
      <c r="BR1190" s="14">
        <v>0</v>
      </c>
      <c r="BS1190" s="14">
        <v>0</v>
      </c>
      <c r="BT1190" s="14">
        <v>0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</v>
      </c>
      <c r="CI1190" s="31">
        <v>0.25</v>
      </c>
      <c r="CJ1190" s="100">
        <v>1</v>
      </c>
      <c r="CK1190" s="31">
        <v>0.125</v>
      </c>
      <c r="CL1190" s="100">
        <v>0</v>
      </c>
      <c r="CM1190" s="31">
        <v>0</v>
      </c>
      <c r="CN1190" s="27">
        <v>14.79125</v>
      </c>
      <c r="CO1190" s="27">
        <v>24.000999999999998</v>
      </c>
      <c r="CP1190" s="27" t="s">
        <v>104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</v>
      </c>
      <c r="D1191" s="236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18.68</v>
      </c>
      <c r="AE1191" s="27" t="s">
        <v>104</v>
      </c>
      <c r="AF1191" s="27" t="s">
        <v>104</v>
      </c>
      <c r="AG1191" s="57"/>
      <c r="AH1191" s="97">
        <v>0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1</v>
      </c>
      <c r="BN1191" s="473">
        <v>0</v>
      </c>
      <c r="BO1191" s="14">
        <v>0</v>
      </c>
      <c r="BP1191" s="14">
        <v>1</v>
      </c>
      <c r="BQ1191" s="14">
        <v>0</v>
      </c>
      <c r="BR1191" s="14">
        <v>0</v>
      </c>
      <c r="BS1191" s="14">
        <v>0</v>
      </c>
      <c r="BT1191" s="14">
        <v>0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18.68</v>
      </c>
      <c r="CO1191" s="27" t="s">
        <v>104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2</v>
      </c>
      <c r="D1192" s="236">
        <v>0</v>
      </c>
      <c r="E1192" s="122">
        <v>0</v>
      </c>
      <c r="F1192" s="122">
        <v>2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17.015000000000001</v>
      </c>
      <c r="AE1192" s="27" t="s">
        <v>104</v>
      </c>
      <c r="AF1192" s="27" t="s">
        <v>104</v>
      </c>
      <c r="AG1192" s="57"/>
      <c r="AH1192" s="97">
        <v>3</v>
      </c>
      <c r="AI1192" s="236">
        <v>0</v>
      </c>
      <c r="AJ1192" s="122">
        <v>0</v>
      </c>
      <c r="AK1192" s="122">
        <v>2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</v>
      </c>
      <c r="BD1192" s="31">
        <v>0.33333333333333331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18.416666666666668</v>
      </c>
      <c r="BJ1192" s="27" t="s">
        <v>104</v>
      </c>
      <c r="BK1192" s="27" t="s">
        <v>104</v>
      </c>
      <c r="BL1192" s="57"/>
      <c r="BM1192" s="97">
        <v>5</v>
      </c>
      <c r="BN1192" s="473">
        <v>0</v>
      </c>
      <c r="BO1192" s="14">
        <v>0</v>
      </c>
      <c r="BP1192" s="14">
        <v>4</v>
      </c>
      <c r="BQ1192" s="14">
        <v>1</v>
      </c>
      <c r="BR1192" s="14">
        <v>0</v>
      </c>
      <c r="BS1192" s="14">
        <v>0</v>
      </c>
      <c r="BT1192" s="14">
        <v>0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1</v>
      </c>
      <c r="CI1192" s="31">
        <v>0.2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17.855999999999998</v>
      </c>
      <c r="CO1192" s="27" t="s">
        <v>104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9</v>
      </c>
      <c r="D1193" s="236">
        <v>0</v>
      </c>
      <c r="E1193" s="122">
        <v>0</v>
      </c>
      <c r="F1193" s="122">
        <v>2</v>
      </c>
      <c r="G1193" s="122">
        <v>6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7</v>
      </c>
      <c r="Y1193" s="31">
        <v>0.77777777777777779</v>
      </c>
      <c r="Z1193" s="100">
        <v>3</v>
      </c>
      <c r="AA1193" s="31">
        <v>0.33333333333333331</v>
      </c>
      <c r="AB1193" s="100">
        <v>0</v>
      </c>
      <c r="AC1193" s="31">
        <v>0</v>
      </c>
      <c r="AD1193" s="27">
        <v>21.913333333333338</v>
      </c>
      <c r="AE1193" s="27">
        <v>26.009999999999998</v>
      </c>
      <c r="AF1193" s="27" t="s">
        <v>104</v>
      </c>
      <c r="AG1193" s="57"/>
      <c r="AH1193" s="97">
        <v>5</v>
      </c>
      <c r="AI1193" s="236">
        <v>0</v>
      </c>
      <c r="AJ1193" s="122">
        <v>0</v>
      </c>
      <c r="AK1193" s="122">
        <v>5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16.698</v>
      </c>
      <c r="BJ1193" s="27" t="s">
        <v>104</v>
      </c>
      <c r="BK1193" s="27" t="s">
        <v>104</v>
      </c>
      <c r="BL1193" s="57"/>
      <c r="BM1193" s="97">
        <v>14</v>
      </c>
      <c r="BN1193" s="473">
        <v>0</v>
      </c>
      <c r="BO1193" s="14">
        <v>0</v>
      </c>
      <c r="BP1193" s="14">
        <v>7</v>
      </c>
      <c r="BQ1193" s="14">
        <v>6</v>
      </c>
      <c r="BR1193" s="14">
        <v>1</v>
      </c>
      <c r="BS1193" s="14">
        <v>0</v>
      </c>
      <c r="BT1193" s="14">
        <v>0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7</v>
      </c>
      <c r="CI1193" s="31">
        <v>0.5</v>
      </c>
      <c r="CJ1193" s="100">
        <v>3</v>
      </c>
      <c r="CK1193" s="31">
        <v>0.21428571428571427</v>
      </c>
      <c r="CL1193" s="100">
        <v>0</v>
      </c>
      <c r="CM1193" s="31">
        <v>0</v>
      </c>
      <c r="CN1193" s="27">
        <v>20.050714285714289</v>
      </c>
      <c r="CO1193" s="27">
        <v>24.572499999999998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22</v>
      </c>
      <c r="D1194" s="236">
        <v>0</v>
      </c>
      <c r="E1194" s="122">
        <v>0</v>
      </c>
      <c r="F1194" s="122">
        <v>7</v>
      </c>
      <c r="G1194" s="122">
        <v>15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15</v>
      </c>
      <c r="Y1194" s="31">
        <v>0.68181818181818177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20.372727272727271</v>
      </c>
      <c r="AE1194" s="27">
        <v>22.7715</v>
      </c>
      <c r="AF1194" s="27">
        <v>23.825500000000002</v>
      </c>
      <c r="AG1194" s="57"/>
      <c r="AH1194" s="97">
        <v>14</v>
      </c>
      <c r="AI1194" s="236">
        <v>0</v>
      </c>
      <c r="AJ1194" s="122">
        <v>1</v>
      </c>
      <c r="AK1194" s="122">
        <v>10</v>
      </c>
      <c r="AL1194" s="122">
        <v>3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3</v>
      </c>
      <c r="BD1194" s="31">
        <v>0.21428571428571427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18.312857142857144</v>
      </c>
      <c r="BJ1194" s="27">
        <v>20.16</v>
      </c>
      <c r="BK1194" s="27" t="s">
        <v>104</v>
      </c>
      <c r="BL1194" s="57"/>
      <c r="BM1194" s="97">
        <v>36</v>
      </c>
      <c r="BN1194" s="473">
        <v>0</v>
      </c>
      <c r="BO1194" s="14">
        <v>1</v>
      </c>
      <c r="BP1194" s="14">
        <v>17</v>
      </c>
      <c r="BQ1194" s="14">
        <v>18</v>
      </c>
      <c r="BR1194" s="14">
        <v>0</v>
      </c>
      <c r="BS1194" s="14">
        <v>0</v>
      </c>
      <c r="BT1194" s="14">
        <v>0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18</v>
      </c>
      <c r="CI1194" s="31">
        <v>0.5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19.571666666666665</v>
      </c>
      <c r="CO1194" s="27">
        <v>21.737000000000002</v>
      </c>
      <c r="CP1194" s="27">
        <v>23.384499999999999</v>
      </c>
      <c r="CQ1194" s="57"/>
    </row>
    <row r="1195" spans="1:95" x14ac:dyDescent="0.25">
      <c r="A1195" s="218">
        <v>5</v>
      </c>
      <c r="B1195" s="284">
        <v>0.25</v>
      </c>
      <c r="C1195" s="97">
        <v>100</v>
      </c>
      <c r="D1195" s="236">
        <v>1</v>
      </c>
      <c r="E1195" s="122">
        <v>11</v>
      </c>
      <c r="F1195" s="122">
        <v>57</v>
      </c>
      <c r="G1195" s="122">
        <v>30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31</v>
      </c>
      <c r="Y1195" s="31">
        <v>0.31</v>
      </c>
      <c r="Z1195" s="100">
        <v>2</v>
      </c>
      <c r="AA1195" s="31">
        <v>0.02</v>
      </c>
      <c r="AB1195" s="100">
        <v>0</v>
      </c>
      <c r="AC1195" s="31">
        <v>0</v>
      </c>
      <c r="AD1195" s="27">
        <v>18.289099999999998</v>
      </c>
      <c r="AE1195" s="27">
        <v>21.528499999999998</v>
      </c>
      <c r="AF1195" s="27">
        <v>22.443999999999999</v>
      </c>
      <c r="AG1195" s="57"/>
      <c r="AH1195" s="97">
        <v>51</v>
      </c>
      <c r="AI1195" s="236">
        <v>7</v>
      </c>
      <c r="AJ1195" s="122">
        <v>20</v>
      </c>
      <c r="AK1195" s="122">
        <v>23</v>
      </c>
      <c r="AL1195" s="122">
        <v>1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1</v>
      </c>
      <c r="BD1195" s="31">
        <v>1.9607843137254902E-2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13.740980392156871</v>
      </c>
      <c r="BJ1195" s="27">
        <v>17.68</v>
      </c>
      <c r="BK1195" s="27">
        <v>18.61</v>
      </c>
      <c r="BL1195" s="57"/>
      <c r="BM1195" s="97">
        <v>151</v>
      </c>
      <c r="BN1195" s="473">
        <v>8</v>
      </c>
      <c r="BO1195" s="14">
        <v>31</v>
      </c>
      <c r="BP1195" s="14">
        <v>80</v>
      </c>
      <c r="BQ1195" s="14">
        <v>31</v>
      </c>
      <c r="BR1195" s="14">
        <v>1</v>
      </c>
      <c r="BS1195" s="14">
        <v>0</v>
      </c>
      <c r="BT1195" s="14">
        <v>0</v>
      </c>
      <c r="BU1195" s="14">
        <v>0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32</v>
      </c>
      <c r="CI1195" s="31">
        <v>0.2119205298013245</v>
      </c>
      <c r="CJ1195" s="100">
        <v>2</v>
      </c>
      <c r="CK1195" s="31">
        <v>1.3245033112582781E-2</v>
      </c>
      <c r="CL1195" s="100">
        <v>0</v>
      </c>
      <c r="CM1195" s="31">
        <v>0</v>
      </c>
      <c r="CN1195" s="27">
        <v>16.752980132450325</v>
      </c>
      <c r="CO1195" s="27">
        <v>20.901999999999997</v>
      </c>
      <c r="CP1195" s="27">
        <v>22.305999999999997</v>
      </c>
      <c r="CQ1195" s="57"/>
    </row>
    <row r="1196" spans="1:95" x14ac:dyDescent="0.25">
      <c r="A1196" s="218">
        <v>5</v>
      </c>
      <c r="B1196" s="284">
        <v>0.29166700000000001</v>
      </c>
      <c r="C1196" s="97">
        <v>118</v>
      </c>
      <c r="D1196" s="236">
        <v>3</v>
      </c>
      <c r="E1196" s="122">
        <v>67</v>
      </c>
      <c r="F1196" s="122">
        <v>43</v>
      </c>
      <c r="G1196" s="122">
        <v>5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5</v>
      </c>
      <c r="Y1196" s="31">
        <v>4.2372881355932202E-2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14.392288135593226</v>
      </c>
      <c r="AE1196" s="27">
        <v>18.062999999999999</v>
      </c>
      <c r="AF1196" s="27">
        <v>19.779</v>
      </c>
      <c r="AG1196" s="57"/>
      <c r="AH1196" s="97">
        <v>203</v>
      </c>
      <c r="AI1196" s="236">
        <v>36</v>
      </c>
      <c r="AJ1196" s="122">
        <v>125</v>
      </c>
      <c r="AK1196" s="122">
        <v>41</v>
      </c>
      <c r="AL1196" s="122">
        <v>1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1</v>
      </c>
      <c r="BD1196" s="31">
        <v>4.9261083743842365E-3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12.858866995073871</v>
      </c>
      <c r="BJ1196" s="27">
        <v>16.097999999999999</v>
      </c>
      <c r="BK1196" s="27">
        <v>16.827999999999999</v>
      </c>
      <c r="BL1196" s="57"/>
      <c r="BM1196" s="97">
        <v>321</v>
      </c>
      <c r="BN1196" s="473">
        <v>39</v>
      </c>
      <c r="BO1196" s="14">
        <v>192</v>
      </c>
      <c r="BP1196" s="14">
        <v>84</v>
      </c>
      <c r="BQ1196" s="14">
        <v>6</v>
      </c>
      <c r="BR1196" s="14">
        <v>0</v>
      </c>
      <c r="BS1196" s="14">
        <v>0</v>
      </c>
      <c r="BT1196" s="14">
        <v>0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6</v>
      </c>
      <c r="CI1196" s="31">
        <v>1.8691588785046728E-2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13.422554517133952</v>
      </c>
      <c r="CO1196" s="27">
        <v>16.248000000000001</v>
      </c>
      <c r="CP1196" s="27">
        <v>18.57</v>
      </c>
      <c r="CQ1196" s="57"/>
    </row>
    <row r="1197" spans="1:95" x14ac:dyDescent="0.25">
      <c r="A1197" s="218">
        <v>5</v>
      </c>
      <c r="B1197" s="284">
        <v>0.33333299999999999</v>
      </c>
      <c r="C1197" s="97">
        <v>196</v>
      </c>
      <c r="D1197" s="236">
        <v>51</v>
      </c>
      <c r="E1197" s="122">
        <v>132</v>
      </c>
      <c r="F1197" s="122">
        <v>12</v>
      </c>
      <c r="G1197" s="122">
        <v>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</v>
      </c>
      <c r="Y1197" s="31">
        <v>5.1020408163265302E-3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11.256479591836728</v>
      </c>
      <c r="AE1197" s="27">
        <v>13.464500000000001</v>
      </c>
      <c r="AF1197" s="27">
        <v>15.676999999999991</v>
      </c>
      <c r="AG1197" s="57"/>
      <c r="AH1197" s="97">
        <v>269</v>
      </c>
      <c r="AI1197" s="236">
        <v>103</v>
      </c>
      <c r="AJ1197" s="122">
        <v>146</v>
      </c>
      <c r="AK1197" s="122">
        <v>20</v>
      </c>
      <c r="AL1197" s="122">
        <v>0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10.918550185873599</v>
      </c>
      <c r="BJ1197" s="27">
        <v>13.94</v>
      </c>
      <c r="BK1197" s="27">
        <v>15.82</v>
      </c>
      <c r="BL1197" s="57"/>
      <c r="BM1197" s="97">
        <v>465</v>
      </c>
      <c r="BN1197" s="473">
        <v>154</v>
      </c>
      <c r="BO1197" s="14">
        <v>278</v>
      </c>
      <c r="BP1197" s="14">
        <v>32</v>
      </c>
      <c r="BQ1197" s="14">
        <v>1</v>
      </c>
      <c r="BR1197" s="14">
        <v>0</v>
      </c>
      <c r="BS1197" s="14">
        <v>0</v>
      </c>
      <c r="BT1197" s="14">
        <v>0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</v>
      </c>
      <c r="CI1197" s="31">
        <v>2.1505376344086021E-3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11.060989247311813</v>
      </c>
      <c r="CO1197" s="27">
        <v>13.77</v>
      </c>
      <c r="CP1197" s="27">
        <v>15.811</v>
      </c>
      <c r="CQ1197" s="57"/>
    </row>
    <row r="1198" spans="1:95" x14ac:dyDescent="0.25">
      <c r="A1198" s="218">
        <v>5</v>
      </c>
      <c r="B1198" s="284">
        <v>0.375</v>
      </c>
      <c r="C1198" s="97">
        <v>148</v>
      </c>
      <c r="D1198" s="236">
        <v>14</v>
      </c>
      <c r="E1198" s="122">
        <v>82</v>
      </c>
      <c r="F1198" s="122">
        <v>50</v>
      </c>
      <c r="G1198" s="122">
        <v>2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2</v>
      </c>
      <c r="Y1198" s="31">
        <v>1.3513513513513514E-2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13.770810810810801</v>
      </c>
      <c r="AE1198" s="27">
        <v>17.202499999999997</v>
      </c>
      <c r="AF1198" s="27">
        <v>18.429499999999997</v>
      </c>
      <c r="AG1198" s="57"/>
      <c r="AH1198" s="97">
        <v>151</v>
      </c>
      <c r="AI1198" s="236">
        <v>8</v>
      </c>
      <c r="AJ1198" s="122">
        <v>93</v>
      </c>
      <c r="AK1198" s="122">
        <v>50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13.893774834437083</v>
      </c>
      <c r="BJ1198" s="27">
        <v>15.792</v>
      </c>
      <c r="BK1198" s="27">
        <v>16.958000000000002</v>
      </c>
      <c r="BL1198" s="57"/>
      <c r="BM1198" s="97">
        <v>299</v>
      </c>
      <c r="BN1198" s="473">
        <v>22</v>
      </c>
      <c r="BO1198" s="14">
        <v>175</v>
      </c>
      <c r="BP1198" s="14">
        <v>100</v>
      </c>
      <c r="BQ1198" s="14">
        <v>2</v>
      </c>
      <c r="BR1198" s="14">
        <v>0</v>
      </c>
      <c r="BS1198" s="14">
        <v>0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2</v>
      </c>
      <c r="CI1198" s="31">
        <v>6.688963210702341E-3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13.832909698996662</v>
      </c>
      <c r="CO1198" s="27">
        <v>16.34</v>
      </c>
      <c r="CP1198" s="27">
        <v>17.989999999999998</v>
      </c>
      <c r="CQ1198" s="57"/>
    </row>
    <row r="1199" spans="1:95" x14ac:dyDescent="0.25">
      <c r="A1199" s="218">
        <v>5</v>
      </c>
      <c r="B1199" s="284">
        <v>0.41666700000000001</v>
      </c>
      <c r="C1199" s="97">
        <v>159</v>
      </c>
      <c r="D1199" s="236">
        <v>18</v>
      </c>
      <c r="E1199" s="122">
        <v>94</v>
      </c>
      <c r="F1199" s="122">
        <v>42</v>
      </c>
      <c r="G1199" s="122">
        <v>5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5</v>
      </c>
      <c r="Y1199" s="31">
        <v>3.1446540880503145E-2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13.684088050314463</v>
      </c>
      <c r="AE1199" s="27">
        <v>17.079999999999998</v>
      </c>
      <c r="AF1199" s="27">
        <v>19.53</v>
      </c>
      <c r="AG1199" s="57"/>
      <c r="AH1199" s="97">
        <v>159</v>
      </c>
      <c r="AI1199" s="236">
        <v>32</v>
      </c>
      <c r="AJ1199" s="122">
        <v>86</v>
      </c>
      <c r="AK1199" s="122">
        <v>40</v>
      </c>
      <c r="AL1199" s="122">
        <v>1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13.108427672955985</v>
      </c>
      <c r="BJ1199" s="27">
        <v>16.5</v>
      </c>
      <c r="BK1199" s="27">
        <v>19.04</v>
      </c>
      <c r="BL1199" s="57"/>
      <c r="BM1199" s="97">
        <v>318</v>
      </c>
      <c r="BN1199" s="473">
        <v>50</v>
      </c>
      <c r="BO1199" s="14">
        <v>180</v>
      </c>
      <c r="BP1199" s="14">
        <v>82</v>
      </c>
      <c r="BQ1199" s="14">
        <v>6</v>
      </c>
      <c r="BR1199" s="14">
        <v>0</v>
      </c>
      <c r="BS1199" s="14">
        <v>0</v>
      </c>
      <c r="BT1199" s="14">
        <v>0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5</v>
      </c>
      <c r="CI1199" s="31">
        <v>1.5723270440251572E-2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13.396257861635215</v>
      </c>
      <c r="CO1199" s="27">
        <v>16.737499999999994</v>
      </c>
      <c r="CP1199" s="27">
        <v>19.04</v>
      </c>
      <c r="CQ1199" s="57"/>
    </row>
    <row r="1200" spans="1:95" x14ac:dyDescent="0.25">
      <c r="A1200" s="218">
        <v>5</v>
      </c>
      <c r="B1200" s="284">
        <v>0.45833299999999999</v>
      </c>
      <c r="C1200" s="97">
        <v>213</v>
      </c>
      <c r="D1200" s="236">
        <v>44</v>
      </c>
      <c r="E1200" s="122">
        <v>123</v>
      </c>
      <c r="F1200" s="122">
        <v>42</v>
      </c>
      <c r="G1200" s="122">
        <v>4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4</v>
      </c>
      <c r="Y1200" s="31">
        <v>1.8779342723004695E-2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12.542300469483562</v>
      </c>
      <c r="AE1200" s="27">
        <v>15.871000000000002</v>
      </c>
      <c r="AF1200" s="27">
        <v>18.278999999999996</v>
      </c>
      <c r="AG1200" s="57"/>
      <c r="AH1200" s="97">
        <v>135</v>
      </c>
      <c r="AI1200" s="236">
        <v>62</v>
      </c>
      <c r="AJ1200" s="122">
        <v>54</v>
      </c>
      <c r="AK1200" s="122">
        <v>18</v>
      </c>
      <c r="AL1200" s="122">
        <v>1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</v>
      </c>
      <c r="BD1200" s="31">
        <v>7.4074074074074077E-3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10.877555555555556</v>
      </c>
      <c r="BJ1200" s="27">
        <v>14.559999999999997</v>
      </c>
      <c r="BK1200" s="27">
        <v>16.358000000000001</v>
      </c>
      <c r="BL1200" s="57"/>
      <c r="BM1200" s="97">
        <v>348</v>
      </c>
      <c r="BN1200" s="473">
        <v>106</v>
      </c>
      <c r="BO1200" s="14">
        <v>177</v>
      </c>
      <c r="BP1200" s="14">
        <v>60</v>
      </c>
      <c r="BQ1200" s="14">
        <v>5</v>
      </c>
      <c r="BR1200" s="14">
        <v>0</v>
      </c>
      <c r="BS1200" s="14">
        <v>0</v>
      </c>
      <c r="BT1200" s="14">
        <v>0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5</v>
      </c>
      <c r="CI1200" s="31">
        <v>1.4367816091954023E-2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11.896494252873559</v>
      </c>
      <c r="CO1200" s="27">
        <v>15.3795</v>
      </c>
      <c r="CP1200" s="27">
        <v>17.5945</v>
      </c>
      <c r="CQ1200" s="57"/>
    </row>
    <row r="1201" spans="1:95" x14ac:dyDescent="0.25">
      <c r="A1201" s="218">
        <v>5</v>
      </c>
      <c r="B1201" s="284">
        <v>0.5</v>
      </c>
      <c r="C1201" s="97">
        <v>210</v>
      </c>
      <c r="D1201" s="236">
        <v>42</v>
      </c>
      <c r="E1201" s="122">
        <v>121</v>
      </c>
      <c r="F1201" s="122">
        <v>42</v>
      </c>
      <c r="G1201" s="122">
        <v>5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5</v>
      </c>
      <c r="Y1201" s="31">
        <v>2.3809523809523808E-2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12.851761904761906</v>
      </c>
      <c r="AE1201" s="27">
        <v>16.133499999999998</v>
      </c>
      <c r="AF1201" s="27">
        <v>18.715499999999995</v>
      </c>
      <c r="AG1201" s="57"/>
      <c r="AH1201" s="97">
        <v>138</v>
      </c>
      <c r="AI1201" s="236">
        <v>80</v>
      </c>
      <c r="AJ1201" s="122">
        <v>42</v>
      </c>
      <c r="AK1201" s="122">
        <v>14</v>
      </c>
      <c r="AL1201" s="122">
        <v>2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2</v>
      </c>
      <c r="BD1201" s="31">
        <v>1.4492753623188406E-2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10.116304347826091</v>
      </c>
      <c r="BJ1201" s="27">
        <v>14.379</v>
      </c>
      <c r="BK1201" s="27">
        <v>16.793499999999998</v>
      </c>
      <c r="BL1201" s="57"/>
      <c r="BM1201" s="97">
        <v>348</v>
      </c>
      <c r="BN1201" s="473">
        <v>122</v>
      </c>
      <c r="BO1201" s="14">
        <v>163</v>
      </c>
      <c r="BP1201" s="14">
        <v>56</v>
      </c>
      <c r="BQ1201" s="14">
        <v>7</v>
      </c>
      <c r="BR1201" s="14">
        <v>0</v>
      </c>
      <c r="BS1201" s="14">
        <v>0</v>
      </c>
      <c r="BT1201" s="14">
        <v>0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7</v>
      </c>
      <c r="CI1201" s="31">
        <v>2.0114942528735632E-2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11.767011494252872</v>
      </c>
      <c r="CO1201" s="27">
        <v>15.749499999999999</v>
      </c>
      <c r="CP1201" s="27">
        <v>18.350500000000004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180</v>
      </c>
      <c r="D1202" s="236">
        <v>22</v>
      </c>
      <c r="E1202" s="122">
        <v>97</v>
      </c>
      <c r="F1202" s="122">
        <v>57</v>
      </c>
      <c r="G1202" s="122">
        <v>4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4</v>
      </c>
      <c r="Y1202" s="31">
        <v>2.2222222222222223E-2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13.669333333333331</v>
      </c>
      <c r="AE1202" s="27">
        <v>16.52</v>
      </c>
      <c r="AF1202" s="27">
        <v>18.689500000000002</v>
      </c>
      <c r="AG1202" s="57"/>
      <c r="AH1202" s="97">
        <v>156</v>
      </c>
      <c r="AI1202" s="236">
        <v>71</v>
      </c>
      <c r="AJ1202" s="122">
        <v>75</v>
      </c>
      <c r="AK1202" s="122">
        <v>10</v>
      </c>
      <c r="AL1202" s="122">
        <v>0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10.630256410256415</v>
      </c>
      <c r="BJ1202" s="27">
        <v>14.1135</v>
      </c>
      <c r="BK1202" s="27">
        <v>15.278</v>
      </c>
      <c r="BL1202" s="57"/>
      <c r="BM1202" s="97">
        <v>336</v>
      </c>
      <c r="BN1202" s="473">
        <v>93</v>
      </c>
      <c r="BO1202" s="14">
        <v>172</v>
      </c>
      <c r="BP1202" s="14">
        <v>67</v>
      </c>
      <c r="BQ1202" s="14">
        <v>4</v>
      </c>
      <c r="BR1202" s="14">
        <v>0</v>
      </c>
      <c r="BS1202" s="14">
        <v>0</v>
      </c>
      <c r="BT1202" s="14">
        <v>0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4</v>
      </c>
      <c r="CI1202" s="31">
        <v>1.1904761904761904E-2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12.258333333333326</v>
      </c>
      <c r="CO1202" s="27">
        <v>15.583499999999999</v>
      </c>
      <c r="CP1202" s="27">
        <v>17.745999999999999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183</v>
      </c>
      <c r="D1203" s="236">
        <v>50</v>
      </c>
      <c r="E1203" s="122">
        <v>85</v>
      </c>
      <c r="F1203" s="122">
        <v>45</v>
      </c>
      <c r="G1203" s="122">
        <v>3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3</v>
      </c>
      <c r="Y1203" s="31">
        <v>1.6393442622950821E-2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12.610218579234973</v>
      </c>
      <c r="AE1203" s="27">
        <v>16.672000000000001</v>
      </c>
      <c r="AF1203" s="27">
        <v>18.802</v>
      </c>
      <c r="AG1203" s="57"/>
      <c r="AH1203" s="97">
        <v>201</v>
      </c>
      <c r="AI1203" s="236">
        <v>71</v>
      </c>
      <c r="AJ1203" s="122">
        <v>87</v>
      </c>
      <c r="AK1203" s="122">
        <v>42</v>
      </c>
      <c r="AL1203" s="122">
        <v>1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</v>
      </c>
      <c r="BD1203" s="31">
        <v>4.9751243781094526E-3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11.311492537313439</v>
      </c>
      <c r="BJ1203" s="27">
        <v>15.411</v>
      </c>
      <c r="BK1203" s="27">
        <v>16.811999999999998</v>
      </c>
      <c r="BL1203" s="57"/>
      <c r="BM1203" s="97">
        <v>384</v>
      </c>
      <c r="BN1203" s="473">
        <v>121</v>
      </c>
      <c r="BO1203" s="14">
        <v>172</v>
      </c>
      <c r="BP1203" s="14">
        <v>87</v>
      </c>
      <c r="BQ1203" s="14">
        <v>4</v>
      </c>
      <c r="BR1203" s="14">
        <v>0</v>
      </c>
      <c r="BS1203" s="14">
        <v>0</v>
      </c>
      <c r="BT1203" s="14">
        <v>0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4</v>
      </c>
      <c r="CI1203" s="31">
        <v>1.0416666666666666E-2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11.930416666666657</v>
      </c>
      <c r="CO1203" s="27">
        <v>15.695</v>
      </c>
      <c r="CP1203" s="27">
        <v>17.602499999999999</v>
      </c>
      <c r="CQ1203" s="57"/>
    </row>
    <row r="1204" spans="1:95" x14ac:dyDescent="0.25">
      <c r="A1204" s="218">
        <v>5</v>
      </c>
      <c r="B1204" s="284">
        <v>0.625</v>
      </c>
      <c r="C1204" s="97">
        <v>206</v>
      </c>
      <c r="D1204" s="236">
        <v>39</v>
      </c>
      <c r="E1204" s="122">
        <v>135</v>
      </c>
      <c r="F1204" s="122">
        <v>31</v>
      </c>
      <c r="G1204" s="122">
        <v>1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</v>
      </c>
      <c r="Y1204" s="31">
        <v>4.8543689320388345E-3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12.570970873786409</v>
      </c>
      <c r="AE1204" s="27">
        <v>15.149000000000001</v>
      </c>
      <c r="AF1204" s="27">
        <v>16.375499999999992</v>
      </c>
      <c r="AG1204" s="57"/>
      <c r="AH1204" s="97">
        <v>192</v>
      </c>
      <c r="AI1204" s="236">
        <v>103</v>
      </c>
      <c r="AJ1204" s="122">
        <v>75</v>
      </c>
      <c r="AK1204" s="122">
        <v>14</v>
      </c>
      <c r="AL1204" s="122">
        <v>0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9.5413541666666664</v>
      </c>
      <c r="BJ1204" s="27">
        <v>13.504999999999995</v>
      </c>
      <c r="BK1204" s="27">
        <v>15.6145</v>
      </c>
      <c r="BL1204" s="57"/>
      <c r="BM1204" s="97">
        <v>398</v>
      </c>
      <c r="BN1204" s="473">
        <v>142</v>
      </c>
      <c r="BO1204" s="14">
        <v>210</v>
      </c>
      <c r="BP1204" s="14">
        <v>45</v>
      </c>
      <c r="BQ1204" s="14">
        <v>1</v>
      </c>
      <c r="BR1204" s="14">
        <v>0</v>
      </c>
      <c r="BS1204" s="14">
        <v>0</v>
      </c>
      <c r="BT1204" s="14">
        <v>0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1</v>
      </c>
      <c r="CI1204" s="31">
        <v>2.5125628140703518E-3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11.109447236180902</v>
      </c>
      <c r="CO1204" s="27">
        <v>14.7315</v>
      </c>
      <c r="CP1204" s="27">
        <v>15.991</v>
      </c>
      <c r="CQ1204" s="57"/>
    </row>
    <row r="1205" spans="1:95" x14ac:dyDescent="0.25">
      <c r="A1205" s="218">
        <v>5</v>
      </c>
      <c r="B1205" s="284">
        <v>0.66666700000000001</v>
      </c>
      <c r="C1205" s="97">
        <v>246</v>
      </c>
      <c r="D1205" s="236">
        <v>20</v>
      </c>
      <c r="E1205" s="122">
        <v>154</v>
      </c>
      <c r="F1205" s="122">
        <v>69</v>
      </c>
      <c r="G1205" s="122">
        <v>3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3</v>
      </c>
      <c r="Y1205" s="31">
        <v>1.2195121951219513E-2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13.242520325203246</v>
      </c>
      <c r="AE1205" s="27">
        <v>16.119500000000002</v>
      </c>
      <c r="AF1205" s="27">
        <v>18.138499999999993</v>
      </c>
      <c r="AG1205" s="57"/>
      <c r="AH1205" s="97">
        <v>214</v>
      </c>
      <c r="AI1205" s="236">
        <v>80</v>
      </c>
      <c r="AJ1205" s="122">
        <v>124</v>
      </c>
      <c r="AK1205" s="122">
        <v>10</v>
      </c>
      <c r="AL1205" s="122">
        <v>0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10.313504672897189</v>
      </c>
      <c r="BJ1205" s="27">
        <v>13.530000000000001</v>
      </c>
      <c r="BK1205" s="27">
        <v>15.0075</v>
      </c>
      <c r="BL1205" s="57"/>
      <c r="BM1205" s="97">
        <v>460</v>
      </c>
      <c r="BN1205" s="473">
        <v>100</v>
      </c>
      <c r="BO1205" s="14">
        <v>278</v>
      </c>
      <c r="BP1205" s="14">
        <v>79</v>
      </c>
      <c r="BQ1205" s="14">
        <v>3</v>
      </c>
      <c r="BR1205" s="14">
        <v>0</v>
      </c>
      <c r="BS1205" s="14">
        <v>0</v>
      </c>
      <c r="BT1205" s="14">
        <v>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3</v>
      </c>
      <c r="CI1205" s="31">
        <v>6.5217391304347823E-3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11.879891304347819</v>
      </c>
      <c r="CO1205" s="27">
        <v>15.337</v>
      </c>
      <c r="CP1205" s="27">
        <v>16.936</v>
      </c>
      <c r="CQ1205" s="57"/>
    </row>
    <row r="1206" spans="1:95" x14ac:dyDescent="0.25">
      <c r="A1206" s="218">
        <v>5</v>
      </c>
      <c r="B1206" s="284">
        <v>0.70833299999999999</v>
      </c>
      <c r="C1206" s="97">
        <v>285</v>
      </c>
      <c r="D1206" s="236">
        <v>26</v>
      </c>
      <c r="E1206" s="122">
        <v>139</v>
      </c>
      <c r="F1206" s="122">
        <v>107</v>
      </c>
      <c r="G1206" s="122">
        <v>13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13</v>
      </c>
      <c r="Y1206" s="31">
        <v>4.5614035087719301E-2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14.315999999999995</v>
      </c>
      <c r="AE1206" s="27">
        <v>17.646000000000001</v>
      </c>
      <c r="AF1206" s="27">
        <v>19.848999999999997</v>
      </c>
      <c r="AG1206" s="57"/>
      <c r="AH1206" s="97">
        <v>155</v>
      </c>
      <c r="AI1206" s="236">
        <v>32</v>
      </c>
      <c r="AJ1206" s="122">
        <v>99</v>
      </c>
      <c r="AK1206" s="122">
        <v>24</v>
      </c>
      <c r="AL1206" s="122">
        <v>0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12.153354838709687</v>
      </c>
      <c r="BJ1206" s="27">
        <v>15.01</v>
      </c>
      <c r="BK1206" s="27">
        <v>16.279999999999998</v>
      </c>
      <c r="BL1206" s="57"/>
      <c r="BM1206" s="97">
        <v>440</v>
      </c>
      <c r="BN1206" s="473">
        <v>58</v>
      </c>
      <c r="BO1206" s="14">
        <v>238</v>
      </c>
      <c r="BP1206" s="14">
        <v>131</v>
      </c>
      <c r="BQ1206" s="14">
        <v>13</v>
      </c>
      <c r="BR1206" s="14">
        <v>0</v>
      </c>
      <c r="BS1206" s="14">
        <v>0</v>
      </c>
      <c r="BT1206" s="14">
        <v>0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13</v>
      </c>
      <c r="CI1206" s="31">
        <v>2.9545454545454545E-2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13.554159090909092</v>
      </c>
      <c r="CO1206" s="27">
        <v>17.008500000000002</v>
      </c>
      <c r="CP1206" s="27">
        <v>19.037499999999998</v>
      </c>
      <c r="CQ1206" s="57"/>
    </row>
    <row r="1207" spans="1:95" x14ac:dyDescent="0.25">
      <c r="A1207" s="218">
        <v>5</v>
      </c>
      <c r="B1207" s="284">
        <v>0.75</v>
      </c>
      <c r="C1207" s="97">
        <v>177</v>
      </c>
      <c r="D1207" s="236">
        <v>55</v>
      </c>
      <c r="E1207" s="122">
        <v>94</v>
      </c>
      <c r="F1207" s="122">
        <v>28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11.4254802259887</v>
      </c>
      <c r="AE1207" s="27">
        <v>15.497999999999985</v>
      </c>
      <c r="AF1207" s="27">
        <v>17.175000000000001</v>
      </c>
      <c r="AG1207" s="57"/>
      <c r="AH1207" s="97">
        <v>144</v>
      </c>
      <c r="AI1207" s="236">
        <v>102</v>
      </c>
      <c r="AJ1207" s="122">
        <v>38</v>
      </c>
      <c r="AK1207" s="122">
        <v>4</v>
      </c>
      <c r="AL1207" s="122">
        <v>0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8.5733333333333306</v>
      </c>
      <c r="BJ1207" s="27">
        <v>11.28</v>
      </c>
      <c r="BK1207" s="27">
        <v>13.745000000000001</v>
      </c>
      <c r="BL1207" s="57"/>
      <c r="BM1207" s="97">
        <v>321</v>
      </c>
      <c r="BN1207" s="473">
        <v>157</v>
      </c>
      <c r="BO1207" s="14">
        <v>132</v>
      </c>
      <c r="BP1207" s="14">
        <v>32</v>
      </c>
      <c r="BQ1207" s="14">
        <v>0</v>
      </c>
      <c r="BR1207" s="14">
        <v>0</v>
      </c>
      <c r="BS1207" s="14">
        <v>0</v>
      </c>
      <c r="BT1207" s="14">
        <v>0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10.1460124610592</v>
      </c>
      <c r="CO1207" s="27">
        <v>13.49</v>
      </c>
      <c r="CP1207" s="27">
        <v>16.768999999999998</v>
      </c>
      <c r="CQ1207" s="57"/>
    </row>
    <row r="1208" spans="1:95" x14ac:dyDescent="0.25">
      <c r="A1208" s="218">
        <v>5</v>
      </c>
      <c r="B1208" s="284">
        <v>0.79166700000000001</v>
      </c>
      <c r="C1208" s="97">
        <v>90</v>
      </c>
      <c r="D1208" s="236">
        <v>4</v>
      </c>
      <c r="E1208" s="122">
        <v>20</v>
      </c>
      <c r="F1208" s="122">
        <v>55</v>
      </c>
      <c r="G1208" s="122">
        <v>11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11</v>
      </c>
      <c r="Y1208" s="31">
        <v>0.12222222222222222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16.252999999999997</v>
      </c>
      <c r="AE1208" s="27">
        <v>19.828499999999998</v>
      </c>
      <c r="AF1208" s="27">
        <v>20.6935</v>
      </c>
      <c r="AG1208" s="57"/>
      <c r="AH1208" s="97">
        <v>85</v>
      </c>
      <c r="AI1208" s="236">
        <v>9</v>
      </c>
      <c r="AJ1208" s="122">
        <v>40</v>
      </c>
      <c r="AK1208" s="122">
        <v>35</v>
      </c>
      <c r="AL1208" s="122">
        <v>1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1</v>
      </c>
      <c r="BD1208" s="31">
        <v>1.1764705882352941E-2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13.838352941176476</v>
      </c>
      <c r="BJ1208" s="27">
        <v>16.431999999999999</v>
      </c>
      <c r="BK1208" s="27">
        <v>18.162000000000003</v>
      </c>
      <c r="BL1208" s="57"/>
      <c r="BM1208" s="97">
        <v>175</v>
      </c>
      <c r="BN1208" s="473">
        <v>13</v>
      </c>
      <c r="BO1208" s="14">
        <v>60</v>
      </c>
      <c r="BP1208" s="14">
        <v>90</v>
      </c>
      <c r="BQ1208" s="14">
        <v>12</v>
      </c>
      <c r="BR1208" s="14">
        <v>0</v>
      </c>
      <c r="BS1208" s="14">
        <v>0</v>
      </c>
      <c r="BT1208" s="14">
        <v>0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12</v>
      </c>
      <c r="CI1208" s="31">
        <v>6.8571428571428575E-2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15.080171428571427</v>
      </c>
      <c r="CO1208" s="27">
        <v>18.154</v>
      </c>
      <c r="CP1208" s="27">
        <v>20.325999999999997</v>
      </c>
      <c r="CQ1208" s="57"/>
    </row>
    <row r="1209" spans="1:95" x14ac:dyDescent="0.25">
      <c r="A1209" s="218">
        <v>5</v>
      </c>
      <c r="B1209" s="284">
        <v>0.83333299999999999</v>
      </c>
      <c r="C1209" s="97">
        <v>51</v>
      </c>
      <c r="D1209" s="236">
        <v>3</v>
      </c>
      <c r="E1209" s="122">
        <v>13</v>
      </c>
      <c r="F1209" s="122">
        <v>25</v>
      </c>
      <c r="G1209" s="122">
        <v>8</v>
      </c>
      <c r="H1209" s="122">
        <v>2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10</v>
      </c>
      <c r="Y1209" s="31">
        <v>0.19607843137254902</v>
      </c>
      <c r="Z1209" s="100">
        <v>2</v>
      </c>
      <c r="AA1209" s="31">
        <v>3.9215686274509803E-2</v>
      </c>
      <c r="AB1209" s="100">
        <v>0</v>
      </c>
      <c r="AC1209" s="31">
        <v>0</v>
      </c>
      <c r="AD1209" s="27">
        <v>16.955294117647064</v>
      </c>
      <c r="AE1209" s="27">
        <v>21.724</v>
      </c>
      <c r="AF1209" s="27">
        <v>24.477999999999994</v>
      </c>
      <c r="AG1209" s="57"/>
      <c r="AH1209" s="97">
        <v>62</v>
      </c>
      <c r="AI1209" s="236">
        <v>5</v>
      </c>
      <c r="AJ1209" s="122">
        <v>30</v>
      </c>
      <c r="AK1209" s="122">
        <v>22</v>
      </c>
      <c r="AL1209" s="122">
        <v>4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5</v>
      </c>
      <c r="BD1209" s="31">
        <v>8.0645161290322578E-2</v>
      </c>
      <c r="BE1209" s="100">
        <v>1</v>
      </c>
      <c r="BF1209" s="31">
        <v>1.6129032258064516E-2</v>
      </c>
      <c r="BG1209" s="100">
        <v>0</v>
      </c>
      <c r="BH1209" s="31">
        <v>0</v>
      </c>
      <c r="BI1209" s="27">
        <v>14.86612903225806</v>
      </c>
      <c r="BJ1209" s="27">
        <v>18.954999999999998</v>
      </c>
      <c r="BK1209" s="27">
        <v>21.521499999999996</v>
      </c>
      <c r="BL1209" s="57"/>
      <c r="BM1209" s="97">
        <v>113</v>
      </c>
      <c r="BN1209" s="473">
        <v>8</v>
      </c>
      <c r="BO1209" s="14">
        <v>43</v>
      </c>
      <c r="BP1209" s="14">
        <v>47</v>
      </c>
      <c r="BQ1209" s="14">
        <v>12</v>
      </c>
      <c r="BR1209" s="14">
        <v>3</v>
      </c>
      <c r="BS1209" s="14">
        <v>0</v>
      </c>
      <c r="BT1209" s="14">
        <v>0</v>
      </c>
      <c r="BU1209" s="14">
        <v>0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15</v>
      </c>
      <c r="CI1209" s="31">
        <v>0.13274336283185842</v>
      </c>
      <c r="CJ1209" s="100">
        <v>3</v>
      </c>
      <c r="CK1209" s="31">
        <v>2.6548672566371681E-2</v>
      </c>
      <c r="CL1209" s="100">
        <v>0</v>
      </c>
      <c r="CM1209" s="31">
        <v>0</v>
      </c>
      <c r="CN1209" s="27">
        <v>15.809026548672561</v>
      </c>
      <c r="CO1209" s="27">
        <v>19.538999999999998</v>
      </c>
      <c r="CP1209" s="27">
        <v>22.689</v>
      </c>
      <c r="CQ1209" s="57"/>
    </row>
    <row r="1210" spans="1:95" x14ac:dyDescent="0.25">
      <c r="A1210" s="218">
        <v>5</v>
      </c>
      <c r="B1210" s="284">
        <v>0.875</v>
      </c>
      <c r="C1210" s="97">
        <v>40</v>
      </c>
      <c r="D1210" s="236">
        <v>3</v>
      </c>
      <c r="E1210" s="122">
        <v>5</v>
      </c>
      <c r="F1210" s="122">
        <v>23</v>
      </c>
      <c r="G1210" s="122">
        <v>7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8</v>
      </c>
      <c r="Y1210" s="31">
        <v>0.2</v>
      </c>
      <c r="Z1210" s="100">
        <v>3</v>
      </c>
      <c r="AA1210" s="31">
        <v>7.4999999999999997E-2</v>
      </c>
      <c r="AB1210" s="100">
        <v>0</v>
      </c>
      <c r="AC1210" s="31">
        <v>0</v>
      </c>
      <c r="AD1210" s="27">
        <v>16.910249999999998</v>
      </c>
      <c r="AE1210" s="27">
        <v>20.387</v>
      </c>
      <c r="AF1210" s="27">
        <v>25.519499999999997</v>
      </c>
      <c r="AG1210" s="57"/>
      <c r="AH1210" s="97">
        <v>51</v>
      </c>
      <c r="AI1210" s="236">
        <v>4</v>
      </c>
      <c r="AJ1210" s="122">
        <v>22</v>
      </c>
      <c r="AK1210" s="122">
        <v>24</v>
      </c>
      <c r="AL1210" s="122">
        <v>0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1</v>
      </c>
      <c r="BD1210" s="31">
        <v>1.9607843137254902E-2</v>
      </c>
      <c r="BE1210" s="100">
        <v>1</v>
      </c>
      <c r="BF1210" s="31">
        <v>1.9607843137254902E-2</v>
      </c>
      <c r="BG1210" s="100">
        <v>0</v>
      </c>
      <c r="BH1210" s="31">
        <v>0</v>
      </c>
      <c r="BI1210" s="27">
        <v>14.428627450980395</v>
      </c>
      <c r="BJ1210" s="27">
        <v>16.934000000000001</v>
      </c>
      <c r="BK1210" s="27">
        <v>18.648</v>
      </c>
      <c r="BL1210" s="57"/>
      <c r="BM1210" s="97">
        <v>91</v>
      </c>
      <c r="BN1210" s="473">
        <v>7</v>
      </c>
      <c r="BO1210" s="14">
        <v>27</v>
      </c>
      <c r="BP1210" s="14">
        <v>47</v>
      </c>
      <c r="BQ1210" s="14">
        <v>7</v>
      </c>
      <c r="BR1210" s="14">
        <v>3</v>
      </c>
      <c r="BS1210" s="14">
        <v>0</v>
      </c>
      <c r="BT1210" s="14">
        <v>0</v>
      </c>
      <c r="BU1210" s="14">
        <v>0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9</v>
      </c>
      <c r="CI1210" s="31">
        <v>9.8901098901098897E-2</v>
      </c>
      <c r="CJ1210" s="100">
        <v>4</v>
      </c>
      <c r="CK1210" s="31">
        <v>4.3956043956043959E-2</v>
      </c>
      <c r="CL1210" s="100">
        <v>0</v>
      </c>
      <c r="CM1210" s="31">
        <v>0</v>
      </c>
      <c r="CN1210" s="27">
        <v>15.51945054945055</v>
      </c>
      <c r="CO1210" s="27">
        <v>19.026</v>
      </c>
      <c r="CP1210" s="27">
        <v>23.667999999999981</v>
      </c>
      <c r="CQ1210" s="57"/>
    </row>
    <row r="1211" spans="1:95" x14ac:dyDescent="0.25">
      <c r="A1211" s="218">
        <v>5</v>
      </c>
      <c r="B1211" s="284">
        <v>0.91666700000000001</v>
      </c>
      <c r="C1211" s="97">
        <v>44</v>
      </c>
      <c r="D1211" s="236">
        <v>0</v>
      </c>
      <c r="E1211" s="122">
        <v>10</v>
      </c>
      <c r="F1211" s="122">
        <v>20</v>
      </c>
      <c r="G1211" s="122">
        <v>13</v>
      </c>
      <c r="H1211" s="122">
        <v>1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14</v>
      </c>
      <c r="Y1211" s="31">
        <v>0.31818181818181818</v>
      </c>
      <c r="Z1211" s="100">
        <v>2</v>
      </c>
      <c r="AA1211" s="31">
        <v>4.5454545454545456E-2</v>
      </c>
      <c r="AB1211" s="100">
        <v>0</v>
      </c>
      <c r="AC1211" s="31">
        <v>0</v>
      </c>
      <c r="AD1211" s="27">
        <v>18.137727272727275</v>
      </c>
      <c r="AE1211" s="27">
        <v>22.712499999999999</v>
      </c>
      <c r="AF1211" s="27">
        <v>24.15</v>
      </c>
      <c r="AG1211" s="57"/>
      <c r="AH1211" s="97">
        <v>33</v>
      </c>
      <c r="AI1211" s="236">
        <v>2</v>
      </c>
      <c r="AJ1211" s="122">
        <v>14</v>
      </c>
      <c r="AK1211" s="122">
        <v>15</v>
      </c>
      <c r="AL1211" s="122">
        <v>2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2</v>
      </c>
      <c r="BD1211" s="31">
        <v>6.0606060606060608E-2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15.07939393939394</v>
      </c>
      <c r="BJ1211" s="27">
        <v>17.940999999999999</v>
      </c>
      <c r="BK1211" s="27">
        <v>20.613</v>
      </c>
      <c r="BL1211" s="57"/>
      <c r="BM1211" s="97">
        <v>77</v>
      </c>
      <c r="BN1211" s="473">
        <v>2</v>
      </c>
      <c r="BO1211" s="14">
        <v>24</v>
      </c>
      <c r="BP1211" s="14">
        <v>35</v>
      </c>
      <c r="BQ1211" s="14">
        <v>15</v>
      </c>
      <c r="BR1211" s="14">
        <v>1</v>
      </c>
      <c r="BS1211" s="14">
        <v>0</v>
      </c>
      <c r="BT1211" s="14">
        <v>0</v>
      </c>
      <c r="BU1211" s="14">
        <v>0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16</v>
      </c>
      <c r="CI1211" s="31">
        <v>0.20779220779220781</v>
      </c>
      <c r="CJ1211" s="100">
        <v>2</v>
      </c>
      <c r="CK1211" s="31">
        <v>2.5974025974025976E-2</v>
      </c>
      <c r="CL1211" s="100">
        <v>0</v>
      </c>
      <c r="CM1211" s="31">
        <v>0</v>
      </c>
      <c r="CN1211" s="27">
        <v>16.827012987012989</v>
      </c>
      <c r="CO1211" s="27">
        <v>21.01</v>
      </c>
      <c r="CP1211" s="27">
        <v>23.733000000000001</v>
      </c>
      <c r="CQ1211" s="57"/>
    </row>
    <row r="1212" spans="1:95" x14ac:dyDescent="0.25">
      <c r="A1212" s="218">
        <v>5</v>
      </c>
      <c r="B1212" s="284">
        <v>0.95833299999999999</v>
      </c>
      <c r="C1212" s="98">
        <v>21</v>
      </c>
      <c r="D1212" s="295">
        <v>0</v>
      </c>
      <c r="E1212" s="296">
        <v>2</v>
      </c>
      <c r="F1212" s="296">
        <v>13</v>
      </c>
      <c r="G1212" s="296">
        <v>6</v>
      </c>
      <c r="H1212" s="296">
        <v>0</v>
      </c>
      <c r="I1212" s="296">
        <v>0</v>
      </c>
      <c r="J1212" s="296">
        <v>0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6</v>
      </c>
      <c r="Y1212" s="300">
        <v>0.2857142857142857</v>
      </c>
      <c r="Z1212" s="301">
        <v>0</v>
      </c>
      <c r="AA1212" s="300">
        <v>0</v>
      </c>
      <c r="AB1212" s="301">
        <v>0</v>
      </c>
      <c r="AC1212" s="300">
        <v>0</v>
      </c>
      <c r="AD1212" s="124">
        <v>18.467619047619046</v>
      </c>
      <c r="AE1212" s="124">
        <v>20.981999999999999</v>
      </c>
      <c r="AF1212" s="124">
        <v>23.45</v>
      </c>
      <c r="AG1212" s="57"/>
      <c r="AH1212" s="98">
        <v>23</v>
      </c>
      <c r="AI1212" s="295">
        <v>0</v>
      </c>
      <c r="AJ1212" s="296">
        <v>4</v>
      </c>
      <c r="AK1212" s="296">
        <v>17</v>
      </c>
      <c r="AL1212" s="296">
        <v>2</v>
      </c>
      <c r="AM1212" s="296">
        <v>0</v>
      </c>
      <c r="AN1212" s="296">
        <v>0</v>
      </c>
      <c r="AO1212" s="296">
        <v>0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2</v>
      </c>
      <c r="BD1212" s="300">
        <v>8.6956521739130432E-2</v>
      </c>
      <c r="BE1212" s="301">
        <v>0</v>
      </c>
      <c r="BF1212" s="300">
        <v>0</v>
      </c>
      <c r="BG1212" s="301">
        <v>0</v>
      </c>
      <c r="BH1212" s="300">
        <v>0</v>
      </c>
      <c r="BI1212" s="124">
        <v>16.447391304347828</v>
      </c>
      <c r="BJ1212" s="124">
        <v>17.994</v>
      </c>
      <c r="BK1212" s="124">
        <v>23.055999999999994</v>
      </c>
      <c r="BL1212" s="57"/>
      <c r="BM1212" s="98">
        <v>44</v>
      </c>
      <c r="BN1212" s="475">
        <v>0</v>
      </c>
      <c r="BO1212" s="15">
        <v>6</v>
      </c>
      <c r="BP1212" s="15">
        <v>30</v>
      </c>
      <c r="BQ1212" s="15">
        <v>8</v>
      </c>
      <c r="BR1212" s="15">
        <v>0</v>
      </c>
      <c r="BS1212" s="15">
        <v>0</v>
      </c>
      <c r="BT1212" s="15">
        <v>0</v>
      </c>
      <c r="BU1212" s="15">
        <v>0</v>
      </c>
      <c r="BV1212" s="15">
        <v>0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8</v>
      </c>
      <c r="CI1212" s="300">
        <v>0.18181818181818182</v>
      </c>
      <c r="CJ1212" s="301">
        <v>0</v>
      </c>
      <c r="CK1212" s="300">
        <v>0</v>
      </c>
      <c r="CL1212" s="301">
        <v>0</v>
      </c>
      <c r="CM1212" s="300">
        <v>0</v>
      </c>
      <c r="CN1212" s="124">
        <v>17.411590909090904</v>
      </c>
      <c r="CO1212" s="124">
        <v>20.5075</v>
      </c>
      <c r="CP1212" s="124">
        <v>23.0825</v>
      </c>
      <c r="CQ1212" s="57"/>
    </row>
    <row r="1213" spans="1:95" x14ac:dyDescent="0.25">
      <c r="A1213" s="218"/>
      <c r="B1213" s="383" t="s">
        <v>35</v>
      </c>
      <c r="C1213" s="384">
        <v>2321</v>
      </c>
      <c r="D1213" s="385">
        <v>384</v>
      </c>
      <c r="E1213" s="385">
        <v>1323</v>
      </c>
      <c r="F1213" s="385">
        <v>568</v>
      </c>
      <c r="G1213" s="385">
        <v>46</v>
      </c>
      <c r="H1213" s="385">
        <v>0</v>
      </c>
      <c r="I1213" s="385">
        <v>0</v>
      </c>
      <c r="J1213" s="385">
        <v>0</v>
      </c>
      <c r="K1213" s="385">
        <v>0</v>
      </c>
      <c r="L1213" s="385">
        <v>0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46</v>
      </c>
      <c r="Y1213" s="403">
        <v>1.9819043515725981E-2</v>
      </c>
      <c r="Z1213" s="387">
        <v>0</v>
      </c>
      <c r="AA1213" s="403">
        <v>0</v>
      </c>
      <c r="AB1213" s="387">
        <v>0</v>
      </c>
      <c r="AC1213" s="403">
        <v>0</v>
      </c>
      <c r="AD1213" s="404">
        <v>13.014472210254214</v>
      </c>
      <c r="AE1213" s="404">
        <v>16.407</v>
      </c>
      <c r="AF1213" s="404">
        <v>18.536000000000001</v>
      </c>
      <c r="AG1213" s="16"/>
      <c r="AH1213" s="387">
        <v>2117</v>
      </c>
      <c r="AI1213" s="385">
        <v>780</v>
      </c>
      <c r="AJ1213" s="385">
        <v>1044</v>
      </c>
      <c r="AK1213" s="385">
        <v>287</v>
      </c>
      <c r="AL1213" s="385">
        <v>6</v>
      </c>
      <c r="AM1213" s="385">
        <v>0</v>
      </c>
      <c r="AN1213" s="385">
        <v>0</v>
      </c>
      <c r="AO1213" s="385">
        <v>0</v>
      </c>
      <c r="AP1213" s="385">
        <v>0</v>
      </c>
      <c r="AQ1213" s="385">
        <v>0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5</v>
      </c>
      <c r="BD1213" s="403">
        <v>2.3618327822390174E-3</v>
      </c>
      <c r="BE1213" s="387">
        <v>0</v>
      </c>
      <c r="BF1213" s="403">
        <v>0</v>
      </c>
      <c r="BG1213" s="387">
        <v>0</v>
      </c>
      <c r="BH1213" s="403">
        <v>0</v>
      </c>
      <c r="BI1213" s="404">
        <v>11.187269721303723</v>
      </c>
      <c r="BJ1213" s="404">
        <v>14.853</v>
      </c>
      <c r="BK1213" s="404">
        <v>16.43</v>
      </c>
      <c r="BL1213" s="16"/>
      <c r="BM1213" s="387">
        <v>4438</v>
      </c>
      <c r="BN1213" s="385">
        <v>1164</v>
      </c>
      <c r="BO1213" s="385">
        <v>2367</v>
      </c>
      <c r="BP1213" s="385">
        <v>855</v>
      </c>
      <c r="BQ1213" s="385">
        <v>52</v>
      </c>
      <c r="BR1213" s="385">
        <v>0</v>
      </c>
      <c r="BS1213" s="385">
        <v>0</v>
      </c>
      <c r="BT1213" s="385">
        <v>0</v>
      </c>
      <c r="BU1213" s="385">
        <v>0</v>
      </c>
      <c r="BV1213" s="385">
        <v>0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51</v>
      </c>
      <c r="CI1213" s="358">
        <v>1.149166291122127E-2</v>
      </c>
      <c r="CJ1213" s="332">
        <v>0</v>
      </c>
      <c r="CK1213" s="358">
        <v>0</v>
      </c>
      <c r="CL1213" s="332">
        <v>0</v>
      </c>
      <c r="CM1213" s="358">
        <v>0</v>
      </c>
      <c r="CN1213" s="359">
        <v>12.142866155926095</v>
      </c>
      <c r="CO1213" s="359">
        <v>15.69</v>
      </c>
      <c r="CP1213" s="359">
        <v>17.690000000000001</v>
      </c>
      <c r="CQ1213" s="57"/>
    </row>
    <row r="1214" spans="1:95" x14ac:dyDescent="0.25">
      <c r="A1214" s="218"/>
      <c r="B1214" s="388" t="s">
        <v>36</v>
      </c>
      <c r="C1214" s="389">
        <v>2602</v>
      </c>
      <c r="D1214" s="390">
        <v>395</v>
      </c>
      <c r="E1214" s="390">
        <v>1372</v>
      </c>
      <c r="F1214" s="390">
        <v>728</v>
      </c>
      <c r="G1214" s="390">
        <v>102</v>
      </c>
      <c r="H1214" s="390">
        <v>5</v>
      </c>
      <c r="I1214" s="390">
        <v>0</v>
      </c>
      <c r="J1214" s="390">
        <v>0</v>
      </c>
      <c r="K1214" s="390">
        <v>0</v>
      </c>
      <c r="L1214" s="390">
        <v>0</v>
      </c>
      <c r="M1214" s="390">
        <v>0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106</v>
      </c>
      <c r="Y1214" s="405">
        <v>4.073789392774789E-2</v>
      </c>
      <c r="Z1214" s="392">
        <v>7</v>
      </c>
      <c r="AA1214" s="405">
        <v>2.690238278247502E-3</v>
      </c>
      <c r="AB1214" s="392">
        <v>0</v>
      </c>
      <c r="AC1214" s="405">
        <v>0</v>
      </c>
      <c r="AD1214" s="406">
        <v>13.466333589546508</v>
      </c>
      <c r="AE1214" s="406">
        <v>17.045499999999997</v>
      </c>
      <c r="AF1214" s="406">
        <v>19.608499999999999</v>
      </c>
      <c r="AG1214" s="16"/>
      <c r="AH1214" s="392">
        <v>2366</v>
      </c>
      <c r="AI1214" s="390">
        <v>805</v>
      </c>
      <c r="AJ1214" s="390">
        <v>1156</v>
      </c>
      <c r="AK1214" s="390">
        <v>391</v>
      </c>
      <c r="AL1214" s="390">
        <v>12</v>
      </c>
      <c r="AM1214" s="390">
        <v>2</v>
      </c>
      <c r="AN1214" s="390">
        <v>0</v>
      </c>
      <c r="AO1214" s="390">
        <v>0</v>
      </c>
      <c r="AP1214" s="390">
        <v>0</v>
      </c>
      <c r="AQ1214" s="390">
        <v>0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13</v>
      </c>
      <c r="BD1214" s="405">
        <v>5.4945054945054949E-3</v>
      </c>
      <c r="BE1214" s="392">
        <v>2</v>
      </c>
      <c r="BF1214" s="405">
        <v>8.4530853761622987E-4</v>
      </c>
      <c r="BG1214" s="392">
        <v>0</v>
      </c>
      <c r="BH1214" s="405">
        <v>0</v>
      </c>
      <c r="BI1214" s="406">
        <v>11.503829247675387</v>
      </c>
      <c r="BJ1214" s="406">
        <v>15.309000000000001</v>
      </c>
      <c r="BK1214" s="406">
        <v>16.82</v>
      </c>
      <c r="BL1214" s="16"/>
      <c r="BM1214" s="392">
        <v>4968</v>
      </c>
      <c r="BN1214" s="390">
        <v>1200</v>
      </c>
      <c r="BO1214" s="390">
        <v>2528</v>
      </c>
      <c r="BP1214" s="390">
        <v>1119</v>
      </c>
      <c r="BQ1214" s="390">
        <v>114</v>
      </c>
      <c r="BR1214" s="390">
        <v>7</v>
      </c>
      <c r="BS1214" s="390">
        <v>0</v>
      </c>
      <c r="BT1214" s="390">
        <v>0</v>
      </c>
      <c r="BU1214" s="390">
        <v>0</v>
      </c>
      <c r="BV1214" s="390">
        <v>0</v>
      </c>
      <c r="BW1214" s="390">
        <v>0</v>
      </c>
      <c r="BX1214" s="390">
        <v>0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119</v>
      </c>
      <c r="CI1214" s="360">
        <v>2.395330112721417E-2</v>
      </c>
      <c r="CJ1214" s="339">
        <v>9</v>
      </c>
      <c r="CK1214" s="360">
        <v>1.8115942028985507E-3</v>
      </c>
      <c r="CL1214" s="339">
        <v>0</v>
      </c>
      <c r="CM1214" s="360">
        <v>0</v>
      </c>
      <c r="CN1214" s="361">
        <v>12.531694847020949</v>
      </c>
      <c r="CO1214" s="361">
        <v>16.246499999999997</v>
      </c>
      <c r="CP1214" s="361">
        <v>18.685500000000001</v>
      </c>
      <c r="CQ1214" s="57"/>
    </row>
    <row r="1215" spans="1:95" x14ac:dyDescent="0.25">
      <c r="A1215" s="218"/>
      <c r="B1215" s="393" t="s">
        <v>37</v>
      </c>
      <c r="C1215" s="394">
        <v>2667</v>
      </c>
      <c r="D1215" s="395">
        <v>395</v>
      </c>
      <c r="E1215" s="395">
        <v>1384</v>
      </c>
      <c r="F1215" s="395">
        <v>761</v>
      </c>
      <c r="G1215" s="395">
        <v>121</v>
      </c>
      <c r="H1215" s="395">
        <v>6</v>
      </c>
      <c r="I1215" s="395">
        <v>0</v>
      </c>
      <c r="J1215" s="395">
        <v>0</v>
      </c>
      <c r="K1215" s="395">
        <v>0</v>
      </c>
      <c r="L1215" s="395">
        <v>0</v>
      </c>
      <c r="M1215" s="395">
        <v>0</v>
      </c>
      <c r="N1215" s="395">
        <v>0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126</v>
      </c>
      <c r="Y1215" s="407">
        <v>4.7244094488188976E-2</v>
      </c>
      <c r="Z1215" s="397">
        <v>9</v>
      </c>
      <c r="AA1215" s="407">
        <v>3.3745781777277839E-3</v>
      </c>
      <c r="AB1215" s="397">
        <v>0</v>
      </c>
      <c r="AC1215" s="407">
        <v>0</v>
      </c>
      <c r="AD1215" s="408">
        <v>13.544013605442185</v>
      </c>
      <c r="AE1215" s="408">
        <v>17.198499999999996</v>
      </c>
      <c r="AF1215" s="408">
        <v>19.79</v>
      </c>
      <c r="AG1215" s="16"/>
      <c r="AH1215" s="397">
        <v>2422</v>
      </c>
      <c r="AI1215" s="395">
        <v>807</v>
      </c>
      <c r="AJ1215" s="395">
        <v>1174</v>
      </c>
      <c r="AK1215" s="395">
        <v>423</v>
      </c>
      <c r="AL1215" s="395">
        <v>16</v>
      </c>
      <c r="AM1215" s="395">
        <v>2</v>
      </c>
      <c r="AN1215" s="395">
        <v>0</v>
      </c>
      <c r="AO1215" s="395">
        <v>0</v>
      </c>
      <c r="AP1215" s="395">
        <v>0</v>
      </c>
      <c r="AQ1215" s="395">
        <v>0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17</v>
      </c>
      <c r="BD1215" s="407">
        <v>7.0189925681255162E-3</v>
      </c>
      <c r="BE1215" s="397">
        <v>2</v>
      </c>
      <c r="BF1215" s="407">
        <v>8.2576383154417832E-4</v>
      </c>
      <c r="BG1215" s="397">
        <v>0</v>
      </c>
      <c r="BH1215" s="407">
        <v>0</v>
      </c>
      <c r="BI1215" s="408">
        <v>11.553013755731541</v>
      </c>
      <c r="BJ1215" s="408">
        <v>15.38</v>
      </c>
      <c r="BK1215" s="408">
        <v>16.91</v>
      </c>
      <c r="BL1215" s="16"/>
      <c r="BM1215" s="397">
        <v>5089</v>
      </c>
      <c r="BN1215" s="395">
        <v>1202</v>
      </c>
      <c r="BO1215" s="395">
        <v>2558</v>
      </c>
      <c r="BP1215" s="395">
        <v>1184</v>
      </c>
      <c r="BQ1215" s="395">
        <v>137</v>
      </c>
      <c r="BR1215" s="395">
        <v>8</v>
      </c>
      <c r="BS1215" s="395">
        <v>0</v>
      </c>
      <c r="BT1215" s="395">
        <v>0</v>
      </c>
      <c r="BU1215" s="395">
        <v>0</v>
      </c>
      <c r="BV1215" s="395">
        <v>0</v>
      </c>
      <c r="BW1215" s="395">
        <v>0</v>
      </c>
      <c r="BX1215" s="395">
        <v>0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143</v>
      </c>
      <c r="CI1215" s="362">
        <v>2.8099823147966201E-2</v>
      </c>
      <c r="CJ1215" s="344">
        <v>11</v>
      </c>
      <c r="CK1215" s="362">
        <v>2.1615248575358615E-3</v>
      </c>
      <c r="CL1215" s="344">
        <v>0</v>
      </c>
      <c r="CM1215" s="362">
        <v>0</v>
      </c>
      <c r="CN1215" s="363">
        <v>12.59725272547078</v>
      </c>
      <c r="CO1215" s="363">
        <v>16.32</v>
      </c>
      <c r="CP1215" s="363">
        <v>18.82</v>
      </c>
      <c r="CQ1215" s="57"/>
    </row>
    <row r="1216" spans="1:95" x14ac:dyDescent="0.25">
      <c r="A1216" s="218"/>
      <c r="B1216" s="398" t="s">
        <v>38</v>
      </c>
      <c r="C1216" s="399">
        <v>2716</v>
      </c>
      <c r="D1216" s="400">
        <v>397</v>
      </c>
      <c r="E1216" s="400">
        <v>1388</v>
      </c>
      <c r="F1216" s="400">
        <v>778</v>
      </c>
      <c r="G1216" s="400">
        <v>146</v>
      </c>
      <c r="H1216" s="400">
        <v>7</v>
      </c>
      <c r="I1216" s="400">
        <v>0</v>
      </c>
      <c r="J1216" s="400">
        <v>0</v>
      </c>
      <c r="K1216" s="400">
        <v>0</v>
      </c>
      <c r="L1216" s="400">
        <v>0</v>
      </c>
      <c r="M1216" s="400">
        <v>0</v>
      </c>
      <c r="N1216" s="400">
        <v>0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152</v>
      </c>
      <c r="Y1216" s="409">
        <v>5.5964653902798235E-2</v>
      </c>
      <c r="Z1216" s="402">
        <v>13</v>
      </c>
      <c r="AA1216" s="409">
        <v>4.7864506627393229E-3</v>
      </c>
      <c r="AB1216" s="402">
        <v>0</v>
      </c>
      <c r="AC1216" s="409">
        <v>0</v>
      </c>
      <c r="AD1216" s="410">
        <v>13.686229749631831</v>
      </c>
      <c r="AE1216" s="410">
        <v>17.484499999999997</v>
      </c>
      <c r="AF1216" s="410">
        <v>20.191500000000001</v>
      </c>
      <c r="AG1216" s="16"/>
      <c r="AH1216" s="402">
        <v>2457</v>
      </c>
      <c r="AI1216" s="400">
        <v>811</v>
      </c>
      <c r="AJ1216" s="400">
        <v>1176</v>
      </c>
      <c r="AK1216" s="400">
        <v>446</v>
      </c>
      <c r="AL1216" s="400">
        <v>22</v>
      </c>
      <c r="AM1216" s="400">
        <v>2</v>
      </c>
      <c r="AN1216" s="400">
        <v>0</v>
      </c>
      <c r="AO1216" s="400">
        <v>0</v>
      </c>
      <c r="AP1216" s="400">
        <v>0</v>
      </c>
      <c r="AQ1216" s="400">
        <v>0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23</v>
      </c>
      <c r="BD1216" s="409">
        <v>9.3610093610093613E-3</v>
      </c>
      <c r="BE1216" s="402">
        <v>2</v>
      </c>
      <c r="BF1216" s="409">
        <v>8.1400081400081396E-4</v>
      </c>
      <c r="BG1216" s="402">
        <v>0</v>
      </c>
      <c r="BH1216" s="409">
        <v>0</v>
      </c>
      <c r="BI1216" s="410">
        <v>11.669743589743574</v>
      </c>
      <c r="BJ1216" s="410">
        <v>15.512999999999996</v>
      </c>
      <c r="BK1216" s="410">
        <v>17.210999999999999</v>
      </c>
      <c r="BL1216" s="16"/>
      <c r="BM1216" s="402">
        <v>5173</v>
      </c>
      <c r="BN1216" s="400">
        <v>1208</v>
      </c>
      <c r="BO1216" s="400">
        <v>2564</v>
      </c>
      <c r="BP1216" s="400">
        <v>1224</v>
      </c>
      <c r="BQ1216" s="400">
        <v>168</v>
      </c>
      <c r="BR1216" s="400">
        <v>9</v>
      </c>
      <c r="BS1216" s="400">
        <v>0</v>
      </c>
      <c r="BT1216" s="400">
        <v>0</v>
      </c>
      <c r="BU1216" s="400">
        <v>0</v>
      </c>
      <c r="BV1216" s="400">
        <v>0</v>
      </c>
      <c r="BW1216" s="400">
        <v>0</v>
      </c>
      <c r="BX1216" s="400">
        <v>0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175</v>
      </c>
      <c r="CI1216" s="364">
        <v>3.3829499323410013E-2</v>
      </c>
      <c r="CJ1216" s="349">
        <v>15</v>
      </c>
      <c r="CK1216" s="364">
        <v>2.8996713705780009E-3</v>
      </c>
      <c r="CL1216" s="349">
        <v>0</v>
      </c>
      <c r="CM1216" s="364">
        <v>0</v>
      </c>
      <c r="CN1216" s="365">
        <v>12.72846704040211</v>
      </c>
      <c r="CO1216" s="365">
        <v>16.48</v>
      </c>
      <c r="CP1216" s="365">
        <v>19.083000000000002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14</v>
      </c>
      <c r="D1219" s="292">
        <v>0</v>
      </c>
      <c r="E1219" s="89">
        <v>1</v>
      </c>
      <c r="F1219" s="89">
        <v>6</v>
      </c>
      <c r="G1219" s="89">
        <v>7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7</v>
      </c>
      <c r="Y1219" s="30">
        <v>0.5</v>
      </c>
      <c r="Z1219" s="99">
        <v>1</v>
      </c>
      <c r="AA1219" s="30">
        <v>7.1428571428571425E-2</v>
      </c>
      <c r="AB1219" s="99">
        <v>0</v>
      </c>
      <c r="AC1219" s="30">
        <v>0</v>
      </c>
      <c r="AD1219" s="25">
        <v>19.684285714285718</v>
      </c>
      <c r="AE1219" s="25">
        <v>23.64</v>
      </c>
      <c r="AF1219" s="25" t="s">
        <v>104</v>
      </c>
      <c r="AG1219" s="57"/>
      <c r="AH1219" s="96">
        <v>17</v>
      </c>
      <c r="AI1219" s="292">
        <v>0</v>
      </c>
      <c r="AJ1219" s="89">
        <v>9</v>
      </c>
      <c r="AK1219" s="89">
        <v>7</v>
      </c>
      <c r="AL1219" s="89">
        <v>1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</v>
      </c>
      <c r="BD1219" s="30">
        <v>5.8823529411764705E-2</v>
      </c>
      <c r="BE1219" s="99">
        <v>1</v>
      </c>
      <c r="BF1219" s="30">
        <v>5.8823529411764705E-2</v>
      </c>
      <c r="BG1219" s="99">
        <v>0</v>
      </c>
      <c r="BH1219" s="30">
        <v>0</v>
      </c>
      <c r="BI1219" s="25">
        <v>15.658235294117643</v>
      </c>
      <c r="BJ1219" s="25">
        <v>18.367999999999999</v>
      </c>
      <c r="BK1219" s="25" t="s">
        <v>104</v>
      </c>
      <c r="BL1219" s="57"/>
      <c r="BM1219" s="96">
        <v>31</v>
      </c>
      <c r="BN1219" s="474">
        <v>0</v>
      </c>
      <c r="BO1219" s="461">
        <v>10</v>
      </c>
      <c r="BP1219" s="461">
        <v>13</v>
      </c>
      <c r="BQ1219" s="461">
        <v>8</v>
      </c>
      <c r="BR1219" s="461">
        <v>0</v>
      </c>
      <c r="BS1219" s="461">
        <v>0</v>
      </c>
      <c r="BT1219" s="461">
        <v>0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8</v>
      </c>
      <c r="CI1219" s="30">
        <v>0.25806451612903225</v>
      </c>
      <c r="CJ1219" s="99">
        <v>2</v>
      </c>
      <c r="CK1219" s="30">
        <v>6.4516129032258063E-2</v>
      </c>
      <c r="CL1219" s="99">
        <v>0</v>
      </c>
      <c r="CM1219" s="30">
        <v>0</v>
      </c>
      <c r="CN1219" s="25">
        <v>17.476451612903226</v>
      </c>
      <c r="CO1219" s="25">
        <v>21.521999999999998</v>
      </c>
      <c r="CP1219" s="25">
        <v>24.508000000000003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</v>
      </c>
      <c r="D1220" s="236">
        <v>0</v>
      </c>
      <c r="E1220" s="122">
        <v>0</v>
      </c>
      <c r="F1220" s="122">
        <v>0</v>
      </c>
      <c r="G1220" s="122">
        <v>2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</v>
      </c>
      <c r="Y1220" s="31">
        <v>0.5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21.545000000000002</v>
      </c>
      <c r="AE1220" s="27" t="s">
        <v>104</v>
      </c>
      <c r="AF1220" s="27" t="s">
        <v>104</v>
      </c>
      <c r="AG1220" s="57"/>
      <c r="AH1220" s="97">
        <v>7</v>
      </c>
      <c r="AI1220" s="236">
        <v>0</v>
      </c>
      <c r="AJ1220" s="122">
        <v>2</v>
      </c>
      <c r="AK1220" s="122">
        <v>4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</v>
      </c>
      <c r="BD1220" s="31">
        <v>0.14285714285714285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16.758571428571429</v>
      </c>
      <c r="BJ1220" s="27">
        <v>21.433999999999997</v>
      </c>
      <c r="BK1220" s="27" t="s">
        <v>104</v>
      </c>
      <c r="BL1220" s="57"/>
      <c r="BM1220" s="97">
        <v>9</v>
      </c>
      <c r="BN1220" s="473">
        <v>0</v>
      </c>
      <c r="BO1220" s="14">
        <v>2</v>
      </c>
      <c r="BP1220" s="14">
        <v>4</v>
      </c>
      <c r="BQ1220" s="14">
        <v>3</v>
      </c>
      <c r="BR1220" s="14">
        <v>0</v>
      </c>
      <c r="BS1220" s="14">
        <v>0</v>
      </c>
      <c r="BT1220" s="14">
        <v>0</v>
      </c>
      <c r="BU1220" s="14">
        <v>0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</v>
      </c>
      <c r="CI1220" s="31">
        <v>0.22222222222222221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17.822222222222223</v>
      </c>
      <c r="CO1220" s="27">
        <v>22.734999999999999</v>
      </c>
      <c r="CP1220" s="27" t="s">
        <v>104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7</v>
      </c>
      <c r="D1221" s="236">
        <v>0</v>
      </c>
      <c r="E1221" s="122">
        <v>0</v>
      </c>
      <c r="F1221" s="122">
        <v>3</v>
      </c>
      <c r="G1221" s="122">
        <v>3</v>
      </c>
      <c r="H1221" s="122">
        <v>1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4</v>
      </c>
      <c r="Y1221" s="31">
        <v>0.5714285714285714</v>
      </c>
      <c r="Z1221" s="100">
        <v>1</v>
      </c>
      <c r="AA1221" s="31">
        <v>0.14285714285714285</v>
      </c>
      <c r="AB1221" s="100">
        <v>0</v>
      </c>
      <c r="AC1221" s="31">
        <v>0</v>
      </c>
      <c r="AD1221" s="27">
        <v>20.454285714285714</v>
      </c>
      <c r="AE1221" s="27">
        <v>26.102</v>
      </c>
      <c r="AF1221" s="27" t="s">
        <v>104</v>
      </c>
      <c r="AG1221" s="57"/>
      <c r="AH1221" s="97">
        <v>1</v>
      </c>
      <c r="AI1221" s="236">
        <v>0</v>
      </c>
      <c r="AJ1221" s="122">
        <v>0</v>
      </c>
      <c r="AK1221" s="122">
        <v>1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16.809999999999999</v>
      </c>
      <c r="BJ1221" s="27" t="s">
        <v>104</v>
      </c>
      <c r="BK1221" s="27" t="s">
        <v>104</v>
      </c>
      <c r="BL1221" s="57"/>
      <c r="BM1221" s="97">
        <v>8</v>
      </c>
      <c r="BN1221" s="473">
        <v>0</v>
      </c>
      <c r="BO1221" s="14">
        <v>0</v>
      </c>
      <c r="BP1221" s="14">
        <v>4</v>
      </c>
      <c r="BQ1221" s="14">
        <v>3</v>
      </c>
      <c r="BR1221" s="14">
        <v>1</v>
      </c>
      <c r="BS1221" s="14">
        <v>0</v>
      </c>
      <c r="BT1221" s="14">
        <v>0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4</v>
      </c>
      <c r="CI1221" s="31">
        <v>0.5</v>
      </c>
      <c r="CJ1221" s="100">
        <v>1</v>
      </c>
      <c r="CK1221" s="31">
        <v>0.125</v>
      </c>
      <c r="CL1221" s="100">
        <v>0</v>
      </c>
      <c r="CM1221" s="31">
        <v>0</v>
      </c>
      <c r="CN1221" s="27">
        <v>19.998749999999998</v>
      </c>
      <c r="CO1221" s="27">
        <v>25.390999999999998</v>
      </c>
      <c r="CP1221" s="27" t="s">
        <v>104</v>
      </c>
      <c r="CQ1221" s="57"/>
    </row>
    <row r="1222" spans="1:95" x14ac:dyDescent="0.25">
      <c r="A1222" s="218">
        <v>6</v>
      </c>
      <c r="B1222" s="284">
        <v>0.125</v>
      </c>
      <c r="C1222" s="97">
        <v>1</v>
      </c>
      <c r="D1222" s="236">
        <v>0</v>
      </c>
      <c r="E1222" s="122">
        <v>0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18.12</v>
      </c>
      <c r="AE1222" s="27" t="s">
        <v>104</v>
      </c>
      <c r="AF1222" s="27" t="s">
        <v>104</v>
      </c>
      <c r="AG1222" s="57"/>
      <c r="AH1222" s="97">
        <v>5</v>
      </c>
      <c r="AI1222" s="236">
        <v>0</v>
      </c>
      <c r="AJ1222" s="122">
        <v>0</v>
      </c>
      <c r="AK1222" s="122">
        <v>5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17.714000000000002</v>
      </c>
      <c r="BJ1222" s="27" t="s">
        <v>104</v>
      </c>
      <c r="BK1222" s="27" t="s">
        <v>104</v>
      </c>
      <c r="BL1222" s="57"/>
      <c r="BM1222" s="97">
        <v>6</v>
      </c>
      <c r="BN1222" s="473">
        <v>0</v>
      </c>
      <c r="BO1222" s="14">
        <v>0</v>
      </c>
      <c r="BP1222" s="14">
        <v>6</v>
      </c>
      <c r="BQ1222" s="14">
        <v>0</v>
      </c>
      <c r="BR1222" s="14">
        <v>0</v>
      </c>
      <c r="BS1222" s="14">
        <v>0</v>
      </c>
      <c r="BT1222" s="14">
        <v>0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17.78166666666667</v>
      </c>
      <c r="CO1222" s="27">
        <v>18.11</v>
      </c>
      <c r="CP1222" s="27" t="s">
        <v>104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2</v>
      </c>
      <c r="D1223" s="236">
        <v>0</v>
      </c>
      <c r="E1223" s="122">
        <v>0</v>
      </c>
      <c r="F1223" s="122">
        <v>0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2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22.03</v>
      </c>
      <c r="AE1223" s="27" t="s">
        <v>104</v>
      </c>
      <c r="AF1223" s="27" t="s">
        <v>104</v>
      </c>
      <c r="AG1223" s="57"/>
      <c r="AH1223" s="97">
        <v>7</v>
      </c>
      <c r="AI1223" s="236">
        <v>0</v>
      </c>
      <c r="AJ1223" s="122">
        <v>1</v>
      </c>
      <c r="AK1223" s="122">
        <v>6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16.842857142857145</v>
      </c>
      <c r="BJ1223" s="27">
        <v>18.058</v>
      </c>
      <c r="BK1223" s="27" t="s">
        <v>104</v>
      </c>
      <c r="BL1223" s="57"/>
      <c r="BM1223" s="97">
        <v>9</v>
      </c>
      <c r="BN1223" s="473">
        <v>0</v>
      </c>
      <c r="BO1223" s="14">
        <v>1</v>
      </c>
      <c r="BP1223" s="14">
        <v>6</v>
      </c>
      <c r="BQ1223" s="14">
        <v>2</v>
      </c>
      <c r="BR1223" s="14">
        <v>0</v>
      </c>
      <c r="BS1223" s="14">
        <v>0</v>
      </c>
      <c r="BT1223" s="14">
        <v>0</v>
      </c>
      <c r="BU1223" s="14">
        <v>0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2</v>
      </c>
      <c r="CI1223" s="31">
        <v>0.22222222222222221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17.995555555555555</v>
      </c>
      <c r="CO1223" s="27">
        <v>22.03</v>
      </c>
      <c r="CP1223" s="27" t="s">
        <v>104</v>
      </c>
      <c r="CQ1223" s="57"/>
    </row>
    <row r="1224" spans="1:95" x14ac:dyDescent="0.25">
      <c r="A1224" s="218">
        <v>6</v>
      </c>
      <c r="B1224" s="284">
        <v>0.20833299999999999</v>
      </c>
      <c r="C1224" s="97">
        <v>14</v>
      </c>
      <c r="D1224" s="236">
        <v>0</v>
      </c>
      <c r="E1224" s="122">
        <v>0</v>
      </c>
      <c r="F1224" s="122">
        <v>5</v>
      </c>
      <c r="G1224" s="122">
        <v>7</v>
      </c>
      <c r="H1224" s="122">
        <v>2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9</v>
      </c>
      <c r="Y1224" s="31">
        <v>0.6428571428571429</v>
      </c>
      <c r="Z1224" s="100">
        <v>2</v>
      </c>
      <c r="AA1224" s="31">
        <v>0.14285714285714285</v>
      </c>
      <c r="AB1224" s="100">
        <v>0</v>
      </c>
      <c r="AC1224" s="31">
        <v>0</v>
      </c>
      <c r="AD1224" s="27">
        <v>21.852857142857147</v>
      </c>
      <c r="AE1224" s="27">
        <v>25.439999999999998</v>
      </c>
      <c r="AF1224" s="27" t="s">
        <v>104</v>
      </c>
      <c r="AG1224" s="57"/>
      <c r="AH1224" s="97">
        <v>8</v>
      </c>
      <c r="AI1224" s="236">
        <v>0</v>
      </c>
      <c r="AJ1224" s="122">
        <v>0</v>
      </c>
      <c r="AK1224" s="122">
        <v>7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</v>
      </c>
      <c r="BD1224" s="31">
        <v>0.125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17.731249999999999</v>
      </c>
      <c r="BJ1224" s="27">
        <v>20.349999999999998</v>
      </c>
      <c r="BK1224" s="27" t="s">
        <v>104</v>
      </c>
      <c r="BL1224" s="57"/>
      <c r="BM1224" s="97">
        <v>22</v>
      </c>
      <c r="BN1224" s="473">
        <v>0</v>
      </c>
      <c r="BO1224" s="14">
        <v>0</v>
      </c>
      <c r="BP1224" s="14">
        <v>12</v>
      </c>
      <c r="BQ1224" s="14">
        <v>8</v>
      </c>
      <c r="BR1224" s="14">
        <v>2</v>
      </c>
      <c r="BS1224" s="14">
        <v>0</v>
      </c>
      <c r="BT1224" s="14">
        <v>0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10</v>
      </c>
      <c r="CI1224" s="31">
        <v>0.45454545454545453</v>
      </c>
      <c r="CJ1224" s="100">
        <v>2</v>
      </c>
      <c r="CK1224" s="31">
        <v>9.0909090909090912E-2</v>
      </c>
      <c r="CL1224" s="100">
        <v>0</v>
      </c>
      <c r="CM1224" s="31">
        <v>0</v>
      </c>
      <c r="CN1224" s="27">
        <v>20.35409090909091</v>
      </c>
      <c r="CO1224" s="27">
        <v>23.97</v>
      </c>
      <c r="CP1224" s="27">
        <v>27.468499999999995</v>
      </c>
      <c r="CQ1224" s="57"/>
    </row>
    <row r="1225" spans="1:95" x14ac:dyDescent="0.25">
      <c r="A1225" s="218">
        <v>6</v>
      </c>
      <c r="B1225" s="284">
        <v>0.25</v>
      </c>
      <c r="C1225" s="97">
        <v>29</v>
      </c>
      <c r="D1225" s="236">
        <v>0</v>
      </c>
      <c r="E1225" s="122">
        <v>3</v>
      </c>
      <c r="F1225" s="122">
        <v>15</v>
      </c>
      <c r="G1225" s="122">
        <v>9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11</v>
      </c>
      <c r="Y1225" s="31">
        <v>0.37931034482758619</v>
      </c>
      <c r="Z1225" s="100">
        <v>2</v>
      </c>
      <c r="AA1225" s="31">
        <v>6.8965517241379309E-2</v>
      </c>
      <c r="AB1225" s="100">
        <v>0</v>
      </c>
      <c r="AC1225" s="31">
        <v>0</v>
      </c>
      <c r="AD1225" s="27">
        <v>19.364827586206893</v>
      </c>
      <c r="AE1225" s="27">
        <v>22.74</v>
      </c>
      <c r="AF1225" s="27">
        <v>26.445</v>
      </c>
      <c r="AG1225" s="57"/>
      <c r="AH1225" s="97">
        <v>20</v>
      </c>
      <c r="AI1225" s="236">
        <v>1</v>
      </c>
      <c r="AJ1225" s="122">
        <v>2</v>
      </c>
      <c r="AK1225" s="122">
        <v>14</v>
      </c>
      <c r="AL1225" s="122">
        <v>3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3</v>
      </c>
      <c r="BD1225" s="31">
        <v>0.15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17.921000000000006</v>
      </c>
      <c r="BJ1225" s="27">
        <v>20.03</v>
      </c>
      <c r="BK1225" s="27">
        <v>22.186999999999998</v>
      </c>
      <c r="BL1225" s="57"/>
      <c r="BM1225" s="97">
        <v>49</v>
      </c>
      <c r="BN1225" s="473">
        <v>1</v>
      </c>
      <c r="BO1225" s="14">
        <v>5</v>
      </c>
      <c r="BP1225" s="14">
        <v>29</v>
      </c>
      <c r="BQ1225" s="14">
        <v>12</v>
      </c>
      <c r="BR1225" s="14">
        <v>2</v>
      </c>
      <c r="BS1225" s="14">
        <v>0</v>
      </c>
      <c r="BT1225" s="14">
        <v>0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14</v>
      </c>
      <c r="CI1225" s="31">
        <v>0.2857142857142857</v>
      </c>
      <c r="CJ1225" s="100">
        <v>2</v>
      </c>
      <c r="CK1225" s="31">
        <v>4.0816326530612242E-2</v>
      </c>
      <c r="CL1225" s="100">
        <v>0</v>
      </c>
      <c r="CM1225" s="31">
        <v>0</v>
      </c>
      <c r="CN1225" s="27">
        <v>18.775510204081627</v>
      </c>
      <c r="CO1225" s="27">
        <v>22.33</v>
      </c>
      <c r="CP1225" s="27">
        <v>24.655000000000001</v>
      </c>
      <c r="CQ1225" s="57"/>
    </row>
    <row r="1226" spans="1:95" x14ac:dyDescent="0.25">
      <c r="A1226" s="218">
        <v>6</v>
      </c>
      <c r="B1226" s="284">
        <v>0.29166700000000001</v>
      </c>
      <c r="C1226" s="97">
        <v>33</v>
      </c>
      <c r="D1226" s="236">
        <v>0</v>
      </c>
      <c r="E1226" s="122">
        <v>3</v>
      </c>
      <c r="F1226" s="122">
        <v>18</v>
      </c>
      <c r="G1226" s="122">
        <v>11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12</v>
      </c>
      <c r="Y1226" s="31">
        <v>0.36363636363636365</v>
      </c>
      <c r="Z1226" s="100">
        <v>1</v>
      </c>
      <c r="AA1226" s="31">
        <v>3.0303030303030304E-2</v>
      </c>
      <c r="AB1226" s="100">
        <v>0</v>
      </c>
      <c r="AC1226" s="31">
        <v>0</v>
      </c>
      <c r="AD1226" s="27">
        <v>19.072424242424241</v>
      </c>
      <c r="AE1226" s="27">
        <v>21.646000000000001</v>
      </c>
      <c r="AF1226" s="27">
        <v>24.299999999999994</v>
      </c>
      <c r="AG1226" s="57"/>
      <c r="AH1226" s="97">
        <v>59</v>
      </c>
      <c r="AI1226" s="236">
        <v>2</v>
      </c>
      <c r="AJ1226" s="122">
        <v>19</v>
      </c>
      <c r="AK1226" s="122">
        <v>36</v>
      </c>
      <c r="AL1226" s="122">
        <v>2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2</v>
      </c>
      <c r="BD1226" s="31">
        <v>3.3898305084745763E-2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15.604237288135593</v>
      </c>
      <c r="BJ1226" s="27">
        <v>18.32</v>
      </c>
      <c r="BK1226" s="27">
        <v>19.649999999999999</v>
      </c>
      <c r="BL1226" s="57"/>
      <c r="BM1226" s="97">
        <v>92</v>
      </c>
      <c r="BN1226" s="473">
        <v>2</v>
      </c>
      <c r="BO1226" s="14">
        <v>22</v>
      </c>
      <c r="BP1226" s="14">
        <v>54</v>
      </c>
      <c r="BQ1226" s="14">
        <v>13</v>
      </c>
      <c r="BR1226" s="14">
        <v>1</v>
      </c>
      <c r="BS1226" s="14">
        <v>0</v>
      </c>
      <c r="BT1226" s="14">
        <v>0</v>
      </c>
      <c r="BU1226" s="14">
        <v>0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14</v>
      </c>
      <c r="CI1226" s="31">
        <v>0.15217391304347827</v>
      </c>
      <c r="CJ1226" s="100">
        <v>1</v>
      </c>
      <c r="CK1226" s="31">
        <v>1.0869565217391304E-2</v>
      </c>
      <c r="CL1226" s="100">
        <v>0</v>
      </c>
      <c r="CM1226" s="31">
        <v>0</v>
      </c>
      <c r="CN1226" s="27">
        <v>16.848260869565216</v>
      </c>
      <c r="CO1226" s="27">
        <v>20.220499999999998</v>
      </c>
      <c r="CP1226" s="27">
        <v>22.615499999999997</v>
      </c>
      <c r="CQ1226" s="57"/>
    </row>
    <row r="1227" spans="1:95" x14ac:dyDescent="0.25">
      <c r="A1227" s="218">
        <v>6</v>
      </c>
      <c r="B1227" s="284">
        <v>0.33333299999999999</v>
      </c>
      <c r="C1227" s="97">
        <v>88</v>
      </c>
      <c r="D1227" s="236">
        <v>1</v>
      </c>
      <c r="E1227" s="122">
        <v>18</v>
      </c>
      <c r="F1227" s="122">
        <v>54</v>
      </c>
      <c r="G1227" s="122">
        <v>14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15</v>
      </c>
      <c r="Y1227" s="31">
        <v>0.17045454545454544</v>
      </c>
      <c r="Z1227" s="100">
        <v>1</v>
      </c>
      <c r="AA1227" s="31">
        <v>1.1363636363636364E-2</v>
      </c>
      <c r="AB1227" s="100">
        <v>0</v>
      </c>
      <c r="AC1227" s="31">
        <v>0</v>
      </c>
      <c r="AD1227" s="27">
        <v>17.084204545454554</v>
      </c>
      <c r="AE1227" s="27">
        <v>20.2255</v>
      </c>
      <c r="AF1227" s="27">
        <v>21.068000000000001</v>
      </c>
      <c r="AG1227" s="57"/>
      <c r="AH1227" s="97">
        <v>92</v>
      </c>
      <c r="AI1227" s="236">
        <v>4</v>
      </c>
      <c r="AJ1227" s="122">
        <v>34</v>
      </c>
      <c r="AK1227" s="122">
        <v>53</v>
      </c>
      <c r="AL1227" s="122">
        <v>1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</v>
      </c>
      <c r="BD1227" s="31">
        <v>1.0869565217391304E-2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15.056304347826092</v>
      </c>
      <c r="BJ1227" s="27">
        <v>17.740500000000001</v>
      </c>
      <c r="BK1227" s="27">
        <v>18.95</v>
      </c>
      <c r="BL1227" s="57"/>
      <c r="BM1227" s="97">
        <v>180</v>
      </c>
      <c r="BN1227" s="473">
        <v>5</v>
      </c>
      <c r="BO1227" s="14">
        <v>52</v>
      </c>
      <c r="BP1227" s="14">
        <v>107</v>
      </c>
      <c r="BQ1227" s="14">
        <v>15</v>
      </c>
      <c r="BR1227" s="14">
        <v>1</v>
      </c>
      <c r="BS1227" s="14">
        <v>0</v>
      </c>
      <c r="BT1227" s="14">
        <v>0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16</v>
      </c>
      <c r="CI1227" s="31">
        <v>8.8888888888888892E-2</v>
      </c>
      <c r="CJ1227" s="100">
        <v>1</v>
      </c>
      <c r="CK1227" s="31">
        <v>5.5555555555555558E-3</v>
      </c>
      <c r="CL1227" s="100">
        <v>0</v>
      </c>
      <c r="CM1227" s="31">
        <v>0</v>
      </c>
      <c r="CN1227" s="27">
        <v>16.047722222222223</v>
      </c>
      <c r="CO1227" s="27">
        <v>19.004000000000001</v>
      </c>
      <c r="CP1227" s="27">
        <v>20.487499999999997</v>
      </c>
      <c r="CQ1227" s="57"/>
    </row>
    <row r="1228" spans="1:95" x14ac:dyDescent="0.25">
      <c r="A1228" s="218">
        <v>6</v>
      </c>
      <c r="B1228" s="284">
        <v>0.375</v>
      </c>
      <c r="C1228" s="97">
        <v>111</v>
      </c>
      <c r="D1228" s="236">
        <v>2</v>
      </c>
      <c r="E1228" s="122">
        <v>49</v>
      </c>
      <c r="F1228" s="122">
        <v>50</v>
      </c>
      <c r="G1228" s="122">
        <v>9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10</v>
      </c>
      <c r="Y1228" s="31">
        <v>9.0090090090090086E-2</v>
      </c>
      <c r="Z1228" s="100">
        <v>1</v>
      </c>
      <c r="AA1228" s="31">
        <v>9.0090090090090089E-3</v>
      </c>
      <c r="AB1228" s="100">
        <v>0</v>
      </c>
      <c r="AC1228" s="31">
        <v>0</v>
      </c>
      <c r="AD1228" s="27">
        <v>15.771171171171179</v>
      </c>
      <c r="AE1228" s="27">
        <v>18.822000000000003</v>
      </c>
      <c r="AF1228" s="27">
        <v>21.953999999999997</v>
      </c>
      <c r="AG1228" s="57"/>
      <c r="AH1228" s="97">
        <v>139</v>
      </c>
      <c r="AI1228" s="236">
        <v>8</v>
      </c>
      <c r="AJ1228" s="122">
        <v>64</v>
      </c>
      <c r="AK1228" s="122">
        <v>64</v>
      </c>
      <c r="AL1228" s="122">
        <v>2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3</v>
      </c>
      <c r="BD1228" s="31">
        <v>2.1582733812949641E-2</v>
      </c>
      <c r="BE1228" s="100">
        <v>1</v>
      </c>
      <c r="BF1228" s="31">
        <v>7.1942446043165471E-3</v>
      </c>
      <c r="BG1228" s="100">
        <v>0</v>
      </c>
      <c r="BH1228" s="31">
        <v>0</v>
      </c>
      <c r="BI1228" s="27">
        <v>14.824532374100723</v>
      </c>
      <c r="BJ1228" s="27">
        <v>17.54</v>
      </c>
      <c r="BK1228" s="27">
        <v>19.25</v>
      </c>
      <c r="BL1228" s="57"/>
      <c r="BM1228" s="97">
        <v>250</v>
      </c>
      <c r="BN1228" s="473">
        <v>10</v>
      </c>
      <c r="BO1228" s="14">
        <v>113</v>
      </c>
      <c r="BP1228" s="14">
        <v>114</v>
      </c>
      <c r="BQ1228" s="14">
        <v>11</v>
      </c>
      <c r="BR1228" s="14">
        <v>2</v>
      </c>
      <c r="BS1228" s="14">
        <v>0</v>
      </c>
      <c r="BT1228" s="14">
        <v>0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13</v>
      </c>
      <c r="CI1228" s="31">
        <v>5.1999999999999998E-2</v>
      </c>
      <c r="CJ1228" s="100">
        <v>2</v>
      </c>
      <c r="CK1228" s="31">
        <v>8.0000000000000002E-3</v>
      </c>
      <c r="CL1228" s="100">
        <v>0</v>
      </c>
      <c r="CM1228" s="31">
        <v>0</v>
      </c>
      <c r="CN1228" s="27">
        <v>15.244839999999995</v>
      </c>
      <c r="CO1228" s="27">
        <v>17.8935</v>
      </c>
      <c r="CP1228" s="27">
        <v>20.461499999999994</v>
      </c>
      <c r="CQ1228" s="57"/>
    </row>
    <row r="1229" spans="1:95" x14ac:dyDescent="0.25">
      <c r="A1229" s="218">
        <v>6</v>
      </c>
      <c r="B1229" s="284">
        <v>0.41666700000000001</v>
      </c>
      <c r="C1229" s="97">
        <v>140</v>
      </c>
      <c r="D1229" s="236">
        <v>4</v>
      </c>
      <c r="E1229" s="122">
        <v>67</v>
      </c>
      <c r="F1229" s="122">
        <v>64</v>
      </c>
      <c r="G1229" s="122">
        <v>5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5</v>
      </c>
      <c r="Y1229" s="31">
        <v>3.5714285714285712E-2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15.035142857142851</v>
      </c>
      <c r="AE1229" s="27">
        <v>17.848999999999997</v>
      </c>
      <c r="AF1229" s="27">
        <v>19.579499999999999</v>
      </c>
      <c r="AG1229" s="57"/>
      <c r="AH1229" s="97">
        <v>156</v>
      </c>
      <c r="AI1229" s="236">
        <v>15</v>
      </c>
      <c r="AJ1229" s="122">
        <v>85</v>
      </c>
      <c r="AK1229" s="122">
        <v>50</v>
      </c>
      <c r="AL1229" s="122">
        <v>6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6</v>
      </c>
      <c r="BD1229" s="31">
        <v>3.8461538461538464E-2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13.938205128205123</v>
      </c>
      <c r="BJ1229" s="27">
        <v>16.980499999999999</v>
      </c>
      <c r="BK1229" s="27">
        <v>19.187000000000001</v>
      </c>
      <c r="BL1229" s="57"/>
      <c r="BM1229" s="97">
        <v>296</v>
      </c>
      <c r="BN1229" s="473">
        <v>19</v>
      </c>
      <c r="BO1229" s="14">
        <v>152</v>
      </c>
      <c r="BP1229" s="14">
        <v>114</v>
      </c>
      <c r="BQ1229" s="14">
        <v>11</v>
      </c>
      <c r="BR1229" s="14">
        <v>0</v>
      </c>
      <c r="BS1229" s="14">
        <v>0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11</v>
      </c>
      <c r="CI1229" s="31">
        <v>3.7162162162162164E-2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14.457027027027033</v>
      </c>
      <c r="CO1229" s="27">
        <v>17.334499999999998</v>
      </c>
      <c r="CP1229" s="27">
        <v>19.374499999999994</v>
      </c>
      <c r="CQ1229" s="57"/>
    </row>
    <row r="1230" spans="1:95" x14ac:dyDescent="0.25">
      <c r="A1230" s="218">
        <v>6</v>
      </c>
      <c r="B1230" s="284">
        <v>0.45833299999999999</v>
      </c>
      <c r="C1230" s="97">
        <v>151</v>
      </c>
      <c r="D1230" s="236">
        <v>13</v>
      </c>
      <c r="E1230" s="122">
        <v>80</v>
      </c>
      <c r="F1230" s="122">
        <v>48</v>
      </c>
      <c r="G1230" s="122">
        <v>10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10</v>
      </c>
      <c r="Y1230" s="31">
        <v>6.6225165562913912E-2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14.110397350993376</v>
      </c>
      <c r="AE1230" s="27">
        <v>18.343999999999998</v>
      </c>
      <c r="AF1230" s="27">
        <v>20.474</v>
      </c>
      <c r="AG1230" s="57"/>
      <c r="AH1230" s="97">
        <v>179</v>
      </c>
      <c r="AI1230" s="236">
        <v>80</v>
      </c>
      <c r="AJ1230" s="122">
        <v>74</v>
      </c>
      <c r="AK1230" s="122">
        <v>24</v>
      </c>
      <c r="AL1230" s="122">
        <v>1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</v>
      </c>
      <c r="BD1230" s="31">
        <v>5.5865921787709499E-3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10.91418994413408</v>
      </c>
      <c r="BJ1230" s="27">
        <v>14.7</v>
      </c>
      <c r="BK1230" s="27">
        <v>16.62</v>
      </c>
      <c r="BL1230" s="57"/>
      <c r="BM1230" s="97">
        <v>330</v>
      </c>
      <c r="BN1230" s="473">
        <v>93</v>
      </c>
      <c r="BO1230" s="14">
        <v>154</v>
      </c>
      <c r="BP1230" s="14">
        <v>72</v>
      </c>
      <c r="BQ1230" s="14">
        <v>11</v>
      </c>
      <c r="BR1230" s="14">
        <v>0</v>
      </c>
      <c r="BS1230" s="14">
        <v>0</v>
      </c>
      <c r="BT1230" s="14">
        <v>0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11</v>
      </c>
      <c r="CI1230" s="31">
        <v>3.3333333333333333E-2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12.376696969696962</v>
      </c>
      <c r="CO1230" s="27">
        <v>16.427999999999997</v>
      </c>
      <c r="CP1230" s="27">
        <v>19.060499999999998</v>
      </c>
      <c r="CQ1230" s="57"/>
    </row>
    <row r="1231" spans="1:95" x14ac:dyDescent="0.25">
      <c r="A1231" s="218">
        <v>6</v>
      </c>
      <c r="B1231" s="284">
        <v>0.5</v>
      </c>
      <c r="C1231" s="97">
        <v>160</v>
      </c>
      <c r="D1231" s="236">
        <v>24</v>
      </c>
      <c r="E1231" s="122">
        <v>89</v>
      </c>
      <c r="F1231" s="122">
        <v>43</v>
      </c>
      <c r="G1231" s="122">
        <v>4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4</v>
      </c>
      <c r="Y1231" s="31">
        <v>2.5000000000000001E-2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13.387562500000001</v>
      </c>
      <c r="AE1231" s="27">
        <v>16.516999999999999</v>
      </c>
      <c r="AF1231" s="27">
        <v>18.829999999999991</v>
      </c>
      <c r="AG1231" s="57"/>
      <c r="AH1231" s="97">
        <v>226</v>
      </c>
      <c r="AI1231" s="236">
        <v>112</v>
      </c>
      <c r="AJ1231" s="122">
        <v>79</v>
      </c>
      <c r="AK1231" s="122">
        <v>33</v>
      </c>
      <c r="AL1231" s="122">
        <v>2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2</v>
      </c>
      <c r="BD1231" s="31">
        <v>8.8495575221238937E-3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10.455796460177002</v>
      </c>
      <c r="BJ1231" s="27">
        <v>15.029499999999999</v>
      </c>
      <c r="BK1231" s="27">
        <v>17.014499999999995</v>
      </c>
      <c r="BL1231" s="57"/>
      <c r="BM1231" s="97">
        <v>386</v>
      </c>
      <c r="BN1231" s="473">
        <v>136</v>
      </c>
      <c r="BO1231" s="14">
        <v>168</v>
      </c>
      <c r="BP1231" s="14">
        <v>76</v>
      </c>
      <c r="BQ1231" s="14">
        <v>6</v>
      </c>
      <c r="BR1231" s="14">
        <v>0</v>
      </c>
      <c r="BS1231" s="14">
        <v>0</v>
      </c>
      <c r="BT1231" s="14">
        <v>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6</v>
      </c>
      <c r="CI1231" s="31">
        <v>1.5544041450777202E-2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11.671036269430052</v>
      </c>
      <c r="CO1231" s="27">
        <v>15.64</v>
      </c>
      <c r="CP1231" s="27">
        <v>17.796999999999997</v>
      </c>
      <c r="CQ1231" s="57"/>
    </row>
    <row r="1232" spans="1:95" x14ac:dyDescent="0.25">
      <c r="A1232" s="218">
        <v>6</v>
      </c>
      <c r="B1232" s="284">
        <v>0.54166700000000001</v>
      </c>
      <c r="C1232" s="97">
        <v>135</v>
      </c>
      <c r="D1232" s="236">
        <v>6</v>
      </c>
      <c r="E1232" s="122">
        <v>73</v>
      </c>
      <c r="F1232" s="122">
        <v>54</v>
      </c>
      <c r="G1232" s="122">
        <v>1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2</v>
      </c>
      <c r="Y1232" s="31">
        <v>1.4814814814814815E-2</v>
      </c>
      <c r="Z1232" s="100">
        <v>1</v>
      </c>
      <c r="AA1232" s="31">
        <v>7.4074074074074077E-3</v>
      </c>
      <c r="AB1232" s="100">
        <v>0</v>
      </c>
      <c r="AC1232" s="31">
        <v>0</v>
      </c>
      <c r="AD1232" s="27">
        <v>14.229037037037035</v>
      </c>
      <c r="AE1232" s="27">
        <v>17.04</v>
      </c>
      <c r="AF1232" s="27">
        <v>18.673999999999999</v>
      </c>
      <c r="AG1232" s="57"/>
      <c r="AH1232" s="97">
        <v>212</v>
      </c>
      <c r="AI1232" s="236">
        <v>77</v>
      </c>
      <c r="AJ1232" s="122">
        <v>96</v>
      </c>
      <c r="AK1232" s="122">
        <v>37</v>
      </c>
      <c r="AL1232" s="122">
        <v>2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2</v>
      </c>
      <c r="BD1232" s="31">
        <v>9.433962264150943E-3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11.504056603773577</v>
      </c>
      <c r="BJ1232" s="27">
        <v>15.315499999999998</v>
      </c>
      <c r="BK1232" s="27">
        <v>17.3735</v>
      </c>
      <c r="BL1232" s="57"/>
      <c r="BM1232" s="97">
        <v>347</v>
      </c>
      <c r="BN1232" s="473">
        <v>83</v>
      </c>
      <c r="BO1232" s="14">
        <v>169</v>
      </c>
      <c r="BP1232" s="14">
        <v>91</v>
      </c>
      <c r="BQ1232" s="14">
        <v>3</v>
      </c>
      <c r="BR1232" s="14">
        <v>1</v>
      </c>
      <c r="BS1232" s="14">
        <v>0</v>
      </c>
      <c r="BT1232" s="14">
        <v>0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4</v>
      </c>
      <c r="CI1232" s="31">
        <v>1.1527377521613832E-2</v>
      </c>
      <c r="CJ1232" s="100">
        <v>1</v>
      </c>
      <c r="CK1232" s="31">
        <v>2.881844380403458E-3</v>
      </c>
      <c r="CL1232" s="100">
        <v>0</v>
      </c>
      <c r="CM1232" s="31">
        <v>0</v>
      </c>
      <c r="CN1232" s="27">
        <v>12.564207492795386</v>
      </c>
      <c r="CO1232" s="27">
        <v>16.329999999999998</v>
      </c>
      <c r="CP1232" s="27">
        <v>18.123999999999999</v>
      </c>
      <c r="CQ1232" s="57"/>
    </row>
    <row r="1233" spans="1:95" x14ac:dyDescent="0.25">
      <c r="A1233" s="218">
        <v>6</v>
      </c>
      <c r="B1233" s="284">
        <v>0.58333299999999999</v>
      </c>
      <c r="C1233" s="97">
        <v>141</v>
      </c>
      <c r="D1233" s="236">
        <v>5</v>
      </c>
      <c r="E1233" s="122">
        <v>58</v>
      </c>
      <c r="F1233" s="122">
        <v>72</v>
      </c>
      <c r="G1233" s="122">
        <v>6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6</v>
      </c>
      <c r="Y1233" s="31">
        <v>4.2553191489361701E-2</v>
      </c>
      <c r="Z1233" s="100">
        <v>1</v>
      </c>
      <c r="AA1233" s="31">
        <v>7.0921985815602835E-3</v>
      </c>
      <c r="AB1233" s="100">
        <v>0</v>
      </c>
      <c r="AC1233" s="31">
        <v>0</v>
      </c>
      <c r="AD1233" s="27">
        <v>15.278439716312056</v>
      </c>
      <c r="AE1233" s="27">
        <v>18.36</v>
      </c>
      <c r="AF1233" s="27">
        <v>19.878</v>
      </c>
      <c r="AG1233" s="57"/>
      <c r="AH1233" s="97">
        <v>165</v>
      </c>
      <c r="AI1233" s="236">
        <v>35</v>
      </c>
      <c r="AJ1233" s="122">
        <v>75</v>
      </c>
      <c r="AK1233" s="122">
        <v>54</v>
      </c>
      <c r="AL1233" s="122">
        <v>1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</v>
      </c>
      <c r="BD1233" s="31">
        <v>6.0606060606060606E-3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12.895212121212122</v>
      </c>
      <c r="BJ1233" s="27">
        <v>16.541</v>
      </c>
      <c r="BK1233" s="27">
        <v>18.174999999999997</v>
      </c>
      <c r="BL1233" s="57"/>
      <c r="BM1233" s="97">
        <v>306</v>
      </c>
      <c r="BN1233" s="473">
        <v>40</v>
      </c>
      <c r="BO1233" s="14">
        <v>133</v>
      </c>
      <c r="BP1233" s="14">
        <v>126</v>
      </c>
      <c r="BQ1233" s="14">
        <v>7</v>
      </c>
      <c r="BR1233" s="14">
        <v>0</v>
      </c>
      <c r="BS1233" s="14">
        <v>0</v>
      </c>
      <c r="BT1233" s="14">
        <v>0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7</v>
      </c>
      <c r="CI1233" s="31">
        <v>2.2875816993464051E-2</v>
      </c>
      <c r="CJ1233" s="100">
        <v>1</v>
      </c>
      <c r="CK1233" s="31">
        <v>3.2679738562091504E-3</v>
      </c>
      <c r="CL1233" s="100">
        <v>0</v>
      </c>
      <c r="CM1233" s="31">
        <v>0</v>
      </c>
      <c r="CN1233" s="27">
        <v>13.993366013071896</v>
      </c>
      <c r="CO1233" s="27">
        <v>17.4085</v>
      </c>
      <c r="CP1233" s="27">
        <v>19.123499999999996</v>
      </c>
      <c r="CQ1233" s="57"/>
    </row>
    <row r="1234" spans="1:95" x14ac:dyDescent="0.25">
      <c r="A1234" s="218">
        <v>6</v>
      </c>
      <c r="B1234" s="284">
        <v>0.625</v>
      </c>
      <c r="C1234" s="97">
        <v>131</v>
      </c>
      <c r="D1234" s="236">
        <v>6</v>
      </c>
      <c r="E1234" s="122">
        <v>58</v>
      </c>
      <c r="F1234" s="122">
        <v>61</v>
      </c>
      <c r="G1234" s="122">
        <v>6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6</v>
      </c>
      <c r="Y1234" s="31">
        <v>4.5801526717557252E-2</v>
      </c>
      <c r="Z1234" s="100">
        <v>1</v>
      </c>
      <c r="AA1234" s="31">
        <v>7.6335877862595417E-3</v>
      </c>
      <c r="AB1234" s="100">
        <v>0</v>
      </c>
      <c r="AC1234" s="31">
        <v>0</v>
      </c>
      <c r="AD1234" s="27">
        <v>15.277938931297715</v>
      </c>
      <c r="AE1234" s="27">
        <v>19.116</v>
      </c>
      <c r="AF1234" s="27">
        <v>20.581999999999987</v>
      </c>
      <c r="AG1234" s="57"/>
      <c r="AH1234" s="97">
        <v>125</v>
      </c>
      <c r="AI1234" s="236">
        <v>17</v>
      </c>
      <c r="AJ1234" s="122">
        <v>61</v>
      </c>
      <c r="AK1234" s="122">
        <v>44</v>
      </c>
      <c r="AL1234" s="122">
        <v>3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3</v>
      </c>
      <c r="BD1234" s="31">
        <v>2.4E-2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13.939679999999992</v>
      </c>
      <c r="BJ1234" s="27">
        <v>17.483999999999998</v>
      </c>
      <c r="BK1234" s="27">
        <v>18.913999999999998</v>
      </c>
      <c r="BL1234" s="57"/>
      <c r="BM1234" s="97">
        <v>256</v>
      </c>
      <c r="BN1234" s="473">
        <v>23</v>
      </c>
      <c r="BO1234" s="14">
        <v>119</v>
      </c>
      <c r="BP1234" s="14">
        <v>105</v>
      </c>
      <c r="BQ1234" s="14">
        <v>9</v>
      </c>
      <c r="BR1234" s="14">
        <v>0</v>
      </c>
      <c r="BS1234" s="14">
        <v>0</v>
      </c>
      <c r="BT1234" s="14">
        <v>0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9</v>
      </c>
      <c r="CI1234" s="31">
        <v>3.515625E-2</v>
      </c>
      <c r="CJ1234" s="100">
        <v>1</v>
      </c>
      <c r="CK1234" s="31">
        <v>3.90625E-3</v>
      </c>
      <c r="CL1234" s="100">
        <v>0</v>
      </c>
      <c r="CM1234" s="31">
        <v>0</v>
      </c>
      <c r="CN1234" s="27">
        <v>14.624492187499994</v>
      </c>
      <c r="CO1234" s="27">
        <v>18.179000000000002</v>
      </c>
      <c r="CP1234" s="27">
        <v>19.624999999999996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142</v>
      </c>
      <c r="D1235" s="236">
        <v>5</v>
      </c>
      <c r="E1235" s="122">
        <v>59</v>
      </c>
      <c r="F1235" s="122">
        <v>66</v>
      </c>
      <c r="G1235" s="122">
        <v>11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12</v>
      </c>
      <c r="Y1235" s="31">
        <v>8.4507042253521125E-2</v>
      </c>
      <c r="Z1235" s="100">
        <v>1</v>
      </c>
      <c r="AA1235" s="31">
        <v>7.0422535211267607E-3</v>
      </c>
      <c r="AB1235" s="100">
        <v>0</v>
      </c>
      <c r="AC1235" s="31">
        <v>0</v>
      </c>
      <c r="AD1235" s="27">
        <v>15.511971830985924</v>
      </c>
      <c r="AE1235" s="27">
        <v>18.762499999999999</v>
      </c>
      <c r="AF1235" s="27">
        <v>21.140499999999999</v>
      </c>
      <c r="AG1235" s="57"/>
      <c r="AH1235" s="97">
        <v>118</v>
      </c>
      <c r="AI1235" s="236">
        <v>12</v>
      </c>
      <c r="AJ1235" s="122">
        <v>67</v>
      </c>
      <c r="AK1235" s="122">
        <v>38</v>
      </c>
      <c r="AL1235" s="122">
        <v>1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</v>
      </c>
      <c r="BD1235" s="31">
        <v>8.4745762711864406E-3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13.430762711864402</v>
      </c>
      <c r="BJ1235" s="27">
        <v>16.150500000000001</v>
      </c>
      <c r="BK1235" s="27">
        <v>17.874000000000002</v>
      </c>
      <c r="BL1235" s="57"/>
      <c r="BM1235" s="97">
        <v>260</v>
      </c>
      <c r="BN1235" s="473">
        <v>17</v>
      </c>
      <c r="BO1235" s="14">
        <v>126</v>
      </c>
      <c r="BP1235" s="14">
        <v>104</v>
      </c>
      <c r="BQ1235" s="14">
        <v>12</v>
      </c>
      <c r="BR1235" s="14">
        <v>1</v>
      </c>
      <c r="BS1235" s="14">
        <v>0</v>
      </c>
      <c r="BT1235" s="14">
        <v>0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13</v>
      </c>
      <c r="CI1235" s="31">
        <v>0.05</v>
      </c>
      <c r="CJ1235" s="100">
        <v>1</v>
      </c>
      <c r="CK1235" s="31">
        <v>3.8461538461538464E-3</v>
      </c>
      <c r="CL1235" s="100">
        <v>0</v>
      </c>
      <c r="CM1235" s="31">
        <v>0</v>
      </c>
      <c r="CN1235" s="27">
        <v>14.567423076923085</v>
      </c>
      <c r="CO1235" s="27">
        <v>17.407</v>
      </c>
      <c r="CP1235" s="27">
        <v>20.160999999999994</v>
      </c>
      <c r="CQ1235" s="57"/>
    </row>
    <row r="1236" spans="1:95" x14ac:dyDescent="0.25">
      <c r="A1236" s="218">
        <v>6</v>
      </c>
      <c r="B1236" s="284">
        <v>0.70833299999999999</v>
      </c>
      <c r="C1236" s="97">
        <v>238</v>
      </c>
      <c r="D1236" s="236">
        <v>3</v>
      </c>
      <c r="E1236" s="122">
        <v>92</v>
      </c>
      <c r="F1236" s="122">
        <v>130</v>
      </c>
      <c r="G1236" s="122">
        <v>12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1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13</v>
      </c>
      <c r="Y1236" s="31">
        <v>5.4621848739495799E-2</v>
      </c>
      <c r="Z1236" s="100">
        <v>2</v>
      </c>
      <c r="AA1236" s="31">
        <v>8.4033613445378148E-3</v>
      </c>
      <c r="AB1236" s="100">
        <v>1</v>
      </c>
      <c r="AC1236" s="31">
        <v>4.2016806722689074E-3</v>
      </c>
      <c r="AD1236" s="27">
        <v>15.852773109243712</v>
      </c>
      <c r="AE1236" s="27">
        <v>18.4345</v>
      </c>
      <c r="AF1236" s="27">
        <v>20.377999999999997</v>
      </c>
      <c r="AG1236" s="57"/>
      <c r="AH1236" s="97">
        <v>119</v>
      </c>
      <c r="AI1236" s="236">
        <v>12</v>
      </c>
      <c r="AJ1236" s="122">
        <v>72</v>
      </c>
      <c r="AK1236" s="122">
        <v>28</v>
      </c>
      <c r="AL1236" s="122">
        <v>4</v>
      </c>
      <c r="AM1236" s="122">
        <v>1</v>
      </c>
      <c r="AN1236" s="122">
        <v>0</v>
      </c>
      <c r="AO1236" s="122">
        <v>0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1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7</v>
      </c>
      <c r="BD1236" s="31">
        <v>5.8823529411764705E-2</v>
      </c>
      <c r="BE1236" s="100">
        <v>3</v>
      </c>
      <c r="BF1236" s="31">
        <v>2.5210084033613446E-2</v>
      </c>
      <c r="BG1236" s="100">
        <v>2</v>
      </c>
      <c r="BH1236" s="31">
        <v>1.680672268907563E-2</v>
      </c>
      <c r="BI1236" s="27">
        <v>14.482857142857139</v>
      </c>
      <c r="BJ1236" s="27">
        <v>16.28</v>
      </c>
      <c r="BK1236" s="27">
        <v>20.87</v>
      </c>
      <c r="BL1236" s="57"/>
      <c r="BM1236" s="97">
        <v>357</v>
      </c>
      <c r="BN1236" s="473">
        <v>15</v>
      </c>
      <c r="BO1236" s="14">
        <v>164</v>
      </c>
      <c r="BP1236" s="14">
        <v>158</v>
      </c>
      <c r="BQ1236" s="14">
        <v>16</v>
      </c>
      <c r="BR1236" s="14">
        <v>1</v>
      </c>
      <c r="BS1236" s="14">
        <v>0</v>
      </c>
      <c r="BT1236" s="14">
        <v>0</v>
      </c>
      <c r="BU1236" s="14">
        <v>1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2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20</v>
      </c>
      <c r="CI1236" s="31">
        <v>5.6022408963585436E-2</v>
      </c>
      <c r="CJ1236" s="100">
        <v>5</v>
      </c>
      <c r="CK1236" s="31">
        <v>1.4005602240896359E-2</v>
      </c>
      <c r="CL1236" s="100">
        <v>3</v>
      </c>
      <c r="CM1236" s="31">
        <v>8.4033613445378148E-3</v>
      </c>
      <c r="CN1236" s="27">
        <v>15.396134453781505</v>
      </c>
      <c r="CO1236" s="27">
        <v>18.106000000000002</v>
      </c>
      <c r="CP1236" s="27">
        <v>20.533999999999999</v>
      </c>
      <c r="CQ1236" s="57"/>
    </row>
    <row r="1237" spans="1:95" x14ac:dyDescent="0.25">
      <c r="A1237" s="218">
        <v>6</v>
      </c>
      <c r="B1237" s="284">
        <v>0.75</v>
      </c>
      <c r="C1237" s="97">
        <v>195</v>
      </c>
      <c r="D1237" s="236">
        <v>5</v>
      </c>
      <c r="E1237" s="122">
        <v>65</v>
      </c>
      <c r="F1237" s="122">
        <v>117</v>
      </c>
      <c r="G1237" s="122">
        <v>8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8</v>
      </c>
      <c r="Y1237" s="31">
        <v>4.1025641025641026E-2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15.49215384615386</v>
      </c>
      <c r="AE1237" s="27">
        <v>18.527999999999999</v>
      </c>
      <c r="AF1237" s="27">
        <v>19.847999999999999</v>
      </c>
      <c r="AG1237" s="57"/>
      <c r="AH1237" s="97">
        <v>103</v>
      </c>
      <c r="AI1237" s="236">
        <v>21</v>
      </c>
      <c r="AJ1237" s="122">
        <v>56</v>
      </c>
      <c r="AK1237" s="122">
        <v>26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12.841747572815544</v>
      </c>
      <c r="BJ1237" s="27">
        <v>16.172000000000001</v>
      </c>
      <c r="BK1237" s="27">
        <v>17.866</v>
      </c>
      <c r="BL1237" s="57"/>
      <c r="BM1237" s="97">
        <v>298</v>
      </c>
      <c r="BN1237" s="473">
        <v>26</v>
      </c>
      <c r="BO1237" s="14">
        <v>121</v>
      </c>
      <c r="BP1237" s="14">
        <v>143</v>
      </c>
      <c r="BQ1237" s="14">
        <v>8</v>
      </c>
      <c r="BR1237" s="14">
        <v>0</v>
      </c>
      <c r="BS1237" s="14">
        <v>0</v>
      </c>
      <c r="BT1237" s="14">
        <v>0</v>
      </c>
      <c r="BU1237" s="14">
        <v>0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8</v>
      </c>
      <c r="CI1237" s="31">
        <v>2.6845637583892617E-2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14.576073825503364</v>
      </c>
      <c r="CO1237" s="27">
        <v>17.790500000000002</v>
      </c>
      <c r="CP1237" s="27">
        <v>19.3415</v>
      </c>
      <c r="CQ1237" s="57"/>
    </row>
    <row r="1238" spans="1:95" x14ac:dyDescent="0.25">
      <c r="A1238" s="218">
        <v>6</v>
      </c>
      <c r="B1238" s="284">
        <v>0.79166700000000001</v>
      </c>
      <c r="C1238" s="97">
        <v>58</v>
      </c>
      <c r="D1238" s="236">
        <v>1</v>
      </c>
      <c r="E1238" s="122">
        <v>16</v>
      </c>
      <c r="F1238" s="122">
        <v>34</v>
      </c>
      <c r="G1238" s="122">
        <v>7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7</v>
      </c>
      <c r="Y1238" s="31">
        <v>0.1206896551724138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16.397241379310348</v>
      </c>
      <c r="AE1238" s="27">
        <v>19.498000000000001</v>
      </c>
      <c r="AF1238" s="27">
        <v>20.807499999999997</v>
      </c>
      <c r="AG1238" s="57"/>
      <c r="AH1238" s="97">
        <v>77</v>
      </c>
      <c r="AI1238" s="236">
        <v>1</v>
      </c>
      <c r="AJ1238" s="122">
        <v>42</v>
      </c>
      <c r="AK1238" s="122">
        <v>34</v>
      </c>
      <c r="AL1238" s="122">
        <v>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14.522467532467536</v>
      </c>
      <c r="BJ1238" s="27">
        <v>17.489999999999998</v>
      </c>
      <c r="BK1238" s="27">
        <v>18.859000000000002</v>
      </c>
      <c r="BL1238" s="57"/>
      <c r="BM1238" s="97">
        <v>135</v>
      </c>
      <c r="BN1238" s="473">
        <v>2</v>
      </c>
      <c r="BO1238" s="14">
        <v>58</v>
      </c>
      <c r="BP1238" s="14">
        <v>68</v>
      </c>
      <c r="BQ1238" s="14">
        <v>7</v>
      </c>
      <c r="BR1238" s="14">
        <v>0</v>
      </c>
      <c r="BS1238" s="14">
        <v>0</v>
      </c>
      <c r="BT1238" s="14">
        <v>0</v>
      </c>
      <c r="BU1238" s="14">
        <v>0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7</v>
      </c>
      <c r="CI1238" s="31">
        <v>5.185185185185185E-2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15.327925925925936</v>
      </c>
      <c r="CO1238" s="27">
        <v>18.399999999999999</v>
      </c>
      <c r="CP1238" s="27">
        <v>20.133999999999997</v>
      </c>
      <c r="CQ1238" s="57"/>
    </row>
    <row r="1239" spans="1:95" x14ac:dyDescent="0.25">
      <c r="A1239" s="218">
        <v>6</v>
      </c>
      <c r="B1239" s="284">
        <v>0.83333299999999999</v>
      </c>
      <c r="C1239" s="97">
        <v>39</v>
      </c>
      <c r="D1239" s="236">
        <v>1</v>
      </c>
      <c r="E1239" s="122">
        <v>12</v>
      </c>
      <c r="F1239" s="122">
        <v>22</v>
      </c>
      <c r="G1239" s="122">
        <v>4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4</v>
      </c>
      <c r="Y1239" s="31">
        <v>0.10256410256410256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16.169230769230772</v>
      </c>
      <c r="AE1239" s="27">
        <v>18.72</v>
      </c>
      <c r="AF1239" s="27">
        <v>22.61</v>
      </c>
      <c r="AG1239" s="57"/>
      <c r="AH1239" s="97">
        <v>47</v>
      </c>
      <c r="AI1239" s="236">
        <v>2</v>
      </c>
      <c r="AJ1239" s="122">
        <v>19</v>
      </c>
      <c r="AK1239" s="122">
        <v>22</v>
      </c>
      <c r="AL1239" s="122">
        <v>4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4</v>
      </c>
      <c r="BD1239" s="31">
        <v>8.5106382978723402E-2</v>
      </c>
      <c r="BE1239" s="100">
        <v>1</v>
      </c>
      <c r="BF1239" s="31">
        <v>2.1276595744680851E-2</v>
      </c>
      <c r="BG1239" s="100">
        <v>0</v>
      </c>
      <c r="BH1239" s="31">
        <v>0</v>
      </c>
      <c r="BI1239" s="27">
        <v>15.326382978723403</v>
      </c>
      <c r="BJ1239" s="27">
        <v>18.468</v>
      </c>
      <c r="BK1239" s="27">
        <v>20.853999999999999</v>
      </c>
      <c r="BL1239" s="57"/>
      <c r="BM1239" s="97">
        <v>86</v>
      </c>
      <c r="BN1239" s="473">
        <v>3</v>
      </c>
      <c r="BO1239" s="14">
        <v>31</v>
      </c>
      <c r="BP1239" s="14">
        <v>44</v>
      </c>
      <c r="BQ1239" s="14">
        <v>8</v>
      </c>
      <c r="BR1239" s="14">
        <v>0</v>
      </c>
      <c r="BS1239" s="14">
        <v>0</v>
      </c>
      <c r="BT1239" s="14">
        <v>0</v>
      </c>
      <c r="BU1239" s="14">
        <v>0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8</v>
      </c>
      <c r="CI1239" s="31">
        <v>9.3023255813953487E-2</v>
      </c>
      <c r="CJ1239" s="100">
        <v>1</v>
      </c>
      <c r="CK1239" s="31">
        <v>1.1627906976744186E-2</v>
      </c>
      <c r="CL1239" s="100">
        <v>0</v>
      </c>
      <c r="CM1239" s="31">
        <v>0</v>
      </c>
      <c r="CN1239" s="27">
        <v>15.708604651162789</v>
      </c>
      <c r="CO1239" s="27">
        <v>18.627499999999998</v>
      </c>
      <c r="CP1239" s="27">
        <v>21.0335</v>
      </c>
      <c r="CQ1239" s="57"/>
    </row>
    <row r="1240" spans="1:95" x14ac:dyDescent="0.25">
      <c r="A1240" s="218">
        <v>6</v>
      </c>
      <c r="B1240" s="284">
        <v>0.875</v>
      </c>
      <c r="C1240" s="97">
        <v>48</v>
      </c>
      <c r="D1240" s="236">
        <v>0</v>
      </c>
      <c r="E1240" s="122">
        <v>11</v>
      </c>
      <c r="F1240" s="122">
        <v>23</v>
      </c>
      <c r="G1240" s="122">
        <v>14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14</v>
      </c>
      <c r="Y1240" s="31">
        <v>0.29166666666666669</v>
      </c>
      <c r="Z1240" s="100">
        <v>1</v>
      </c>
      <c r="AA1240" s="31">
        <v>2.0833333333333332E-2</v>
      </c>
      <c r="AB1240" s="100">
        <v>0</v>
      </c>
      <c r="AC1240" s="31">
        <v>0</v>
      </c>
      <c r="AD1240" s="27">
        <v>17.796666666666663</v>
      </c>
      <c r="AE1240" s="27">
        <v>21.4755</v>
      </c>
      <c r="AF1240" s="27">
        <v>23.444500000000001</v>
      </c>
      <c r="AG1240" s="57"/>
      <c r="AH1240" s="97">
        <v>43</v>
      </c>
      <c r="AI1240" s="236">
        <v>2</v>
      </c>
      <c r="AJ1240" s="122">
        <v>24</v>
      </c>
      <c r="AK1240" s="122">
        <v>17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14.392325581395346</v>
      </c>
      <c r="BJ1240" s="27">
        <v>17.338000000000001</v>
      </c>
      <c r="BK1240" s="27">
        <v>18.456</v>
      </c>
      <c r="BL1240" s="57"/>
      <c r="BM1240" s="97">
        <v>91</v>
      </c>
      <c r="BN1240" s="473">
        <v>2</v>
      </c>
      <c r="BO1240" s="14">
        <v>35</v>
      </c>
      <c r="BP1240" s="14">
        <v>40</v>
      </c>
      <c r="BQ1240" s="14">
        <v>14</v>
      </c>
      <c r="BR1240" s="14">
        <v>0</v>
      </c>
      <c r="BS1240" s="14">
        <v>0</v>
      </c>
      <c r="BT1240" s="14">
        <v>0</v>
      </c>
      <c r="BU1240" s="14">
        <v>0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14</v>
      </c>
      <c r="CI1240" s="31">
        <v>0.15384615384615385</v>
      </c>
      <c r="CJ1240" s="100">
        <v>1</v>
      </c>
      <c r="CK1240" s="31">
        <v>1.098901098901099E-2</v>
      </c>
      <c r="CL1240" s="100">
        <v>0</v>
      </c>
      <c r="CM1240" s="31">
        <v>0</v>
      </c>
      <c r="CN1240" s="27">
        <v>16.188021978021975</v>
      </c>
      <c r="CO1240" s="27">
        <v>20.068000000000001</v>
      </c>
      <c r="CP1240" s="27">
        <v>22.555999999999997</v>
      </c>
      <c r="CQ1240" s="57"/>
    </row>
    <row r="1241" spans="1:95" x14ac:dyDescent="0.25">
      <c r="A1241" s="218">
        <v>6</v>
      </c>
      <c r="B1241" s="284">
        <v>0.91666700000000001</v>
      </c>
      <c r="C1241" s="97">
        <v>33</v>
      </c>
      <c r="D1241" s="236">
        <v>0</v>
      </c>
      <c r="E1241" s="122">
        <v>10</v>
      </c>
      <c r="F1241" s="122">
        <v>15</v>
      </c>
      <c r="G1241" s="122">
        <v>7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8</v>
      </c>
      <c r="Y1241" s="31">
        <v>0.24242424242424243</v>
      </c>
      <c r="Z1241" s="100">
        <v>1</v>
      </c>
      <c r="AA1241" s="31">
        <v>3.0303030303030304E-2</v>
      </c>
      <c r="AB1241" s="100">
        <v>0</v>
      </c>
      <c r="AC1241" s="31">
        <v>0</v>
      </c>
      <c r="AD1241" s="27">
        <v>17.405757575757576</v>
      </c>
      <c r="AE1241" s="27">
        <v>20.991999999999997</v>
      </c>
      <c r="AF1241" s="27">
        <v>23.375999999999991</v>
      </c>
      <c r="AG1241" s="57"/>
      <c r="AH1241" s="97">
        <v>41</v>
      </c>
      <c r="AI1241" s="236">
        <v>1</v>
      </c>
      <c r="AJ1241" s="122">
        <v>12</v>
      </c>
      <c r="AK1241" s="122">
        <v>25</v>
      </c>
      <c r="AL1241" s="122">
        <v>3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3</v>
      </c>
      <c r="BD1241" s="31">
        <v>7.3170731707317069E-2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16.254146341463404</v>
      </c>
      <c r="BJ1241" s="27">
        <v>18.651</v>
      </c>
      <c r="BK1241" s="27">
        <v>22.561999999999998</v>
      </c>
      <c r="BL1241" s="57"/>
      <c r="BM1241" s="97">
        <v>74</v>
      </c>
      <c r="BN1241" s="473">
        <v>1</v>
      </c>
      <c r="BO1241" s="14">
        <v>22</v>
      </c>
      <c r="BP1241" s="14">
        <v>40</v>
      </c>
      <c r="BQ1241" s="14">
        <v>10</v>
      </c>
      <c r="BR1241" s="14">
        <v>1</v>
      </c>
      <c r="BS1241" s="14">
        <v>0</v>
      </c>
      <c r="BT1241" s="14">
        <v>0</v>
      </c>
      <c r="BU1241" s="14">
        <v>0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11</v>
      </c>
      <c r="CI1241" s="31">
        <v>0.14864864864864866</v>
      </c>
      <c r="CJ1241" s="100">
        <v>1</v>
      </c>
      <c r="CK1241" s="31">
        <v>1.3513513513513514E-2</v>
      </c>
      <c r="CL1241" s="100">
        <v>0</v>
      </c>
      <c r="CM1241" s="31">
        <v>0</v>
      </c>
      <c r="CN1241" s="27">
        <v>16.767702702702703</v>
      </c>
      <c r="CO1241" s="27">
        <v>20.155000000000001</v>
      </c>
      <c r="CP1241" s="27">
        <v>22.43</v>
      </c>
      <c r="CQ1241" s="57"/>
    </row>
    <row r="1242" spans="1:95" x14ac:dyDescent="0.25">
      <c r="A1242" s="218">
        <v>6</v>
      </c>
      <c r="B1242" s="284">
        <v>0.95833299999999999</v>
      </c>
      <c r="C1242" s="98">
        <v>26</v>
      </c>
      <c r="D1242" s="295">
        <v>0</v>
      </c>
      <c r="E1242" s="296">
        <v>8</v>
      </c>
      <c r="F1242" s="296">
        <v>9</v>
      </c>
      <c r="G1242" s="296">
        <v>9</v>
      </c>
      <c r="H1242" s="296">
        <v>0</v>
      </c>
      <c r="I1242" s="296">
        <v>0</v>
      </c>
      <c r="J1242" s="296">
        <v>0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9</v>
      </c>
      <c r="Y1242" s="300">
        <v>0.34615384615384615</v>
      </c>
      <c r="Z1242" s="301">
        <v>2</v>
      </c>
      <c r="AA1242" s="300">
        <v>7.6923076923076927E-2</v>
      </c>
      <c r="AB1242" s="301">
        <v>0</v>
      </c>
      <c r="AC1242" s="300">
        <v>0</v>
      </c>
      <c r="AD1242" s="124">
        <v>17.776153846153843</v>
      </c>
      <c r="AE1242" s="124">
        <v>23.437999999999999</v>
      </c>
      <c r="AF1242" s="124">
        <v>24.259499999999999</v>
      </c>
      <c r="AG1242" s="57"/>
      <c r="AH1242" s="98">
        <v>23</v>
      </c>
      <c r="AI1242" s="295">
        <v>0</v>
      </c>
      <c r="AJ1242" s="296">
        <v>8</v>
      </c>
      <c r="AK1242" s="296">
        <v>11</v>
      </c>
      <c r="AL1242" s="296">
        <v>4</v>
      </c>
      <c r="AM1242" s="296">
        <v>0</v>
      </c>
      <c r="AN1242" s="296">
        <v>0</v>
      </c>
      <c r="AO1242" s="296">
        <v>0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4</v>
      </c>
      <c r="BD1242" s="300">
        <v>0.17391304347826086</v>
      </c>
      <c r="BE1242" s="301">
        <v>0</v>
      </c>
      <c r="BF1242" s="300">
        <v>0</v>
      </c>
      <c r="BG1242" s="301">
        <v>0</v>
      </c>
      <c r="BH1242" s="300">
        <v>0</v>
      </c>
      <c r="BI1242" s="124">
        <v>16.949999999999996</v>
      </c>
      <c r="BJ1242" s="124">
        <v>21.901999999999997</v>
      </c>
      <c r="BK1242" s="124">
        <v>23.761999999999997</v>
      </c>
      <c r="BL1242" s="57"/>
      <c r="BM1242" s="98">
        <v>49</v>
      </c>
      <c r="BN1242" s="475">
        <v>0</v>
      </c>
      <c r="BO1242" s="15">
        <v>16</v>
      </c>
      <c r="BP1242" s="15">
        <v>20</v>
      </c>
      <c r="BQ1242" s="15">
        <v>13</v>
      </c>
      <c r="BR1242" s="15">
        <v>0</v>
      </c>
      <c r="BS1242" s="15">
        <v>0</v>
      </c>
      <c r="BT1242" s="15">
        <v>0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13</v>
      </c>
      <c r="CI1242" s="300">
        <v>0.26530612244897961</v>
      </c>
      <c r="CJ1242" s="301">
        <v>2</v>
      </c>
      <c r="CK1242" s="300">
        <v>4.0816326530612242E-2</v>
      </c>
      <c r="CL1242" s="301">
        <v>0</v>
      </c>
      <c r="CM1242" s="300">
        <v>0</v>
      </c>
      <c r="CN1242" s="124">
        <v>17.388367346938772</v>
      </c>
      <c r="CO1242" s="124">
        <v>22.695</v>
      </c>
      <c r="CP1242" s="124">
        <v>24.04</v>
      </c>
      <c r="CQ1242" s="57"/>
    </row>
    <row r="1243" spans="1:95" x14ac:dyDescent="0.25">
      <c r="A1243" s="218"/>
      <c r="B1243" s="383" t="s">
        <v>35</v>
      </c>
      <c r="C1243" s="384">
        <v>1665</v>
      </c>
      <c r="D1243" s="385">
        <v>74</v>
      </c>
      <c r="E1243" s="385">
        <v>711</v>
      </c>
      <c r="F1243" s="385">
        <v>777</v>
      </c>
      <c r="G1243" s="385">
        <v>97</v>
      </c>
      <c r="H1243" s="385">
        <v>5</v>
      </c>
      <c r="I1243" s="385">
        <v>0</v>
      </c>
      <c r="J1243" s="385">
        <v>0</v>
      </c>
      <c r="K1243" s="385">
        <v>0</v>
      </c>
      <c r="L1243" s="385">
        <v>0</v>
      </c>
      <c r="M1243" s="385">
        <v>0</v>
      </c>
      <c r="N1243" s="385">
        <v>0</v>
      </c>
      <c r="O1243" s="385">
        <v>0</v>
      </c>
      <c r="P1243" s="385">
        <v>0</v>
      </c>
      <c r="Q1243" s="385">
        <v>1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103</v>
      </c>
      <c r="Y1243" s="403">
        <v>6.1861861861861864E-2</v>
      </c>
      <c r="Z1243" s="387">
        <v>9</v>
      </c>
      <c r="AA1243" s="403">
        <v>5.4054054054054057E-3</v>
      </c>
      <c r="AB1243" s="387">
        <v>1</v>
      </c>
      <c r="AC1243" s="403">
        <v>6.0060060060060057E-4</v>
      </c>
      <c r="AD1243" s="404">
        <v>15.215747747747727</v>
      </c>
      <c r="AE1243" s="404">
        <v>18.46</v>
      </c>
      <c r="AF1243" s="404">
        <v>20.37</v>
      </c>
      <c r="AG1243" s="16"/>
      <c r="AH1243" s="387">
        <v>1693</v>
      </c>
      <c r="AI1243" s="385">
        <v>395</v>
      </c>
      <c r="AJ1243" s="385">
        <v>782</v>
      </c>
      <c r="AK1243" s="385">
        <v>487</v>
      </c>
      <c r="AL1243" s="385">
        <v>25</v>
      </c>
      <c r="AM1243" s="385">
        <v>2</v>
      </c>
      <c r="AN1243" s="385">
        <v>0</v>
      </c>
      <c r="AO1243" s="385">
        <v>0</v>
      </c>
      <c r="AP1243" s="385">
        <v>1</v>
      </c>
      <c r="AQ1243" s="385">
        <v>0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1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29</v>
      </c>
      <c r="BD1243" s="403">
        <v>1.7129356172474897E-2</v>
      </c>
      <c r="BE1243" s="387">
        <v>4</v>
      </c>
      <c r="BF1243" s="403">
        <v>2.3626698168930892E-3</v>
      </c>
      <c r="BG1243" s="387">
        <v>2</v>
      </c>
      <c r="BH1243" s="403">
        <v>1.1813349084465446E-3</v>
      </c>
      <c r="BI1243" s="404">
        <v>12.87505611340814</v>
      </c>
      <c r="BJ1243" s="404">
        <v>16.419</v>
      </c>
      <c r="BK1243" s="404">
        <v>18.413</v>
      </c>
      <c r="BL1243" s="16"/>
      <c r="BM1243" s="387">
        <v>3358</v>
      </c>
      <c r="BN1243" s="385">
        <v>469</v>
      </c>
      <c r="BO1243" s="385">
        <v>1493</v>
      </c>
      <c r="BP1243" s="385">
        <v>1264</v>
      </c>
      <c r="BQ1243" s="385">
        <v>122</v>
      </c>
      <c r="BR1243" s="385">
        <v>7</v>
      </c>
      <c r="BS1243" s="385">
        <v>0</v>
      </c>
      <c r="BT1243" s="385">
        <v>0</v>
      </c>
      <c r="BU1243" s="385">
        <v>1</v>
      </c>
      <c r="BV1243" s="385">
        <v>0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2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132</v>
      </c>
      <c r="CI1243" s="358">
        <v>3.9309112567004166E-2</v>
      </c>
      <c r="CJ1243" s="332">
        <v>13</v>
      </c>
      <c r="CK1243" s="358">
        <v>3.8713519952352591E-3</v>
      </c>
      <c r="CL1243" s="332">
        <v>3</v>
      </c>
      <c r="CM1243" s="358">
        <v>8.9338892197736745E-4</v>
      </c>
      <c r="CN1243" s="359">
        <v>14.035643240023822</v>
      </c>
      <c r="CO1243" s="359">
        <v>17.53</v>
      </c>
      <c r="CP1243" s="359">
        <v>19.611499999999992</v>
      </c>
      <c r="CQ1243" s="57"/>
    </row>
    <row r="1244" spans="1:95" x14ac:dyDescent="0.25">
      <c r="A1244" s="218"/>
      <c r="B1244" s="388" t="s">
        <v>36</v>
      </c>
      <c r="C1244" s="389">
        <v>1839</v>
      </c>
      <c r="D1244" s="390">
        <v>76</v>
      </c>
      <c r="E1244" s="390">
        <v>753</v>
      </c>
      <c r="F1244" s="390">
        <v>871</v>
      </c>
      <c r="G1244" s="390">
        <v>131</v>
      </c>
      <c r="H1244" s="390">
        <v>7</v>
      </c>
      <c r="I1244" s="390">
        <v>0</v>
      </c>
      <c r="J1244" s="390">
        <v>0</v>
      </c>
      <c r="K1244" s="390">
        <v>0</v>
      </c>
      <c r="L1244" s="390">
        <v>0</v>
      </c>
      <c r="M1244" s="390">
        <v>0</v>
      </c>
      <c r="N1244" s="390">
        <v>0</v>
      </c>
      <c r="O1244" s="390">
        <v>0</v>
      </c>
      <c r="P1244" s="390">
        <v>0</v>
      </c>
      <c r="Q1244" s="390">
        <v>1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139</v>
      </c>
      <c r="Y1244" s="405">
        <v>7.5584556824361063E-2</v>
      </c>
      <c r="Z1244" s="392">
        <v>12</v>
      </c>
      <c r="AA1244" s="405">
        <v>6.5252854812398045E-3</v>
      </c>
      <c r="AB1244" s="392">
        <v>1</v>
      </c>
      <c r="AC1244" s="405">
        <v>5.4377379010331697E-4</v>
      </c>
      <c r="AD1244" s="406">
        <v>15.406025013594341</v>
      </c>
      <c r="AE1244" s="406">
        <v>18.72</v>
      </c>
      <c r="AF1244" s="406">
        <v>20.68</v>
      </c>
      <c r="AG1244" s="16"/>
      <c r="AH1244" s="392">
        <v>1880</v>
      </c>
      <c r="AI1244" s="390">
        <v>401</v>
      </c>
      <c r="AJ1244" s="390">
        <v>869</v>
      </c>
      <c r="AK1244" s="390">
        <v>574</v>
      </c>
      <c r="AL1244" s="390">
        <v>32</v>
      </c>
      <c r="AM1244" s="390">
        <v>2</v>
      </c>
      <c r="AN1244" s="390">
        <v>0</v>
      </c>
      <c r="AO1244" s="390">
        <v>0</v>
      </c>
      <c r="AP1244" s="390">
        <v>1</v>
      </c>
      <c r="AQ1244" s="390">
        <v>0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1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36</v>
      </c>
      <c r="BD1244" s="405">
        <v>1.9148936170212766E-2</v>
      </c>
      <c r="BE1244" s="392">
        <v>5</v>
      </c>
      <c r="BF1244" s="405">
        <v>2.6595744680851063E-3</v>
      </c>
      <c r="BG1244" s="392">
        <v>2</v>
      </c>
      <c r="BH1244" s="405">
        <v>1.0638297872340426E-3</v>
      </c>
      <c r="BI1244" s="406">
        <v>13.092196808510646</v>
      </c>
      <c r="BJ1244" s="406">
        <v>16.62</v>
      </c>
      <c r="BK1244" s="406">
        <v>18.639499999999998</v>
      </c>
      <c r="BL1244" s="16"/>
      <c r="BM1244" s="392">
        <v>3719</v>
      </c>
      <c r="BN1244" s="390">
        <v>477</v>
      </c>
      <c r="BO1244" s="390">
        <v>1622</v>
      </c>
      <c r="BP1244" s="390">
        <v>1445</v>
      </c>
      <c r="BQ1244" s="390">
        <v>163</v>
      </c>
      <c r="BR1244" s="390">
        <v>9</v>
      </c>
      <c r="BS1244" s="390">
        <v>0</v>
      </c>
      <c r="BT1244" s="390">
        <v>0</v>
      </c>
      <c r="BU1244" s="390">
        <v>1</v>
      </c>
      <c r="BV1244" s="390">
        <v>0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2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175</v>
      </c>
      <c r="CI1244" s="360">
        <v>4.7055660123689162E-2</v>
      </c>
      <c r="CJ1244" s="339">
        <v>17</v>
      </c>
      <c r="CK1244" s="360">
        <v>4.5711212691583762E-3</v>
      </c>
      <c r="CL1244" s="339">
        <v>3</v>
      </c>
      <c r="CM1244" s="360">
        <v>8.0666845926324286E-4</v>
      </c>
      <c r="CN1244" s="361">
        <v>14.236356547458996</v>
      </c>
      <c r="CO1244" s="361">
        <v>17.78</v>
      </c>
      <c r="CP1244" s="361">
        <v>19.89</v>
      </c>
      <c r="CQ1244" s="57"/>
    </row>
    <row r="1245" spans="1:95" x14ac:dyDescent="0.25">
      <c r="A1245" s="218"/>
      <c r="B1245" s="393" t="s">
        <v>37</v>
      </c>
      <c r="C1245" s="394">
        <v>1898</v>
      </c>
      <c r="D1245" s="395">
        <v>76</v>
      </c>
      <c r="E1245" s="395">
        <v>771</v>
      </c>
      <c r="F1245" s="395">
        <v>895</v>
      </c>
      <c r="G1245" s="395">
        <v>147</v>
      </c>
      <c r="H1245" s="395">
        <v>8</v>
      </c>
      <c r="I1245" s="395">
        <v>0</v>
      </c>
      <c r="J1245" s="395">
        <v>0</v>
      </c>
      <c r="K1245" s="395">
        <v>0</v>
      </c>
      <c r="L1245" s="395">
        <v>0</v>
      </c>
      <c r="M1245" s="395">
        <v>0</v>
      </c>
      <c r="N1245" s="395">
        <v>0</v>
      </c>
      <c r="O1245" s="395">
        <v>0</v>
      </c>
      <c r="P1245" s="395">
        <v>0</v>
      </c>
      <c r="Q1245" s="395">
        <v>1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156</v>
      </c>
      <c r="Y1245" s="407">
        <v>8.2191780821917804E-2</v>
      </c>
      <c r="Z1245" s="397">
        <v>15</v>
      </c>
      <c r="AA1245" s="407">
        <v>7.9030558482613283E-3</v>
      </c>
      <c r="AB1245" s="397">
        <v>1</v>
      </c>
      <c r="AC1245" s="407">
        <v>5.2687038988408848E-4</v>
      </c>
      <c r="AD1245" s="408">
        <v>15.441276709401711</v>
      </c>
      <c r="AE1245" s="408">
        <v>18.78</v>
      </c>
      <c r="AF1245" s="408">
        <v>20.743499999999997</v>
      </c>
      <c r="AG1245" s="16"/>
      <c r="AH1245" s="397">
        <v>1944</v>
      </c>
      <c r="AI1245" s="395">
        <v>402</v>
      </c>
      <c r="AJ1245" s="395">
        <v>889</v>
      </c>
      <c r="AK1245" s="395">
        <v>610</v>
      </c>
      <c r="AL1245" s="395">
        <v>39</v>
      </c>
      <c r="AM1245" s="395">
        <v>2</v>
      </c>
      <c r="AN1245" s="395">
        <v>0</v>
      </c>
      <c r="AO1245" s="395">
        <v>0</v>
      </c>
      <c r="AP1245" s="395">
        <v>1</v>
      </c>
      <c r="AQ1245" s="395">
        <v>0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1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43</v>
      </c>
      <c r="BD1245" s="407">
        <v>2.2119341563786008E-2</v>
      </c>
      <c r="BE1245" s="397">
        <v>5</v>
      </c>
      <c r="BF1245" s="407">
        <v>2.5720164609053498E-3</v>
      </c>
      <c r="BG1245" s="397">
        <v>2</v>
      </c>
      <c r="BH1245" s="407">
        <v>1.02880658436214E-3</v>
      </c>
      <c r="BI1245" s="408">
        <v>13.159682457053631</v>
      </c>
      <c r="BJ1245" s="408">
        <v>16.707000000000001</v>
      </c>
      <c r="BK1245" s="408">
        <v>18.686999999999998</v>
      </c>
      <c r="BL1245" s="16"/>
      <c r="BM1245" s="397">
        <v>3842</v>
      </c>
      <c r="BN1245" s="395">
        <v>478</v>
      </c>
      <c r="BO1245" s="395">
        <v>1660</v>
      </c>
      <c r="BP1245" s="395">
        <v>1505</v>
      </c>
      <c r="BQ1245" s="395">
        <v>186</v>
      </c>
      <c r="BR1245" s="395">
        <v>10</v>
      </c>
      <c r="BS1245" s="395">
        <v>0</v>
      </c>
      <c r="BT1245" s="395">
        <v>0</v>
      </c>
      <c r="BU1245" s="395">
        <v>1</v>
      </c>
      <c r="BV1245" s="395">
        <v>0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2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199</v>
      </c>
      <c r="CI1245" s="362">
        <v>5.1795939614783966E-2</v>
      </c>
      <c r="CJ1245" s="344">
        <v>20</v>
      </c>
      <c r="CK1245" s="362">
        <v>5.2056220718375845E-3</v>
      </c>
      <c r="CL1245" s="344">
        <v>3</v>
      </c>
      <c r="CM1245" s="362">
        <v>7.8084331077563768E-4</v>
      </c>
      <c r="CN1245" s="363">
        <v>14.285742156604261</v>
      </c>
      <c r="CO1245" s="363">
        <v>17.86</v>
      </c>
      <c r="CP1245" s="363">
        <v>19.982999999999997</v>
      </c>
      <c r="CQ1245" s="57"/>
    </row>
    <row r="1246" spans="1:95" x14ac:dyDescent="0.25">
      <c r="A1246" s="218"/>
      <c r="B1246" s="398" t="s">
        <v>38</v>
      </c>
      <c r="C1246" s="399">
        <v>1938</v>
      </c>
      <c r="D1246" s="400">
        <v>76</v>
      </c>
      <c r="E1246" s="400">
        <v>772</v>
      </c>
      <c r="F1246" s="400">
        <v>910</v>
      </c>
      <c r="G1246" s="400">
        <v>168</v>
      </c>
      <c r="H1246" s="400">
        <v>11</v>
      </c>
      <c r="I1246" s="400">
        <v>0</v>
      </c>
      <c r="J1246" s="400">
        <v>0</v>
      </c>
      <c r="K1246" s="400">
        <v>0</v>
      </c>
      <c r="L1246" s="400">
        <v>0</v>
      </c>
      <c r="M1246" s="400">
        <v>0</v>
      </c>
      <c r="N1246" s="400">
        <v>0</v>
      </c>
      <c r="O1246" s="400">
        <v>0</v>
      </c>
      <c r="P1246" s="400">
        <v>0</v>
      </c>
      <c r="Q1246" s="400">
        <v>1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179</v>
      </c>
      <c r="Y1246" s="409">
        <v>9.2363261093911242E-2</v>
      </c>
      <c r="Z1246" s="402">
        <v>19</v>
      </c>
      <c r="AA1246" s="409">
        <v>9.8039215686274508E-3</v>
      </c>
      <c r="AB1246" s="402">
        <v>1</v>
      </c>
      <c r="AC1246" s="409">
        <v>5.1599587203302369E-4</v>
      </c>
      <c r="AD1246" s="410">
        <v>15.582156862745109</v>
      </c>
      <c r="AE1246" s="410">
        <v>19.015999999999995</v>
      </c>
      <c r="AF1246" s="410">
        <v>21.230499999999999</v>
      </c>
      <c r="AG1246" s="16"/>
      <c r="AH1246" s="402">
        <v>1989</v>
      </c>
      <c r="AI1246" s="400">
        <v>402</v>
      </c>
      <c r="AJ1246" s="400">
        <v>901</v>
      </c>
      <c r="AK1246" s="400">
        <v>640</v>
      </c>
      <c r="AL1246" s="400">
        <v>42</v>
      </c>
      <c r="AM1246" s="400">
        <v>2</v>
      </c>
      <c r="AN1246" s="400">
        <v>0</v>
      </c>
      <c r="AO1246" s="400">
        <v>0</v>
      </c>
      <c r="AP1246" s="400">
        <v>1</v>
      </c>
      <c r="AQ1246" s="400">
        <v>0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1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46</v>
      </c>
      <c r="BD1246" s="409">
        <v>2.3127199597787834E-2</v>
      </c>
      <c r="BE1246" s="402">
        <v>6</v>
      </c>
      <c r="BF1246" s="409">
        <v>3.0165912518853697E-3</v>
      </c>
      <c r="BG1246" s="402">
        <v>2</v>
      </c>
      <c r="BH1246" s="409">
        <v>1.0055304172951231E-3</v>
      </c>
      <c r="BI1246" s="410">
        <v>13.282166918049285</v>
      </c>
      <c r="BJ1246" s="410">
        <v>16.89</v>
      </c>
      <c r="BK1246" s="410">
        <v>18.805</v>
      </c>
      <c r="BL1246" s="16"/>
      <c r="BM1246" s="402">
        <v>3927</v>
      </c>
      <c r="BN1246" s="400">
        <v>478</v>
      </c>
      <c r="BO1246" s="400">
        <v>1673</v>
      </c>
      <c r="BP1246" s="400">
        <v>1550</v>
      </c>
      <c r="BQ1246" s="400">
        <v>210</v>
      </c>
      <c r="BR1246" s="400">
        <v>13</v>
      </c>
      <c r="BS1246" s="400">
        <v>0</v>
      </c>
      <c r="BT1246" s="400">
        <v>0</v>
      </c>
      <c r="BU1246" s="400">
        <v>1</v>
      </c>
      <c r="BV1246" s="400">
        <v>0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2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225</v>
      </c>
      <c r="CI1246" s="364">
        <v>5.7295645530939646E-2</v>
      </c>
      <c r="CJ1246" s="349">
        <v>25</v>
      </c>
      <c r="CK1246" s="364">
        <v>6.3661828367710723E-3</v>
      </c>
      <c r="CL1246" s="349">
        <v>3</v>
      </c>
      <c r="CM1246" s="364">
        <v>7.6394194041252863E-4</v>
      </c>
      <c r="CN1246" s="365">
        <v>14.417226890756302</v>
      </c>
      <c r="CO1246" s="365">
        <v>18.05</v>
      </c>
      <c r="CP1246" s="365">
        <v>20.315999999999999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15</v>
      </c>
      <c r="D1249" s="292">
        <v>0</v>
      </c>
      <c r="E1249" s="89">
        <v>5</v>
      </c>
      <c r="F1249" s="89">
        <v>5</v>
      </c>
      <c r="G1249" s="89">
        <v>5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5</v>
      </c>
      <c r="Y1249" s="30">
        <v>0.33333333333333331</v>
      </c>
      <c r="Z1249" s="99">
        <v>0</v>
      </c>
      <c r="AA1249" s="30">
        <v>0</v>
      </c>
      <c r="AB1249" s="99">
        <v>0</v>
      </c>
      <c r="AC1249" s="30">
        <v>0</v>
      </c>
      <c r="AD1249" s="25">
        <v>17.417333333333332</v>
      </c>
      <c r="AE1249" s="25">
        <v>22.4</v>
      </c>
      <c r="AF1249" s="25" t="s">
        <v>104</v>
      </c>
      <c r="AG1249" s="57"/>
      <c r="AH1249" s="96">
        <v>23</v>
      </c>
      <c r="AI1249" s="292">
        <v>0</v>
      </c>
      <c r="AJ1249" s="89">
        <v>4</v>
      </c>
      <c r="AK1249" s="89">
        <v>14</v>
      </c>
      <c r="AL1249" s="89">
        <v>5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3</v>
      </c>
      <c r="BD1249" s="30">
        <v>0.13043478260869565</v>
      </c>
      <c r="BE1249" s="99">
        <v>1</v>
      </c>
      <c r="BF1249" s="30">
        <v>4.3478260869565216E-2</v>
      </c>
      <c r="BG1249" s="99">
        <v>0</v>
      </c>
      <c r="BH1249" s="30">
        <v>0</v>
      </c>
      <c r="BI1249" s="25">
        <v>17.621304347826086</v>
      </c>
      <c r="BJ1249" s="25">
        <v>20.036000000000001</v>
      </c>
      <c r="BK1249" s="25">
        <v>24.103999999999996</v>
      </c>
      <c r="BL1249" s="57"/>
      <c r="BM1249" s="96">
        <v>38</v>
      </c>
      <c r="BN1249" s="474">
        <v>0</v>
      </c>
      <c r="BO1249" s="461">
        <v>9</v>
      </c>
      <c r="BP1249" s="461">
        <v>19</v>
      </c>
      <c r="BQ1249" s="461">
        <v>10</v>
      </c>
      <c r="BR1249" s="461">
        <v>0</v>
      </c>
      <c r="BS1249" s="461">
        <v>0</v>
      </c>
      <c r="BT1249" s="461">
        <v>0</v>
      </c>
      <c r="BU1249" s="461">
        <v>0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8</v>
      </c>
      <c r="CI1249" s="30">
        <v>0.21052631578947367</v>
      </c>
      <c r="CJ1249" s="99">
        <v>1</v>
      </c>
      <c r="CK1249" s="30">
        <v>2.6315789473684209E-2</v>
      </c>
      <c r="CL1249" s="99">
        <v>0</v>
      </c>
      <c r="CM1249" s="30">
        <v>0</v>
      </c>
      <c r="CN1249" s="25">
        <v>17.540789473684214</v>
      </c>
      <c r="CO1249" s="25">
        <v>20.3415</v>
      </c>
      <c r="CP1249" s="25">
        <v>23.143999999999995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19</v>
      </c>
      <c r="D1250" s="236">
        <v>0</v>
      </c>
      <c r="E1250" s="122">
        <v>1</v>
      </c>
      <c r="F1250" s="122">
        <v>10</v>
      </c>
      <c r="G1250" s="122">
        <v>8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8</v>
      </c>
      <c r="Y1250" s="31">
        <v>0.42105263157894735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19.364210526315794</v>
      </c>
      <c r="AE1250" s="27">
        <v>22.28</v>
      </c>
      <c r="AF1250" s="27">
        <v>23.52</v>
      </c>
      <c r="AG1250" s="57"/>
      <c r="AH1250" s="97">
        <v>13</v>
      </c>
      <c r="AI1250" s="236">
        <v>0</v>
      </c>
      <c r="AJ1250" s="122">
        <v>4</v>
      </c>
      <c r="AK1250" s="122">
        <v>9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16.005384615384614</v>
      </c>
      <c r="BJ1250" s="27">
        <v>17.841999999999999</v>
      </c>
      <c r="BK1250" s="27" t="s">
        <v>104</v>
      </c>
      <c r="BL1250" s="57"/>
      <c r="BM1250" s="97">
        <v>32</v>
      </c>
      <c r="BN1250" s="473">
        <v>0</v>
      </c>
      <c r="BO1250" s="14">
        <v>5</v>
      </c>
      <c r="BP1250" s="14">
        <v>19</v>
      </c>
      <c r="BQ1250" s="14">
        <v>8</v>
      </c>
      <c r="BR1250" s="14">
        <v>0</v>
      </c>
      <c r="BS1250" s="14">
        <v>0</v>
      </c>
      <c r="BT1250" s="14">
        <v>0</v>
      </c>
      <c r="BU1250" s="14">
        <v>0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8</v>
      </c>
      <c r="CI1250" s="31">
        <v>0.25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17.9996875</v>
      </c>
      <c r="CO1250" s="27">
        <v>21.382999999999999</v>
      </c>
      <c r="CP1250" s="27">
        <v>23.1235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</v>
      </c>
      <c r="D1251" s="236">
        <v>0</v>
      </c>
      <c r="E1251" s="122">
        <v>0</v>
      </c>
      <c r="F1251" s="122">
        <v>0</v>
      </c>
      <c r="G1251" s="122">
        <v>2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2</v>
      </c>
      <c r="Y1251" s="31">
        <v>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21.53</v>
      </c>
      <c r="AE1251" s="27" t="s">
        <v>104</v>
      </c>
      <c r="AF1251" s="27" t="s">
        <v>104</v>
      </c>
      <c r="AG1251" s="57"/>
      <c r="AH1251" s="97">
        <v>5</v>
      </c>
      <c r="AI1251" s="236">
        <v>0</v>
      </c>
      <c r="AJ1251" s="122">
        <v>1</v>
      </c>
      <c r="AK1251" s="122">
        <v>2</v>
      </c>
      <c r="AL1251" s="122">
        <v>1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2</v>
      </c>
      <c r="BD1251" s="31">
        <v>0.4</v>
      </c>
      <c r="BE1251" s="100">
        <v>1</v>
      </c>
      <c r="BF1251" s="31">
        <v>0.2</v>
      </c>
      <c r="BG1251" s="100">
        <v>0</v>
      </c>
      <c r="BH1251" s="31">
        <v>0</v>
      </c>
      <c r="BI1251" s="27">
        <v>18.486000000000001</v>
      </c>
      <c r="BJ1251" s="27" t="s">
        <v>104</v>
      </c>
      <c r="BK1251" s="27" t="s">
        <v>104</v>
      </c>
      <c r="BL1251" s="57"/>
      <c r="BM1251" s="97">
        <v>7</v>
      </c>
      <c r="BN1251" s="473">
        <v>0</v>
      </c>
      <c r="BO1251" s="14">
        <v>1</v>
      </c>
      <c r="BP1251" s="14">
        <v>2</v>
      </c>
      <c r="BQ1251" s="14">
        <v>3</v>
      </c>
      <c r="BR1251" s="14">
        <v>1</v>
      </c>
      <c r="BS1251" s="14">
        <v>0</v>
      </c>
      <c r="BT1251" s="14">
        <v>0</v>
      </c>
      <c r="BU1251" s="14">
        <v>0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4</v>
      </c>
      <c r="CI1251" s="31">
        <v>0.5714285714285714</v>
      </c>
      <c r="CJ1251" s="100">
        <v>1</v>
      </c>
      <c r="CK1251" s="31">
        <v>0.14285714285714285</v>
      </c>
      <c r="CL1251" s="100">
        <v>0</v>
      </c>
      <c r="CM1251" s="31">
        <v>0</v>
      </c>
      <c r="CN1251" s="27">
        <v>19.355714285714289</v>
      </c>
      <c r="CO1251" s="27">
        <v>25.013999999999999</v>
      </c>
      <c r="CP1251" s="27" t="s">
        <v>104</v>
      </c>
      <c r="CQ1251" s="57"/>
    </row>
    <row r="1252" spans="1:95" x14ac:dyDescent="0.25">
      <c r="A1252" s="218">
        <v>7</v>
      </c>
      <c r="B1252" s="284">
        <v>0.125</v>
      </c>
      <c r="C1252" s="97">
        <v>2</v>
      </c>
      <c r="D1252" s="236">
        <v>0</v>
      </c>
      <c r="E1252" s="122">
        <v>0</v>
      </c>
      <c r="F1252" s="122">
        <v>2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18.53</v>
      </c>
      <c r="AE1252" s="27" t="s">
        <v>104</v>
      </c>
      <c r="AF1252" s="27" t="s">
        <v>104</v>
      </c>
      <c r="AG1252" s="57"/>
      <c r="AH1252" s="97">
        <v>3</v>
      </c>
      <c r="AI1252" s="236">
        <v>0</v>
      </c>
      <c r="AJ1252" s="122">
        <v>1</v>
      </c>
      <c r="AK1252" s="122">
        <v>1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1</v>
      </c>
      <c r="BD1252" s="31">
        <v>0.33333333333333331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17.883333333333336</v>
      </c>
      <c r="BJ1252" s="27" t="s">
        <v>104</v>
      </c>
      <c r="BK1252" s="27" t="s">
        <v>104</v>
      </c>
      <c r="BL1252" s="57"/>
      <c r="BM1252" s="97">
        <v>5</v>
      </c>
      <c r="BN1252" s="473">
        <v>0</v>
      </c>
      <c r="BO1252" s="14">
        <v>1</v>
      </c>
      <c r="BP1252" s="14">
        <v>3</v>
      </c>
      <c r="BQ1252" s="14">
        <v>1</v>
      </c>
      <c r="BR1252" s="14">
        <v>0</v>
      </c>
      <c r="BS1252" s="14">
        <v>0</v>
      </c>
      <c r="BT1252" s="14">
        <v>0</v>
      </c>
      <c r="BU1252" s="14">
        <v>0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</v>
      </c>
      <c r="CI1252" s="31">
        <v>0.2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18.142000000000003</v>
      </c>
      <c r="CO1252" s="27" t="s">
        <v>104</v>
      </c>
      <c r="CP1252" s="27" t="s">
        <v>104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</v>
      </c>
      <c r="D1253" s="236">
        <v>0</v>
      </c>
      <c r="E1253" s="122">
        <v>0</v>
      </c>
      <c r="F1253" s="122">
        <v>1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</v>
      </c>
      <c r="Y1253" s="31">
        <v>0.5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19.45</v>
      </c>
      <c r="AE1253" s="27" t="s">
        <v>104</v>
      </c>
      <c r="AF1253" s="27" t="s">
        <v>104</v>
      </c>
      <c r="AG1253" s="57"/>
      <c r="AH1253" s="97">
        <v>4</v>
      </c>
      <c r="AI1253" s="236">
        <v>0</v>
      </c>
      <c r="AJ1253" s="122">
        <v>1</v>
      </c>
      <c r="AK1253" s="122">
        <v>2</v>
      </c>
      <c r="AL1253" s="122">
        <v>0</v>
      </c>
      <c r="AM1253" s="122">
        <v>1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1</v>
      </c>
      <c r="BD1253" s="31">
        <v>0.25</v>
      </c>
      <c r="BE1253" s="100">
        <v>1</v>
      </c>
      <c r="BF1253" s="31">
        <v>0.25</v>
      </c>
      <c r="BG1253" s="100">
        <v>0</v>
      </c>
      <c r="BH1253" s="31">
        <v>0</v>
      </c>
      <c r="BI1253" s="27">
        <v>17.925000000000001</v>
      </c>
      <c r="BJ1253" s="27" t="s">
        <v>104</v>
      </c>
      <c r="BK1253" s="27" t="s">
        <v>104</v>
      </c>
      <c r="BL1253" s="57"/>
      <c r="BM1253" s="97">
        <v>6</v>
      </c>
      <c r="BN1253" s="473">
        <v>0</v>
      </c>
      <c r="BO1253" s="14">
        <v>1</v>
      </c>
      <c r="BP1253" s="14">
        <v>3</v>
      </c>
      <c r="BQ1253" s="14">
        <v>1</v>
      </c>
      <c r="BR1253" s="14">
        <v>1</v>
      </c>
      <c r="BS1253" s="14">
        <v>0</v>
      </c>
      <c r="BT1253" s="14">
        <v>0</v>
      </c>
      <c r="BU1253" s="14">
        <v>0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2</v>
      </c>
      <c r="CI1253" s="31">
        <v>0.33333333333333331</v>
      </c>
      <c r="CJ1253" s="100">
        <v>1</v>
      </c>
      <c r="CK1253" s="31">
        <v>0.16666666666666666</v>
      </c>
      <c r="CL1253" s="100">
        <v>0</v>
      </c>
      <c r="CM1253" s="31">
        <v>0</v>
      </c>
      <c r="CN1253" s="27">
        <v>18.433333333333334</v>
      </c>
      <c r="CO1253" s="27">
        <v>24.904</v>
      </c>
      <c r="CP1253" s="27" t="s">
        <v>104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11</v>
      </c>
      <c r="D1254" s="236">
        <v>0</v>
      </c>
      <c r="E1254" s="122">
        <v>0</v>
      </c>
      <c r="F1254" s="122">
        <v>2</v>
      </c>
      <c r="G1254" s="122">
        <v>6</v>
      </c>
      <c r="H1254" s="122">
        <v>3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9</v>
      </c>
      <c r="Y1254" s="31">
        <v>0.81818181818181823</v>
      </c>
      <c r="Z1254" s="100">
        <v>4</v>
      </c>
      <c r="AA1254" s="31">
        <v>0.36363636363636365</v>
      </c>
      <c r="AB1254" s="100">
        <v>0</v>
      </c>
      <c r="AC1254" s="31">
        <v>0</v>
      </c>
      <c r="AD1254" s="27">
        <v>22.623636363636361</v>
      </c>
      <c r="AE1254" s="27">
        <v>27.717999999999996</v>
      </c>
      <c r="AF1254" s="27" t="s">
        <v>104</v>
      </c>
      <c r="AG1254" s="57"/>
      <c r="AH1254" s="97">
        <v>5</v>
      </c>
      <c r="AI1254" s="236">
        <v>0</v>
      </c>
      <c r="AJ1254" s="122">
        <v>2</v>
      </c>
      <c r="AK1254" s="122">
        <v>3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15.971999999999998</v>
      </c>
      <c r="BJ1254" s="27" t="s">
        <v>104</v>
      </c>
      <c r="BK1254" s="27" t="s">
        <v>104</v>
      </c>
      <c r="BL1254" s="57"/>
      <c r="BM1254" s="97">
        <v>16</v>
      </c>
      <c r="BN1254" s="473">
        <v>0</v>
      </c>
      <c r="BO1254" s="14">
        <v>2</v>
      </c>
      <c r="BP1254" s="14">
        <v>5</v>
      </c>
      <c r="BQ1254" s="14">
        <v>6</v>
      </c>
      <c r="BR1254" s="14">
        <v>3</v>
      </c>
      <c r="BS1254" s="14">
        <v>0</v>
      </c>
      <c r="BT1254" s="14">
        <v>0</v>
      </c>
      <c r="BU1254" s="14">
        <v>0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9</v>
      </c>
      <c r="CI1254" s="31">
        <v>0.5625</v>
      </c>
      <c r="CJ1254" s="100">
        <v>4</v>
      </c>
      <c r="CK1254" s="31">
        <v>0.25</v>
      </c>
      <c r="CL1254" s="100">
        <v>0</v>
      </c>
      <c r="CM1254" s="31">
        <v>0</v>
      </c>
      <c r="CN1254" s="27">
        <v>20.545000000000005</v>
      </c>
      <c r="CO1254" s="27">
        <v>26.1845</v>
      </c>
      <c r="CP1254" s="27" t="s">
        <v>104</v>
      </c>
      <c r="CQ1254" s="57"/>
    </row>
    <row r="1255" spans="1:95" x14ac:dyDescent="0.25">
      <c r="A1255" s="218">
        <v>7</v>
      </c>
      <c r="B1255" s="284">
        <v>0.25</v>
      </c>
      <c r="C1255" s="97">
        <v>19</v>
      </c>
      <c r="D1255" s="236">
        <v>0</v>
      </c>
      <c r="E1255" s="122">
        <v>7</v>
      </c>
      <c r="F1255" s="122">
        <v>7</v>
      </c>
      <c r="G1255" s="122">
        <v>4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5</v>
      </c>
      <c r="Y1255" s="31">
        <v>0.26315789473684209</v>
      </c>
      <c r="Z1255" s="100">
        <v>2</v>
      </c>
      <c r="AA1255" s="31">
        <v>0.10526315789473684</v>
      </c>
      <c r="AB1255" s="100">
        <v>0</v>
      </c>
      <c r="AC1255" s="31">
        <v>0</v>
      </c>
      <c r="AD1255" s="27">
        <v>17.670526315789473</v>
      </c>
      <c r="AE1255" s="27">
        <v>22.03</v>
      </c>
      <c r="AF1255" s="27">
        <v>26.25</v>
      </c>
      <c r="AG1255" s="57"/>
      <c r="AH1255" s="97">
        <v>20</v>
      </c>
      <c r="AI1255" s="236">
        <v>0</v>
      </c>
      <c r="AJ1255" s="122">
        <v>7</v>
      </c>
      <c r="AK1255" s="122">
        <v>12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</v>
      </c>
      <c r="BD1255" s="31">
        <v>0.05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16.232499999999998</v>
      </c>
      <c r="BJ1255" s="27">
        <v>18.939</v>
      </c>
      <c r="BK1255" s="27">
        <v>21.084</v>
      </c>
      <c r="BL1255" s="57"/>
      <c r="BM1255" s="97">
        <v>39</v>
      </c>
      <c r="BN1255" s="473">
        <v>0</v>
      </c>
      <c r="BO1255" s="14">
        <v>14</v>
      </c>
      <c r="BP1255" s="14">
        <v>19</v>
      </c>
      <c r="BQ1255" s="14">
        <v>5</v>
      </c>
      <c r="BR1255" s="14">
        <v>1</v>
      </c>
      <c r="BS1255" s="14">
        <v>0</v>
      </c>
      <c r="BT1255" s="14">
        <v>0</v>
      </c>
      <c r="BU1255" s="14">
        <v>0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6</v>
      </c>
      <c r="CI1255" s="31">
        <v>0.15384615384615385</v>
      </c>
      <c r="CJ1255" s="100">
        <v>2</v>
      </c>
      <c r="CK1255" s="31">
        <v>5.128205128205128E-2</v>
      </c>
      <c r="CL1255" s="100">
        <v>0</v>
      </c>
      <c r="CM1255" s="31">
        <v>0</v>
      </c>
      <c r="CN1255" s="27">
        <v>16.933076923076921</v>
      </c>
      <c r="CO1255" s="27">
        <v>20.37</v>
      </c>
      <c r="CP1255" s="27">
        <v>24.51</v>
      </c>
      <c r="CQ1255" s="57"/>
    </row>
    <row r="1256" spans="1:95" x14ac:dyDescent="0.25">
      <c r="A1256" s="218">
        <v>7</v>
      </c>
      <c r="B1256" s="284">
        <v>0.29166700000000001</v>
      </c>
      <c r="C1256" s="97">
        <v>35</v>
      </c>
      <c r="D1256" s="236">
        <v>0</v>
      </c>
      <c r="E1256" s="122">
        <v>2</v>
      </c>
      <c r="F1256" s="122">
        <v>26</v>
      </c>
      <c r="G1256" s="122">
        <v>7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7</v>
      </c>
      <c r="Y1256" s="31">
        <v>0.2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18.235714285714284</v>
      </c>
      <c r="AE1256" s="27">
        <v>20.853999999999999</v>
      </c>
      <c r="AF1256" s="27">
        <v>22.39</v>
      </c>
      <c r="AG1256" s="57"/>
      <c r="AH1256" s="97">
        <v>29</v>
      </c>
      <c r="AI1256" s="236">
        <v>1</v>
      </c>
      <c r="AJ1256" s="122">
        <v>8</v>
      </c>
      <c r="AK1256" s="122">
        <v>19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1</v>
      </c>
      <c r="BD1256" s="31">
        <v>3.4482758620689655E-2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15.682068965517244</v>
      </c>
      <c r="BJ1256" s="27">
        <v>18.11</v>
      </c>
      <c r="BK1256" s="27">
        <v>19.855</v>
      </c>
      <c r="BL1256" s="57"/>
      <c r="BM1256" s="97">
        <v>64</v>
      </c>
      <c r="BN1256" s="473">
        <v>1</v>
      </c>
      <c r="BO1256" s="14">
        <v>10</v>
      </c>
      <c r="BP1256" s="14">
        <v>45</v>
      </c>
      <c r="BQ1256" s="14">
        <v>8</v>
      </c>
      <c r="BR1256" s="14">
        <v>0</v>
      </c>
      <c r="BS1256" s="14">
        <v>0</v>
      </c>
      <c r="BT1256" s="14">
        <v>0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8</v>
      </c>
      <c r="CI1256" s="31">
        <v>0.125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17.078593749999996</v>
      </c>
      <c r="CO1256" s="27">
        <v>19.34</v>
      </c>
      <c r="CP1256" s="27">
        <v>22.172499999999999</v>
      </c>
      <c r="CQ1256" s="57"/>
    </row>
    <row r="1257" spans="1:95" x14ac:dyDescent="0.25">
      <c r="A1257" s="218">
        <v>7</v>
      </c>
      <c r="B1257" s="284">
        <v>0.33333299999999999</v>
      </c>
      <c r="C1257" s="97">
        <v>59</v>
      </c>
      <c r="D1257" s="236">
        <v>1</v>
      </c>
      <c r="E1257" s="122">
        <v>16</v>
      </c>
      <c r="F1257" s="122">
        <v>34</v>
      </c>
      <c r="G1257" s="122">
        <v>8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8</v>
      </c>
      <c r="Y1257" s="31">
        <v>0.13559322033898305</v>
      </c>
      <c r="Z1257" s="100">
        <v>2</v>
      </c>
      <c r="AA1257" s="31">
        <v>3.3898305084745763E-2</v>
      </c>
      <c r="AB1257" s="100">
        <v>0</v>
      </c>
      <c r="AC1257" s="31">
        <v>0</v>
      </c>
      <c r="AD1257" s="27">
        <v>16.54372881355933</v>
      </c>
      <c r="AE1257" s="27">
        <v>19.82</v>
      </c>
      <c r="AF1257" s="27">
        <v>23.57</v>
      </c>
      <c r="AG1257" s="57"/>
      <c r="AH1257" s="97">
        <v>53</v>
      </c>
      <c r="AI1257" s="236">
        <v>0</v>
      </c>
      <c r="AJ1257" s="122">
        <v>29</v>
      </c>
      <c r="AK1257" s="122">
        <v>23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1</v>
      </c>
      <c r="BD1257" s="31">
        <v>1.8867924528301886E-2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14.877735849056604</v>
      </c>
      <c r="BJ1257" s="27">
        <v>17.500999999999998</v>
      </c>
      <c r="BK1257" s="27">
        <v>18.875999999999998</v>
      </c>
      <c r="BL1257" s="57"/>
      <c r="BM1257" s="97">
        <v>112</v>
      </c>
      <c r="BN1257" s="473">
        <v>1</v>
      </c>
      <c r="BO1257" s="14">
        <v>45</v>
      </c>
      <c r="BP1257" s="14">
        <v>57</v>
      </c>
      <c r="BQ1257" s="14">
        <v>9</v>
      </c>
      <c r="BR1257" s="14">
        <v>0</v>
      </c>
      <c r="BS1257" s="14">
        <v>0</v>
      </c>
      <c r="BT1257" s="14">
        <v>0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9</v>
      </c>
      <c r="CI1257" s="31">
        <v>8.0357142857142863E-2</v>
      </c>
      <c r="CJ1257" s="100">
        <v>2</v>
      </c>
      <c r="CK1257" s="31">
        <v>1.7857142857142856E-2</v>
      </c>
      <c r="CL1257" s="100">
        <v>0</v>
      </c>
      <c r="CM1257" s="31">
        <v>0</v>
      </c>
      <c r="CN1257" s="27">
        <v>15.755357142857132</v>
      </c>
      <c r="CO1257" s="27">
        <v>18.630499999999998</v>
      </c>
      <c r="CP1257" s="27">
        <v>21.453999999999994</v>
      </c>
      <c r="CQ1257" s="57"/>
    </row>
    <row r="1258" spans="1:95" x14ac:dyDescent="0.25">
      <c r="A1258" s="218">
        <v>7</v>
      </c>
      <c r="B1258" s="284">
        <v>0.375</v>
      </c>
      <c r="C1258" s="97">
        <v>95</v>
      </c>
      <c r="D1258" s="236">
        <v>1</v>
      </c>
      <c r="E1258" s="122">
        <v>38</v>
      </c>
      <c r="F1258" s="122">
        <v>46</v>
      </c>
      <c r="G1258" s="122">
        <v>10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10</v>
      </c>
      <c r="Y1258" s="31">
        <v>0.10526315789473684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15.857894736842104</v>
      </c>
      <c r="AE1258" s="27">
        <v>19.244</v>
      </c>
      <c r="AF1258" s="27">
        <v>21.755999999999997</v>
      </c>
      <c r="AG1258" s="57"/>
      <c r="AH1258" s="97">
        <v>119</v>
      </c>
      <c r="AI1258" s="236">
        <v>8</v>
      </c>
      <c r="AJ1258" s="122">
        <v>57</v>
      </c>
      <c r="AK1258" s="122">
        <v>51</v>
      </c>
      <c r="AL1258" s="122">
        <v>3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3</v>
      </c>
      <c r="BD1258" s="31">
        <v>2.5210084033613446E-2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14.443865546218488</v>
      </c>
      <c r="BJ1258" s="27">
        <v>17.11</v>
      </c>
      <c r="BK1258" s="27">
        <v>19.55</v>
      </c>
      <c r="BL1258" s="57"/>
      <c r="BM1258" s="97">
        <v>214</v>
      </c>
      <c r="BN1258" s="473">
        <v>9</v>
      </c>
      <c r="BO1258" s="14">
        <v>95</v>
      </c>
      <c r="BP1258" s="14">
        <v>97</v>
      </c>
      <c r="BQ1258" s="14">
        <v>13</v>
      </c>
      <c r="BR1258" s="14">
        <v>0</v>
      </c>
      <c r="BS1258" s="14">
        <v>0</v>
      </c>
      <c r="BT1258" s="14">
        <v>0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13</v>
      </c>
      <c r="CI1258" s="31">
        <v>6.0747663551401869E-2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15.071588785046725</v>
      </c>
      <c r="CO1258" s="27">
        <v>17.9725</v>
      </c>
      <c r="CP1258" s="27">
        <v>20.392499999999998</v>
      </c>
      <c r="CQ1258" s="57"/>
    </row>
    <row r="1259" spans="1:95" x14ac:dyDescent="0.25">
      <c r="A1259" s="218">
        <v>7</v>
      </c>
      <c r="B1259" s="284">
        <v>0.41666700000000001</v>
      </c>
      <c r="C1259" s="97">
        <v>129</v>
      </c>
      <c r="D1259" s="236">
        <v>7</v>
      </c>
      <c r="E1259" s="122">
        <v>67</v>
      </c>
      <c r="F1259" s="122">
        <v>50</v>
      </c>
      <c r="G1259" s="122">
        <v>5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5</v>
      </c>
      <c r="Y1259" s="31">
        <v>3.875968992248062E-2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14.623565891472868</v>
      </c>
      <c r="AE1259" s="27">
        <v>17.799999999999997</v>
      </c>
      <c r="AF1259" s="27">
        <v>19.405000000000001</v>
      </c>
      <c r="AG1259" s="57"/>
      <c r="AH1259" s="97">
        <v>173</v>
      </c>
      <c r="AI1259" s="236">
        <v>21</v>
      </c>
      <c r="AJ1259" s="122">
        <v>102</v>
      </c>
      <c r="AK1259" s="122">
        <v>50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13.225491329479762</v>
      </c>
      <c r="BJ1259" s="27">
        <v>16.526</v>
      </c>
      <c r="BK1259" s="27">
        <v>17.991999999999997</v>
      </c>
      <c r="BL1259" s="57"/>
      <c r="BM1259" s="97">
        <v>302</v>
      </c>
      <c r="BN1259" s="473">
        <v>28</v>
      </c>
      <c r="BO1259" s="14">
        <v>169</v>
      </c>
      <c r="BP1259" s="14">
        <v>100</v>
      </c>
      <c r="BQ1259" s="14">
        <v>5</v>
      </c>
      <c r="BR1259" s="14">
        <v>0</v>
      </c>
      <c r="BS1259" s="14">
        <v>0</v>
      </c>
      <c r="BT1259" s="14">
        <v>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5</v>
      </c>
      <c r="CI1259" s="31">
        <v>1.6556291390728478E-2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13.822682119205288</v>
      </c>
      <c r="CO1259" s="27">
        <v>17.021999999999998</v>
      </c>
      <c r="CP1259" s="27">
        <v>18.814999999999994</v>
      </c>
      <c r="CQ1259" s="57"/>
    </row>
    <row r="1260" spans="1:95" x14ac:dyDescent="0.25">
      <c r="A1260" s="218">
        <v>7</v>
      </c>
      <c r="B1260" s="284">
        <v>0.45833299999999999</v>
      </c>
      <c r="C1260" s="97">
        <v>159</v>
      </c>
      <c r="D1260" s="236">
        <v>7</v>
      </c>
      <c r="E1260" s="122">
        <v>67</v>
      </c>
      <c r="F1260" s="122">
        <v>78</v>
      </c>
      <c r="G1260" s="122">
        <v>6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7</v>
      </c>
      <c r="Y1260" s="31">
        <v>4.40251572327044E-2</v>
      </c>
      <c r="Z1260" s="100">
        <v>1</v>
      </c>
      <c r="AA1260" s="31">
        <v>6.2893081761006293E-3</v>
      </c>
      <c r="AB1260" s="100">
        <v>0</v>
      </c>
      <c r="AC1260" s="31">
        <v>0</v>
      </c>
      <c r="AD1260" s="27">
        <v>15.251132075471705</v>
      </c>
      <c r="AE1260" s="27">
        <v>18.21</v>
      </c>
      <c r="AF1260" s="27">
        <v>19.79</v>
      </c>
      <c r="AG1260" s="57"/>
      <c r="AH1260" s="97">
        <v>157</v>
      </c>
      <c r="AI1260" s="236">
        <v>12</v>
      </c>
      <c r="AJ1260" s="122">
        <v>94</v>
      </c>
      <c r="AK1260" s="122">
        <v>45</v>
      </c>
      <c r="AL1260" s="122">
        <v>6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6</v>
      </c>
      <c r="BD1260" s="31">
        <v>3.8216560509554139E-2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14.068853503184712</v>
      </c>
      <c r="BJ1260" s="27">
        <v>17.216999999999999</v>
      </c>
      <c r="BK1260" s="27">
        <v>19.707999999999998</v>
      </c>
      <c r="BL1260" s="57"/>
      <c r="BM1260" s="97">
        <v>316</v>
      </c>
      <c r="BN1260" s="473">
        <v>19</v>
      </c>
      <c r="BO1260" s="14">
        <v>161</v>
      </c>
      <c r="BP1260" s="14">
        <v>123</v>
      </c>
      <c r="BQ1260" s="14">
        <v>12</v>
      </c>
      <c r="BR1260" s="14">
        <v>1</v>
      </c>
      <c r="BS1260" s="14">
        <v>0</v>
      </c>
      <c r="BT1260" s="14">
        <v>0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13</v>
      </c>
      <c r="CI1260" s="31">
        <v>4.1139240506329111E-2</v>
      </c>
      <c r="CJ1260" s="100">
        <v>1</v>
      </c>
      <c r="CK1260" s="31">
        <v>3.1645569620253164E-3</v>
      </c>
      <c r="CL1260" s="100">
        <v>0</v>
      </c>
      <c r="CM1260" s="31">
        <v>0</v>
      </c>
      <c r="CN1260" s="27">
        <v>14.663734177215197</v>
      </c>
      <c r="CO1260" s="27">
        <v>17.874500000000001</v>
      </c>
      <c r="CP1260" s="27">
        <v>19.696499999999997</v>
      </c>
      <c r="CQ1260" s="57"/>
    </row>
    <row r="1261" spans="1:95" x14ac:dyDescent="0.25">
      <c r="A1261" s="218">
        <v>7</v>
      </c>
      <c r="B1261" s="284">
        <v>0.5</v>
      </c>
      <c r="C1261" s="97">
        <v>172</v>
      </c>
      <c r="D1261" s="236">
        <v>8</v>
      </c>
      <c r="E1261" s="122">
        <v>92</v>
      </c>
      <c r="F1261" s="122">
        <v>64</v>
      </c>
      <c r="G1261" s="122">
        <v>8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8</v>
      </c>
      <c r="Y1261" s="31">
        <v>4.6511627906976744E-2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14.526976744186054</v>
      </c>
      <c r="AE1261" s="27">
        <v>17.632999999999999</v>
      </c>
      <c r="AF1261" s="27">
        <v>19.782499999999995</v>
      </c>
      <c r="AG1261" s="57"/>
      <c r="AH1261" s="97">
        <v>193</v>
      </c>
      <c r="AI1261" s="236">
        <v>40</v>
      </c>
      <c r="AJ1261" s="122">
        <v>110</v>
      </c>
      <c r="AK1261" s="122">
        <v>39</v>
      </c>
      <c r="AL1261" s="122">
        <v>4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4</v>
      </c>
      <c r="BD1261" s="31">
        <v>2.072538860103627E-2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12.518497409326429</v>
      </c>
      <c r="BJ1261" s="27">
        <v>15.63</v>
      </c>
      <c r="BK1261" s="27">
        <v>17.699000000000002</v>
      </c>
      <c r="BL1261" s="57"/>
      <c r="BM1261" s="97">
        <v>365</v>
      </c>
      <c r="BN1261" s="473">
        <v>48</v>
      </c>
      <c r="BO1261" s="14">
        <v>202</v>
      </c>
      <c r="BP1261" s="14">
        <v>103</v>
      </c>
      <c r="BQ1261" s="14">
        <v>12</v>
      </c>
      <c r="BR1261" s="14">
        <v>0</v>
      </c>
      <c r="BS1261" s="14">
        <v>0</v>
      </c>
      <c r="BT1261" s="14">
        <v>0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12</v>
      </c>
      <c r="CI1261" s="31">
        <v>3.287671232876712E-2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13.464958904109587</v>
      </c>
      <c r="CO1261" s="27">
        <v>16.857999999999997</v>
      </c>
      <c r="CP1261" s="27">
        <v>18.706</v>
      </c>
      <c r="CQ1261" s="57"/>
    </row>
    <row r="1262" spans="1:95" x14ac:dyDescent="0.25">
      <c r="A1262" s="218">
        <v>7</v>
      </c>
      <c r="B1262" s="284">
        <v>0.54166700000000001</v>
      </c>
      <c r="C1262" s="97">
        <v>128</v>
      </c>
      <c r="D1262" s="236">
        <v>6</v>
      </c>
      <c r="E1262" s="122">
        <v>57</v>
      </c>
      <c r="F1262" s="122">
        <v>58</v>
      </c>
      <c r="G1262" s="122">
        <v>7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7</v>
      </c>
      <c r="Y1262" s="31">
        <v>5.46875E-2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14.994453125000001</v>
      </c>
      <c r="AE1262" s="27">
        <v>18.2545</v>
      </c>
      <c r="AF1262" s="27">
        <v>20.435500000000001</v>
      </c>
      <c r="AG1262" s="57"/>
      <c r="AH1262" s="97">
        <v>131</v>
      </c>
      <c r="AI1262" s="236">
        <v>18</v>
      </c>
      <c r="AJ1262" s="122">
        <v>66</v>
      </c>
      <c r="AK1262" s="122">
        <v>43</v>
      </c>
      <c r="AL1262" s="122">
        <v>4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4</v>
      </c>
      <c r="BD1262" s="31">
        <v>3.0534351145038167E-2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13.669923664122143</v>
      </c>
      <c r="BJ1262" s="27">
        <v>16.826000000000001</v>
      </c>
      <c r="BK1262" s="27">
        <v>19.245999999999999</v>
      </c>
      <c r="BL1262" s="57"/>
      <c r="BM1262" s="97">
        <v>259</v>
      </c>
      <c r="BN1262" s="473">
        <v>24</v>
      </c>
      <c r="BO1262" s="14">
        <v>123</v>
      </c>
      <c r="BP1262" s="14">
        <v>101</v>
      </c>
      <c r="BQ1262" s="14">
        <v>11</v>
      </c>
      <c r="BR1262" s="14">
        <v>0</v>
      </c>
      <c r="BS1262" s="14">
        <v>0</v>
      </c>
      <c r="BT1262" s="14">
        <v>0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11</v>
      </c>
      <c r="CI1262" s="31">
        <v>4.2471042471042469E-2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14.324517374517379</v>
      </c>
      <c r="CO1262" s="27">
        <v>17.62</v>
      </c>
      <c r="CP1262" s="27">
        <v>19.760000000000002</v>
      </c>
      <c r="CQ1262" s="57"/>
    </row>
    <row r="1263" spans="1:95" x14ac:dyDescent="0.25">
      <c r="A1263" s="218">
        <v>7</v>
      </c>
      <c r="B1263" s="284">
        <v>0.58333299999999999</v>
      </c>
      <c r="C1263" s="97">
        <v>155</v>
      </c>
      <c r="D1263" s="236">
        <v>6</v>
      </c>
      <c r="E1263" s="122">
        <v>55</v>
      </c>
      <c r="F1263" s="122">
        <v>84</v>
      </c>
      <c r="G1263" s="122">
        <v>10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10</v>
      </c>
      <c r="Y1263" s="31">
        <v>6.4516129032258063E-2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15.630451612903222</v>
      </c>
      <c r="AE1263" s="27">
        <v>18.814</v>
      </c>
      <c r="AF1263" s="27">
        <v>20.493999999999996</v>
      </c>
      <c r="AG1263" s="57"/>
      <c r="AH1263" s="97">
        <v>145</v>
      </c>
      <c r="AI1263" s="236">
        <v>28</v>
      </c>
      <c r="AJ1263" s="122">
        <v>75</v>
      </c>
      <c r="AK1263" s="122">
        <v>39</v>
      </c>
      <c r="AL1263" s="122">
        <v>3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3</v>
      </c>
      <c r="BD1263" s="31">
        <v>2.0689655172413793E-2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13.009793103448272</v>
      </c>
      <c r="BJ1263" s="27">
        <v>16.264000000000003</v>
      </c>
      <c r="BK1263" s="27">
        <v>18.239000000000001</v>
      </c>
      <c r="BL1263" s="57"/>
      <c r="BM1263" s="97">
        <v>300</v>
      </c>
      <c r="BN1263" s="473">
        <v>34</v>
      </c>
      <c r="BO1263" s="14">
        <v>130</v>
      </c>
      <c r="BP1263" s="14">
        <v>123</v>
      </c>
      <c r="BQ1263" s="14">
        <v>13</v>
      </c>
      <c r="BR1263" s="14">
        <v>0</v>
      </c>
      <c r="BS1263" s="14">
        <v>0</v>
      </c>
      <c r="BT1263" s="14">
        <v>0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13</v>
      </c>
      <c r="CI1263" s="31">
        <v>4.3333333333333335E-2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14.363800000000001</v>
      </c>
      <c r="CO1263" s="27">
        <v>18.181000000000001</v>
      </c>
      <c r="CP1263" s="27">
        <v>19.798999999999999</v>
      </c>
      <c r="CQ1263" s="57"/>
    </row>
    <row r="1264" spans="1:95" x14ac:dyDescent="0.25">
      <c r="A1264" s="218">
        <v>7</v>
      </c>
      <c r="B1264" s="284">
        <v>0.625</v>
      </c>
      <c r="C1264" s="97">
        <v>167</v>
      </c>
      <c r="D1264" s="236">
        <v>10</v>
      </c>
      <c r="E1264" s="122">
        <v>78</v>
      </c>
      <c r="F1264" s="122">
        <v>74</v>
      </c>
      <c r="G1264" s="122">
        <v>5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5</v>
      </c>
      <c r="Y1264" s="31">
        <v>2.9940119760479042E-2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14.663413173652698</v>
      </c>
      <c r="AE1264" s="27">
        <v>17.445999999999998</v>
      </c>
      <c r="AF1264" s="27">
        <v>19.338000000000001</v>
      </c>
      <c r="AG1264" s="57"/>
      <c r="AH1264" s="97">
        <v>139</v>
      </c>
      <c r="AI1264" s="236">
        <v>39</v>
      </c>
      <c r="AJ1264" s="122">
        <v>62</v>
      </c>
      <c r="AK1264" s="122">
        <v>36</v>
      </c>
      <c r="AL1264" s="122">
        <v>2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2</v>
      </c>
      <c r="BD1264" s="31">
        <v>1.4388489208633094E-2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12.43258992805756</v>
      </c>
      <c r="BJ1264" s="27">
        <v>16.059999999999999</v>
      </c>
      <c r="BK1264" s="27">
        <v>18.600000000000001</v>
      </c>
      <c r="BL1264" s="57"/>
      <c r="BM1264" s="97">
        <v>306</v>
      </c>
      <c r="BN1264" s="473">
        <v>49</v>
      </c>
      <c r="BO1264" s="14">
        <v>140</v>
      </c>
      <c r="BP1264" s="14">
        <v>110</v>
      </c>
      <c r="BQ1264" s="14">
        <v>7</v>
      </c>
      <c r="BR1264" s="14">
        <v>0</v>
      </c>
      <c r="BS1264" s="14">
        <v>0</v>
      </c>
      <c r="BT1264" s="14">
        <v>0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7</v>
      </c>
      <c r="CI1264" s="31">
        <v>2.2875816993464051E-2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13.65006535947713</v>
      </c>
      <c r="CO1264" s="27">
        <v>17.179500000000001</v>
      </c>
      <c r="CP1264" s="27">
        <v>18.921499999999998</v>
      </c>
      <c r="CQ1264" s="57"/>
    </row>
    <row r="1265" spans="1:95" x14ac:dyDescent="0.25">
      <c r="A1265" s="218">
        <v>7</v>
      </c>
      <c r="B1265" s="284">
        <v>0.66666700000000001</v>
      </c>
      <c r="C1265" s="97">
        <v>199</v>
      </c>
      <c r="D1265" s="236">
        <v>15</v>
      </c>
      <c r="E1265" s="122">
        <v>96</v>
      </c>
      <c r="F1265" s="122">
        <v>74</v>
      </c>
      <c r="G1265" s="122">
        <v>14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14</v>
      </c>
      <c r="Y1265" s="31">
        <v>7.0351758793969849E-2</v>
      </c>
      <c r="Z1265" s="100">
        <v>1</v>
      </c>
      <c r="AA1265" s="31">
        <v>5.0251256281407036E-3</v>
      </c>
      <c r="AB1265" s="100">
        <v>0</v>
      </c>
      <c r="AC1265" s="31">
        <v>0</v>
      </c>
      <c r="AD1265" s="27">
        <v>14.772562814070355</v>
      </c>
      <c r="AE1265" s="27">
        <v>18.53</v>
      </c>
      <c r="AF1265" s="27">
        <v>20.48</v>
      </c>
      <c r="AG1265" s="57"/>
      <c r="AH1265" s="97">
        <v>162</v>
      </c>
      <c r="AI1265" s="236">
        <v>51</v>
      </c>
      <c r="AJ1265" s="122">
        <v>78</v>
      </c>
      <c r="AK1265" s="122">
        <v>33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12.07716049382716</v>
      </c>
      <c r="BJ1265" s="27">
        <v>15.884499999999997</v>
      </c>
      <c r="BK1265" s="27">
        <v>17.842500000000001</v>
      </c>
      <c r="BL1265" s="57"/>
      <c r="BM1265" s="97">
        <v>361</v>
      </c>
      <c r="BN1265" s="473">
        <v>66</v>
      </c>
      <c r="BO1265" s="14">
        <v>174</v>
      </c>
      <c r="BP1265" s="14">
        <v>107</v>
      </c>
      <c r="BQ1265" s="14">
        <v>14</v>
      </c>
      <c r="BR1265" s="14">
        <v>0</v>
      </c>
      <c r="BS1265" s="14">
        <v>0</v>
      </c>
      <c r="BT1265" s="14">
        <v>0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14</v>
      </c>
      <c r="CI1265" s="31">
        <v>3.8781163434903045E-2</v>
      </c>
      <c r="CJ1265" s="100">
        <v>1</v>
      </c>
      <c r="CK1265" s="31">
        <v>2.7700831024930748E-3</v>
      </c>
      <c r="CL1265" s="100">
        <v>0</v>
      </c>
      <c r="CM1265" s="31">
        <v>0</v>
      </c>
      <c r="CN1265" s="27">
        <v>13.562991689750689</v>
      </c>
      <c r="CO1265" s="27">
        <v>17.567</v>
      </c>
      <c r="CP1265" s="27">
        <v>19.599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151</v>
      </c>
      <c r="D1266" s="236">
        <v>2</v>
      </c>
      <c r="E1266" s="122">
        <v>61</v>
      </c>
      <c r="F1266" s="122">
        <v>82</v>
      </c>
      <c r="G1266" s="122">
        <v>6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6</v>
      </c>
      <c r="Y1266" s="31">
        <v>3.9735099337748346E-2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15.444569536423845</v>
      </c>
      <c r="AE1266" s="27">
        <v>17.823999999999998</v>
      </c>
      <c r="AF1266" s="27">
        <v>19.718000000000004</v>
      </c>
      <c r="AG1266" s="57"/>
      <c r="AH1266" s="97">
        <v>146</v>
      </c>
      <c r="AI1266" s="236">
        <v>16</v>
      </c>
      <c r="AJ1266" s="122">
        <v>79</v>
      </c>
      <c r="AK1266" s="122">
        <v>49</v>
      </c>
      <c r="AL1266" s="122">
        <v>2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2</v>
      </c>
      <c r="BD1266" s="31">
        <v>1.3698630136986301E-2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13.773287671232875</v>
      </c>
      <c r="BJ1266" s="27">
        <v>16.209500000000002</v>
      </c>
      <c r="BK1266" s="27">
        <v>17.616500000000002</v>
      </c>
      <c r="BL1266" s="57"/>
      <c r="BM1266" s="97">
        <v>297</v>
      </c>
      <c r="BN1266" s="473">
        <v>18</v>
      </c>
      <c r="BO1266" s="14">
        <v>140</v>
      </c>
      <c r="BP1266" s="14">
        <v>131</v>
      </c>
      <c r="BQ1266" s="14">
        <v>8</v>
      </c>
      <c r="BR1266" s="14">
        <v>0</v>
      </c>
      <c r="BS1266" s="14">
        <v>0</v>
      </c>
      <c r="BT1266" s="14">
        <v>0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8</v>
      </c>
      <c r="CI1266" s="31">
        <v>2.6936026936026935E-2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14.622996632996626</v>
      </c>
      <c r="CO1266" s="27">
        <v>17.405999999999999</v>
      </c>
      <c r="CP1266" s="27">
        <v>19.172000000000001</v>
      </c>
      <c r="CQ1266" s="57"/>
    </row>
    <row r="1267" spans="1:95" x14ac:dyDescent="0.25">
      <c r="A1267" s="218">
        <v>7</v>
      </c>
      <c r="B1267" s="284">
        <v>0.75</v>
      </c>
      <c r="C1267" s="97">
        <v>152</v>
      </c>
      <c r="D1267" s="236">
        <v>8</v>
      </c>
      <c r="E1267" s="122">
        <v>60</v>
      </c>
      <c r="F1267" s="122">
        <v>75</v>
      </c>
      <c r="G1267" s="122">
        <v>9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9</v>
      </c>
      <c r="Y1267" s="31">
        <v>5.921052631578947E-2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15.321513157894742</v>
      </c>
      <c r="AE1267" s="27">
        <v>18.500999999999994</v>
      </c>
      <c r="AF1267" s="27">
        <v>20.343999999999998</v>
      </c>
      <c r="AG1267" s="57"/>
      <c r="AH1267" s="97">
        <v>114</v>
      </c>
      <c r="AI1267" s="236">
        <v>24</v>
      </c>
      <c r="AJ1267" s="122">
        <v>60</v>
      </c>
      <c r="AK1267" s="122">
        <v>28</v>
      </c>
      <c r="AL1267" s="122">
        <v>2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2</v>
      </c>
      <c r="BD1267" s="31">
        <v>1.7543859649122806E-2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12.932543859649121</v>
      </c>
      <c r="BJ1267" s="27">
        <v>16.557499999999997</v>
      </c>
      <c r="BK1267" s="27">
        <v>18.552500000000002</v>
      </c>
      <c r="BL1267" s="57"/>
      <c r="BM1267" s="97">
        <v>266</v>
      </c>
      <c r="BN1267" s="473">
        <v>32</v>
      </c>
      <c r="BO1267" s="14">
        <v>120</v>
      </c>
      <c r="BP1267" s="14">
        <v>103</v>
      </c>
      <c r="BQ1267" s="14">
        <v>11</v>
      </c>
      <c r="BR1267" s="14">
        <v>0</v>
      </c>
      <c r="BS1267" s="14">
        <v>0</v>
      </c>
      <c r="BT1267" s="14">
        <v>0</v>
      </c>
      <c r="BU1267" s="14">
        <v>0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11</v>
      </c>
      <c r="CI1267" s="31">
        <v>4.1353383458646614E-2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14.297669172932327</v>
      </c>
      <c r="CO1267" s="27">
        <v>17.91</v>
      </c>
      <c r="CP1267" s="27">
        <v>19.798999999999999</v>
      </c>
      <c r="CQ1267" s="57"/>
    </row>
    <row r="1268" spans="1:95" x14ac:dyDescent="0.25">
      <c r="A1268" s="218">
        <v>7</v>
      </c>
      <c r="B1268" s="284">
        <v>0.79166700000000001</v>
      </c>
      <c r="C1268" s="97">
        <v>86</v>
      </c>
      <c r="D1268" s="236">
        <v>4</v>
      </c>
      <c r="E1268" s="122">
        <v>38</v>
      </c>
      <c r="F1268" s="122">
        <v>38</v>
      </c>
      <c r="G1268" s="122">
        <v>6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6</v>
      </c>
      <c r="Y1268" s="31">
        <v>6.9767441860465115E-2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15.36755813953488</v>
      </c>
      <c r="AE1268" s="27">
        <v>18.6295</v>
      </c>
      <c r="AF1268" s="27">
        <v>21.192999999999998</v>
      </c>
      <c r="AG1268" s="57"/>
      <c r="AH1268" s="97">
        <v>105</v>
      </c>
      <c r="AI1268" s="236">
        <v>9</v>
      </c>
      <c r="AJ1268" s="122">
        <v>58</v>
      </c>
      <c r="AK1268" s="122">
        <v>35</v>
      </c>
      <c r="AL1268" s="122">
        <v>3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3</v>
      </c>
      <c r="BD1268" s="31">
        <v>2.8571428571428571E-2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13.944190476190478</v>
      </c>
      <c r="BJ1268" s="27">
        <v>16.796999999999997</v>
      </c>
      <c r="BK1268" s="27">
        <v>19.939999999999998</v>
      </c>
      <c r="BL1268" s="57"/>
      <c r="BM1268" s="97">
        <v>191</v>
      </c>
      <c r="BN1268" s="473">
        <v>13</v>
      </c>
      <c r="BO1268" s="14">
        <v>96</v>
      </c>
      <c r="BP1268" s="14">
        <v>73</v>
      </c>
      <c r="BQ1268" s="14">
        <v>9</v>
      </c>
      <c r="BR1268" s="14">
        <v>0</v>
      </c>
      <c r="BS1268" s="14">
        <v>0</v>
      </c>
      <c r="BT1268" s="14">
        <v>0</v>
      </c>
      <c r="BU1268" s="14">
        <v>0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9</v>
      </c>
      <c r="CI1268" s="31">
        <v>4.712041884816754E-2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14.585078534031418</v>
      </c>
      <c r="CO1268" s="27">
        <v>17.885999999999999</v>
      </c>
      <c r="CP1268" s="27">
        <v>20.029999999999998</v>
      </c>
      <c r="CQ1268" s="57"/>
    </row>
    <row r="1269" spans="1:95" x14ac:dyDescent="0.25">
      <c r="A1269" s="218">
        <v>7</v>
      </c>
      <c r="B1269" s="284">
        <v>0.83333299999999999</v>
      </c>
      <c r="C1269" s="97">
        <v>64</v>
      </c>
      <c r="D1269" s="236">
        <v>2</v>
      </c>
      <c r="E1269" s="122">
        <v>20</v>
      </c>
      <c r="F1269" s="122">
        <v>34</v>
      </c>
      <c r="G1269" s="122">
        <v>8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8</v>
      </c>
      <c r="Y1269" s="31">
        <v>0.125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16.365312500000002</v>
      </c>
      <c r="AE1269" s="27">
        <v>19.692499999999999</v>
      </c>
      <c r="AF1269" s="27">
        <v>22.864999999999998</v>
      </c>
      <c r="AG1269" s="57"/>
      <c r="AH1269" s="97">
        <v>68</v>
      </c>
      <c r="AI1269" s="236">
        <v>3</v>
      </c>
      <c r="AJ1269" s="122">
        <v>34</v>
      </c>
      <c r="AK1269" s="122">
        <v>30</v>
      </c>
      <c r="AL1269" s="122">
        <v>1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1</v>
      </c>
      <c r="BD1269" s="31">
        <v>1.4705882352941176E-2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14.64279411764706</v>
      </c>
      <c r="BJ1269" s="27">
        <v>17.643999999999998</v>
      </c>
      <c r="BK1269" s="27">
        <v>19.069499999999998</v>
      </c>
      <c r="BL1269" s="57"/>
      <c r="BM1269" s="97">
        <v>132</v>
      </c>
      <c r="BN1269" s="473">
        <v>5</v>
      </c>
      <c r="BO1269" s="14">
        <v>54</v>
      </c>
      <c r="BP1269" s="14">
        <v>64</v>
      </c>
      <c r="BQ1269" s="14">
        <v>9</v>
      </c>
      <c r="BR1269" s="14">
        <v>0</v>
      </c>
      <c r="BS1269" s="14">
        <v>0</v>
      </c>
      <c r="BT1269" s="14">
        <v>0</v>
      </c>
      <c r="BU1269" s="14">
        <v>0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9</v>
      </c>
      <c r="CI1269" s="31">
        <v>6.8181818181818177E-2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15.47795454545455</v>
      </c>
      <c r="CO1269" s="27">
        <v>18.459</v>
      </c>
      <c r="CP1269" s="27">
        <v>21.92</v>
      </c>
      <c r="CQ1269" s="57"/>
    </row>
    <row r="1270" spans="1:95" x14ac:dyDescent="0.25">
      <c r="A1270" s="218">
        <v>7</v>
      </c>
      <c r="B1270" s="284">
        <v>0.875</v>
      </c>
      <c r="C1270" s="97">
        <v>41</v>
      </c>
      <c r="D1270" s="236">
        <v>0</v>
      </c>
      <c r="E1270" s="122">
        <v>8</v>
      </c>
      <c r="F1270" s="122">
        <v>15</v>
      </c>
      <c r="G1270" s="122">
        <v>16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18</v>
      </c>
      <c r="Y1270" s="31">
        <v>0.43902439024390244</v>
      </c>
      <c r="Z1270" s="100">
        <v>2</v>
      </c>
      <c r="AA1270" s="31">
        <v>4.878048780487805E-2</v>
      </c>
      <c r="AB1270" s="100">
        <v>0</v>
      </c>
      <c r="AC1270" s="31">
        <v>0</v>
      </c>
      <c r="AD1270" s="27">
        <v>18.82560975609756</v>
      </c>
      <c r="AE1270" s="27">
        <v>22.417000000000002</v>
      </c>
      <c r="AF1270" s="27">
        <v>25.403999999999996</v>
      </c>
      <c r="AG1270" s="57"/>
      <c r="AH1270" s="97">
        <v>63</v>
      </c>
      <c r="AI1270" s="236">
        <v>2</v>
      </c>
      <c r="AJ1270" s="122">
        <v>19</v>
      </c>
      <c r="AK1270" s="122">
        <v>41</v>
      </c>
      <c r="AL1270" s="122">
        <v>1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1</v>
      </c>
      <c r="BD1270" s="31">
        <v>1.5873015873015872E-2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15.486031746031747</v>
      </c>
      <c r="BJ1270" s="27">
        <v>17.850000000000001</v>
      </c>
      <c r="BK1270" s="27">
        <v>19.837999999999997</v>
      </c>
      <c r="BL1270" s="57"/>
      <c r="BM1270" s="97">
        <v>104</v>
      </c>
      <c r="BN1270" s="473">
        <v>2</v>
      </c>
      <c r="BO1270" s="14">
        <v>27</v>
      </c>
      <c r="BP1270" s="14">
        <v>56</v>
      </c>
      <c r="BQ1270" s="14">
        <v>17</v>
      </c>
      <c r="BR1270" s="14">
        <v>2</v>
      </c>
      <c r="BS1270" s="14">
        <v>0</v>
      </c>
      <c r="BT1270" s="14">
        <v>0</v>
      </c>
      <c r="BU1270" s="14">
        <v>0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19</v>
      </c>
      <c r="CI1270" s="31">
        <v>0.18269230769230768</v>
      </c>
      <c r="CJ1270" s="100">
        <v>2</v>
      </c>
      <c r="CK1270" s="31">
        <v>1.9230769230769232E-2</v>
      </c>
      <c r="CL1270" s="100">
        <v>0</v>
      </c>
      <c r="CM1270" s="31">
        <v>0</v>
      </c>
      <c r="CN1270" s="27">
        <v>16.80259615384616</v>
      </c>
      <c r="CO1270" s="27">
        <v>20.372500000000002</v>
      </c>
      <c r="CP1270" s="27">
        <v>22.675000000000001</v>
      </c>
      <c r="CQ1270" s="57"/>
    </row>
    <row r="1271" spans="1:95" x14ac:dyDescent="0.25">
      <c r="A1271" s="218">
        <v>7</v>
      </c>
      <c r="B1271" s="284">
        <v>0.91666700000000001</v>
      </c>
      <c r="C1271" s="97">
        <v>30</v>
      </c>
      <c r="D1271" s="236">
        <v>0</v>
      </c>
      <c r="E1271" s="122">
        <v>4</v>
      </c>
      <c r="F1271" s="122">
        <v>17</v>
      </c>
      <c r="G1271" s="122">
        <v>9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9</v>
      </c>
      <c r="Y1271" s="31">
        <v>0.3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18.584000000000003</v>
      </c>
      <c r="AE1271" s="27">
        <v>21.847999999999999</v>
      </c>
      <c r="AF1271" s="27">
        <v>23.208000000000002</v>
      </c>
      <c r="AG1271" s="57"/>
      <c r="AH1271" s="97">
        <v>56</v>
      </c>
      <c r="AI1271" s="236">
        <v>1</v>
      </c>
      <c r="AJ1271" s="122">
        <v>9</v>
      </c>
      <c r="AK1271" s="122">
        <v>45</v>
      </c>
      <c r="AL1271" s="122">
        <v>1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</v>
      </c>
      <c r="BD1271" s="31">
        <v>1.7857142857142856E-2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16.463928571428578</v>
      </c>
      <c r="BJ1271" s="27">
        <v>18.281500000000001</v>
      </c>
      <c r="BK1271" s="27">
        <v>19.229500000000002</v>
      </c>
      <c r="BL1271" s="57"/>
      <c r="BM1271" s="97">
        <v>86</v>
      </c>
      <c r="BN1271" s="473">
        <v>1</v>
      </c>
      <c r="BO1271" s="14">
        <v>13</v>
      </c>
      <c r="BP1271" s="14">
        <v>62</v>
      </c>
      <c r="BQ1271" s="14">
        <v>10</v>
      </c>
      <c r="BR1271" s="14">
        <v>0</v>
      </c>
      <c r="BS1271" s="14">
        <v>0</v>
      </c>
      <c r="BT1271" s="14">
        <v>0</v>
      </c>
      <c r="BU1271" s="14">
        <v>0</v>
      </c>
      <c r="BV1271" s="14">
        <v>0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10</v>
      </c>
      <c r="CI1271" s="31">
        <v>0.11627906976744186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17.20348837209302</v>
      </c>
      <c r="CO1271" s="27">
        <v>19.37</v>
      </c>
      <c r="CP1271" s="27">
        <v>22.111999999999995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19</v>
      </c>
      <c r="D1272" s="295">
        <v>1</v>
      </c>
      <c r="E1272" s="296">
        <v>3</v>
      </c>
      <c r="F1272" s="296">
        <v>8</v>
      </c>
      <c r="G1272" s="296">
        <v>7</v>
      </c>
      <c r="H1272" s="296">
        <v>0</v>
      </c>
      <c r="I1272" s="296">
        <v>0</v>
      </c>
      <c r="J1272" s="296">
        <v>0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7</v>
      </c>
      <c r="Y1272" s="300">
        <v>0.36842105263157893</v>
      </c>
      <c r="Z1272" s="301">
        <v>2</v>
      </c>
      <c r="AA1272" s="300">
        <v>0.10526315789473684</v>
      </c>
      <c r="AB1272" s="301">
        <v>0</v>
      </c>
      <c r="AC1272" s="300">
        <v>0</v>
      </c>
      <c r="AD1272" s="124">
        <v>18.334210526315786</v>
      </c>
      <c r="AE1272" s="124">
        <v>23.38</v>
      </c>
      <c r="AF1272" s="124">
        <v>24.12</v>
      </c>
      <c r="AG1272" s="57"/>
      <c r="AH1272" s="98">
        <v>33</v>
      </c>
      <c r="AI1272" s="295">
        <v>0</v>
      </c>
      <c r="AJ1272" s="296">
        <v>2</v>
      </c>
      <c r="AK1272" s="296">
        <v>22</v>
      </c>
      <c r="AL1272" s="296">
        <v>9</v>
      </c>
      <c r="AM1272" s="296">
        <v>0</v>
      </c>
      <c r="AN1272" s="296">
        <v>0</v>
      </c>
      <c r="AO1272" s="296">
        <v>0</v>
      </c>
      <c r="AP1272" s="296">
        <v>0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9</v>
      </c>
      <c r="BD1272" s="300">
        <v>0.27272727272727271</v>
      </c>
      <c r="BE1272" s="301">
        <v>0</v>
      </c>
      <c r="BF1272" s="300">
        <v>0</v>
      </c>
      <c r="BG1272" s="301">
        <v>0</v>
      </c>
      <c r="BH1272" s="300">
        <v>0</v>
      </c>
      <c r="BI1272" s="124">
        <v>18.427878787878793</v>
      </c>
      <c r="BJ1272" s="124">
        <v>21.61</v>
      </c>
      <c r="BK1272" s="124">
        <v>22.450999999999997</v>
      </c>
      <c r="BL1272" s="57"/>
      <c r="BM1272" s="98">
        <v>52</v>
      </c>
      <c r="BN1272" s="475">
        <v>1</v>
      </c>
      <c r="BO1272" s="15">
        <v>5</v>
      </c>
      <c r="BP1272" s="15">
        <v>30</v>
      </c>
      <c r="BQ1272" s="15">
        <v>16</v>
      </c>
      <c r="BR1272" s="15">
        <v>0</v>
      </c>
      <c r="BS1272" s="15">
        <v>0</v>
      </c>
      <c r="BT1272" s="15">
        <v>0</v>
      </c>
      <c r="BU1272" s="15">
        <v>0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16</v>
      </c>
      <c r="CI1272" s="300">
        <v>0.30769230769230771</v>
      </c>
      <c r="CJ1272" s="301">
        <v>2</v>
      </c>
      <c r="CK1272" s="300">
        <v>3.8461538461538464E-2</v>
      </c>
      <c r="CL1272" s="301">
        <v>0</v>
      </c>
      <c r="CM1272" s="300">
        <v>0</v>
      </c>
      <c r="CN1272" s="124">
        <v>18.393653846153853</v>
      </c>
      <c r="CO1272" s="124">
        <v>21.631499999999999</v>
      </c>
      <c r="CP1272" s="124">
        <v>23.675999999999998</v>
      </c>
      <c r="CQ1272" s="57"/>
    </row>
    <row r="1273" spans="1:95" x14ac:dyDescent="0.25">
      <c r="A1273" s="218"/>
      <c r="B1273" s="383" t="s">
        <v>35</v>
      </c>
      <c r="C1273" s="384">
        <v>1601</v>
      </c>
      <c r="D1273" s="385">
        <v>71</v>
      </c>
      <c r="E1273" s="385">
        <v>689</v>
      </c>
      <c r="F1273" s="385">
        <v>745</v>
      </c>
      <c r="G1273" s="385">
        <v>95</v>
      </c>
      <c r="H1273" s="385">
        <v>1</v>
      </c>
      <c r="I1273" s="385">
        <v>0</v>
      </c>
      <c r="J1273" s="385">
        <v>0</v>
      </c>
      <c r="K1273" s="385">
        <v>0</v>
      </c>
      <c r="L1273" s="385">
        <v>0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96</v>
      </c>
      <c r="Y1273" s="403">
        <v>5.9962523422860715E-2</v>
      </c>
      <c r="Z1273" s="387">
        <v>4</v>
      </c>
      <c r="AA1273" s="403">
        <v>2.4984384759525295E-3</v>
      </c>
      <c r="AB1273" s="387">
        <v>0</v>
      </c>
      <c r="AC1273" s="403">
        <v>0</v>
      </c>
      <c r="AD1273" s="404">
        <v>15.191992504684587</v>
      </c>
      <c r="AE1273" s="404">
        <v>18.353999999999999</v>
      </c>
      <c r="AF1273" s="404">
        <v>20.279</v>
      </c>
      <c r="AG1273" s="16"/>
      <c r="AH1273" s="387">
        <v>1561</v>
      </c>
      <c r="AI1273" s="385">
        <v>258</v>
      </c>
      <c r="AJ1273" s="385">
        <v>820</v>
      </c>
      <c r="AK1273" s="385">
        <v>455</v>
      </c>
      <c r="AL1273" s="385">
        <v>28</v>
      </c>
      <c r="AM1273" s="385">
        <v>0</v>
      </c>
      <c r="AN1273" s="385">
        <v>0</v>
      </c>
      <c r="AO1273" s="385">
        <v>0</v>
      </c>
      <c r="AP1273" s="385">
        <v>0</v>
      </c>
      <c r="AQ1273" s="385">
        <v>0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28</v>
      </c>
      <c r="BD1273" s="403">
        <v>1.7937219730941704E-2</v>
      </c>
      <c r="BE1273" s="387">
        <v>0</v>
      </c>
      <c r="BF1273" s="403">
        <v>0</v>
      </c>
      <c r="BG1273" s="387">
        <v>0</v>
      </c>
      <c r="BH1273" s="403">
        <v>0</v>
      </c>
      <c r="BI1273" s="404">
        <v>13.274843049327339</v>
      </c>
      <c r="BJ1273" s="404">
        <v>16.510000000000002</v>
      </c>
      <c r="BK1273" s="404">
        <v>18.313999999999993</v>
      </c>
      <c r="BL1273" s="16"/>
      <c r="BM1273" s="387">
        <v>3162</v>
      </c>
      <c r="BN1273" s="385">
        <v>329</v>
      </c>
      <c r="BO1273" s="385">
        <v>1509</v>
      </c>
      <c r="BP1273" s="385">
        <v>1200</v>
      </c>
      <c r="BQ1273" s="385">
        <v>123</v>
      </c>
      <c r="BR1273" s="385">
        <v>1</v>
      </c>
      <c r="BS1273" s="385">
        <v>0</v>
      </c>
      <c r="BT1273" s="385">
        <v>0</v>
      </c>
      <c r="BU1273" s="385">
        <v>0</v>
      </c>
      <c r="BV1273" s="385">
        <v>0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124</v>
      </c>
      <c r="CI1273" s="358">
        <v>3.9215686274509803E-2</v>
      </c>
      <c r="CJ1273" s="332">
        <v>4</v>
      </c>
      <c r="CK1273" s="358">
        <v>1.2650221378874131E-3</v>
      </c>
      <c r="CL1273" s="332">
        <v>0</v>
      </c>
      <c r="CM1273" s="358">
        <v>0</v>
      </c>
      <c r="CN1273" s="359">
        <v>14.245543959519313</v>
      </c>
      <c r="CO1273" s="359">
        <v>17.59</v>
      </c>
      <c r="CP1273" s="359">
        <v>19.55</v>
      </c>
      <c r="CQ1273" s="57"/>
    </row>
    <row r="1274" spans="1:95" x14ac:dyDescent="0.25">
      <c r="A1274" s="218"/>
      <c r="B1274" s="388" t="s">
        <v>36</v>
      </c>
      <c r="C1274" s="389">
        <v>1811</v>
      </c>
      <c r="D1274" s="390">
        <v>77</v>
      </c>
      <c r="E1274" s="390">
        <v>762</v>
      </c>
      <c r="F1274" s="390">
        <v>839</v>
      </c>
      <c r="G1274" s="390">
        <v>129</v>
      </c>
      <c r="H1274" s="390">
        <v>4</v>
      </c>
      <c r="I1274" s="390">
        <v>0</v>
      </c>
      <c r="J1274" s="390">
        <v>0</v>
      </c>
      <c r="K1274" s="390">
        <v>0</v>
      </c>
      <c r="L1274" s="390">
        <v>0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133</v>
      </c>
      <c r="Y1274" s="405">
        <v>7.3440088348978472E-2</v>
      </c>
      <c r="Z1274" s="392">
        <v>8</v>
      </c>
      <c r="AA1274" s="405">
        <v>4.4174489232468254E-3</v>
      </c>
      <c r="AB1274" s="392">
        <v>0</v>
      </c>
      <c r="AC1274" s="405">
        <v>0</v>
      </c>
      <c r="AD1274" s="406">
        <v>15.3500607399227</v>
      </c>
      <c r="AE1274" s="406">
        <v>18.602</v>
      </c>
      <c r="AF1274" s="406">
        <v>20.59</v>
      </c>
      <c r="AG1274" s="16"/>
      <c r="AH1274" s="392">
        <v>1817</v>
      </c>
      <c r="AI1274" s="390">
        <v>272</v>
      </c>
      <c r="AJ1274" s="390">
        <v>938</v>
      </c>
      <c r="AK1274" s="390">
        <v>573</v>
      </c>
      <c r="AL1274" s="390">
        <v>34</v>
      </c>
      <c r="AM1274" s="390">
        <v>0</v>
      </c>
      <c r="AN1274" s="390">
        <v>0</v>
      </c>
      <c r="AO1274" s="390">
        <v>0</v>
      </c>
      <c r="AP1274" s="390">
        <v>0</v>
      </c>
      <c r="AQ1274" s="390">
        <v>0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34</v>
      </c>
      <c r="BD1274" s="405">
        <v>1.8712162905888827E-2</v>
      </c>
      <c r="BE1274" s="392">
        <v>0</v>
      </c>
      <c r="BF1274" s="405">
        <v>0</v>
      </c>
      <c r="BG1274" s="392">
        <v>0</v>
      </c>
      <c r="BH1274" s="405">
        <v>0</v>
      </c>
      <c r="BI1274" s="406">
        <v>13.473940561364872</v>
      </c>
      <c r="BJ1274" s="406">
        <v>16.64</v>
      </c>
      <c r="BK1274" s="406">
        <v>18.532999999999998</v>
      </c>
      <c r="BL1274" s="16"/>
      <c r="BM1274" s="392">
        <v>3628</v>
      </c>
      <c r="BN1274" s="390">
        <v>349</v>
      </c>
      <c r="BO1274" s="390">
        <v>1700</v>
      </c>
      <c r="BP1274" s="390">
        <v>1412</v>
      </c>
      <c r="BQ1274" s="390">
        <v>163</v>
      </c>
      <c r="BR1274" s="390">
        <v>4</v>
      </c>
      <c r="BS1274" s="390">
        <v>0</v>
      </c>
      <c r="BT1274" s="390">
        <v>0</v>
      </c>
      <c r="BU1274" s="390">
        <v>0</v>
      </c>
      <c r="BV1274" s="390">
        <v>0</v>
      </c>
      <c r="BW1274" s="390">
        <v>0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167</v>
      </c>
      <c r="CI1274" s="360">
        <v>4.6030871003307605E-2</v>
      </c>
      <c r="CJ1274" s="339">
        <v>8</v>
      </c>
      <c r="CK1274" s="360">
        <v>2.205071664829107E-3</v>
      </c>
      <c r="CL1274" s="339">
        <v>0</v>
      </c>
      <c r="CM1274" s="360">
        <v>0</v>
      </c>
      <c r="CN1274" s="361">
        <v>14.410449283351738</v>
      </c>
      <c r="CO1274" s="361">
        <v>17.796500000000002</v>
      </c>
      <c r="CP1274" s="361">
        <v>19.829999999999998</v>
      </c>
      <c r="CQ1274" s="57"/>
    </row>
    <row r="1275" spans="1:95" x14ac:dyDescent="0.25">
      <c r="A1275" s="218"/>
      <c r="B1275" s="393" t="s">
        <v>37</v>
      </c>
      <c r="C1275" s="394">
        <v>1860</v>
      </c>
      <c r="D1275" s="395">
        <v>78</v>
      </c>
      <c r="E1275" s="395">
        <v>769</v>
      </c>
      <c r="F1275" s="395">
        <v>864</v>
      </c>
      <c r="G1275" s="395">
        <v>145</v>
      </c>
      <c r="H1275" s="395">
        <v>4</v>
      </c>
      <c r="I1275" s="395">
        <v>0</v>
      </c>
      <c r="J1275" s="395">
        <v>0</v>
      </c>
      <c r="K1275" s="395">
        <v>0</v>
      </c>
      <c r="L1275" s="395">
        <v>0</v>
      </c>
      <c r="M1275" s="395">
        <v>0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149</v>
      </c>
      <c r="Y1275" s="407">
        <v>8.0107526881720431E-2</v>
      </c>
      <c r="Z1275" s="397">
        <v>10</v>
      </c>
      <c r="AA1275" s="407">
        <v>5.3763440860215058E-3</v>
      </c>
      <c r="AB1275" s="397">
        <v>0</v>
      </c>
      <c r="AC1275" s="407">
        <v>0</v>
      </c>
      <c r="AD1275" s="408">
        <v>15.402759369907663</v>
      </c>
      <c r="AE1275" s="408">
        <v>18.68</v>
      </c>
      <c r="AF1275" s="408">
        <v>20.736999999999995</v>
      </c>
      <c r="AG1275" s="16"/>
      <c r="AH1275" s="397">
        <v>1906</v>
      </c>
      <c r="AI1275" s="395">
        <v>273</v>
      </c>
      <c r="AJ1275" s="395">
        <v>949</v>
      </c>
      <c r="AK1275" s="395">
        <v>640</v>
      </c>
      <c r="AL1275" s="395">
        <v>44</v>
      </c>
      <c r="AM1275" s="395">
        <v>0</v>
      </c>
      <c r="AN1275" s="395">
        <v>0</v>
      </c>
      <c r="AO1275" s="395">
        <v>0</v>
      </c>
      <c r="AP1275" s="395">
        <v>0</v>
      </c>
      <c r="AQ1275" s="395">
        <v>0</v>
      </c>
      <c r="AR1275" s="395">
        <v>0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44</v>
      </c>
      <c r="BD1275" s="407">
        <v>2.3084994753410283E-2</v>
      </c>
      <c r="BE1275" s="397">
        <v>0</v>
      </c>
      <c r="BF1275" s="407">
        <v>0</v>
      </c>
      <c r="BG1275" s="397">
        <v>0</v>
      </c>
      <c r="BH1275" s="407">
        <v>0</v>
      </c>
      <c r="BI1275" s="408">
        <v>13.563336892685514</v>
      </c>
      <c r="BJ1275" s="408">
        <v>16.760000000000002</v>
      </c>
      <c r="BK1275" s="408">
        <v>18.585999999999999</v>
      </c>
      <c r="BL1275" s="16"/>
      <c r="BM1275" s="397">
        <v>3766</v>
      </c>
      <c r="BN1275" s="395">
        <v>351</v>
      </c>
      <c r="BO1275" s="395">
        <v>1718</v>
      </c>
      <c r="BP1275" s="395">
        <v>1504</v>
      </c>
      <c r="BQ1275" s="395">
        <v>189</v>
      </c>
      <c r="BR1275" s="395">
        <v>4</v>
      </c>
      <c r="BS1275" s="395">
        <v>0</v>
      </c>
      <c r="BT1275" s="395">
        <v>0</v>
      </c>
      <c r="BU1275" s="395">
        <v>0</v>
      </c>
      <c r="BV1275" s="395">
        <v>0</v>
      </c>
      <c r="BW1275" s="395">
        <v>0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193</v>
      </c>
      <c r="CI1275" s="362">
        <v>5.1248008497079132E-2</v>
      </c>
      <c r="CJ1275" s="344">
        <v>10</v>
      </c>
      <c r="CK1275" s="362">
        <v>2.6553372278279343E-3</v>
      </c>
      <c r="CL1275" s="344">
        <v>0</v>
      </c>
      <c r="CM1275" s="362">
        <v>0</v>
      </c>
      <c r="CN1275" s="363">
        <v>14.475123855681241</v>
      </c>
      <c r="CO1275" s="363">
        <v>17.86</v>
      </c>
      <c r="CP1275" s="363">
        <v>19.912500000000001</v>
      </c>
      <c r="CQ1275" s="57"/>
    </row>
    <row r="1276" spans="1:95" x14ac:dyDescent="0.25">
      <c r="A1276" s="218"/>
      <c r="B1276" s="398" t="s">
        <v>38</v>
      </c>
      <c r="C1276" s="399">
        <v>1911</v>
      </c>
      <c r="D1276" s="400">
        <v>78</v>
      </c>
      <c r="E1276" s="400">
        <v>775</v>
      </c>
      <c r="F1276" s="400">
        <v>884</v>
      </c>
      <c r="G1276" s="400">
        <v>167</v>
      </c>
      <c r="H1276" s="400">
        <v>7</v>
      </c>
      <c r="I1276" s="400">
        <v>0</v>
      </c>
      <c r="J1276" s="400">
        <v>0</v>
      </c>
      <c r="K1276" s="400">
        <v>0</v>
      </c>
      <c r="L1276" s="400">
        <v>0</v>
      </c>
      <c r="M1276" s="400">
        <v>0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174</v>
      </c>
      <c r="Y1276" s="409">
        <v>9.1051805337519623E-2</v>
      </c>
      <c r="Z1276" s="402">
        <v>14</v>
      </c>
      <c r="AA1276" s="409">
        <v>7.326007326007326E-3</v>
      </c>
      <c r="AB1276" s="402">
        <v>0</v>
      </c>
      <c r="AC1276" s="409">
        <v>0</v>
      </c>
      <c r="AD1276" s="410">
        <v>15.542590266875983</v>
      </c>
      <c r="AE1276" s="410">
        <v>18.93</v>
      </c>
      <c r="AF1276" s="410">
        <v>21.199999999999992</v>
      </c>
      <c r="AG1276" s="16"/>
      <c r="AH1276" s="402">
        <v>1959</v>
      </c>
      <c r="AI1276" s="400">
        <v>273</v>
      </c>
      <c r="AJ1276" s="400">
        <v>962</v>
      </c>
      <c r="AK1276" s="400">
        <v>671</v>
      </c>
      <c r="AL1276" s="400">
        <v>51</v>
      </c>
      <c r="AM1276" s="400">
        <v>2</v>
      </c>
      <c r="AN1276" s="400">
        <v>0</v>
      </c>
      <c r="AO1276" s="400">
        <v>0</v>
      </c>
      <c r="AP1276" s="400">
        <v>0</v>
      </c>
      <c r="AQ1276" s="400">
        <v>0</v>
      </c>
      <c r="AR1276" s="400">
        <v>0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51</v>
      </c>
      <c r="BD1276" s="409">
        <v>2.6033690658499236E-2</v>
      </c>
      <c r="BE1276" s="402">
        <v>3</v>
      </c>
      <c r="BF1276" s="409">
        <v>1.5313935681470138E-3</v>
      </c>
      <c r="BG1276" s="402">
        <v>0</v>
      </c>
      <c r="BH1276" s="409">
        <v>0</v>
      </c>
      <c r="BI1276" s="410">
        <v>13.743363961204677</v>
      </c>
      <c r="BJ1276" s="410">
        <v>17.059999999999999</v>
      </c>
      <c r="BK1276" s="410">
        <v>19.02</v>
      </c>
      <c r="BL1276" s="16"/>
      <c r="BM1276" s="402">
        <v>3870</v>
      </c>
      <c r="BN1276" s="400">
        <v>351</v>
      </c>
      <c r="BO1276" s="400">
        <v>1737</v>
      </c>
      <c r="BP1276" s="400">
        <v>1555</v>
      </c>
      <c r="BQ1276" s="400">
        <v>218</v>
      </c>
      <c r="BR1276" s="400">
        <v>9</v>
      </c>
      <c r="BS1276" s="400">
        <v>0</v>
      </c>
      <c r="BT1276" s="400">
        <v>0</v>
      </c>
      <c r="BU1276" s="400">
        <v>0</v>
      </c>
      <c r="BV1276" s="400">
        <v>0</v>
      </c>
      <c r="BW1276" s="400">
        <v>0</v>
      </c>
      <c r="BX1276" s="400">
        <v>0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225</v>
      </c>
      <c r="CI1276" s="364">
        <v>5.8139534883720929E-2</v>
      </c>
      <c r="CJ1276" s="349">
        <v>17</v>
      </c>
      <c r="CK1276" s="364">
        <v>4.3927648578811372E-3</v>
      </c>
      <c r="CL1276" s="349">
        <v>0</v>
      </c>
      <c r="CM1276" s="364">
        <v>0</v>
      </c>
      <c r="CN1276" s="365">
        <v>14.631819121447043</v>
      </c>
      <c r="CO1276" s="365">
        <v>18.059999999999999</v>
      </c>
      <c r="CP1276" s="365">
        <v>20.264499999999998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8.8000000000000007</v>
      </c>
      <c r="D1279" s="292">
        <v>0</v>
      </c>
      <c r="E1279" s="89">
        <v>1.4</v>
      </c>
      <c r="F1279" s="89">
        <v>4.2</v>
      </c>
      <c r="G1279" s="89">
        <v>2.2000000000000002</v>
      </c>
      <c r="H1279" s="89">
        <v>1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3.2</v>
      </c>
      <c r="Y1279" s="30">
        <v>0.36363636363636365</v>
      </c>
      <c r="Z1279" s="293">
        <v>1.2</v>
      </c>
      <c r="AA1279" s="30">
        <v>0.13636363636363635</v>
      </c>
      <c r="AB1279" s="293">
        <v>0</v>
      </c>
      <c r="AC1279" s="30">
        <v>0</v>
      </c>
      <c r="AD1279" s="25">
        <v>19.099545454545453</v>
      </c>
      <c r="AE1279" s="25">
        <v>23.9925</v>
      </c>
      <c r="AF1279" s="25">
        <v>27.855</v>
      </c>
      <c r="AG1279" s="57"/>
      <c r="AH1279" s="96">
        <v>6.6000000000000005</v>
      </c>
      <c r="AI1279" s="292">
        <v>0.6</v>
      </c>
      <c r="AJ1279" s="89">
        <v>0.8</v>
      </c>
      <c r="AK1279" s="89">
        <v>4</v>
      </c>
      <c r="AL1279" s="89">
        <v>1</v>
      </c>
      <c r="AM1279" s="89">
        <v>0.2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1.2</v>
      </c>
      <c r="BD1279" s="30">
        <v>0.1818181818181818</v>
      </c>
      <c r="BE1279" s="293">
        <v>0.2</v>
      </c>
      <c r="BF1279" s="30">
        <v>3.0303030303030304E-2</v>
      </c>
      <c r="BG1279" s="293">
        <v>0</v>
      </c>
      <c r="BH1279" s="30">
        <v>0</v>
      </c>
      <c r="BI1279" s="25">
        <v>16.358181818181819</v>
      </c>
      <c r="BJ1279" s="25">
        <v>20.22</v>
      </c>
      <c r="BK1279" s="25">
        <v>23.392999999999986</v>
      </c>
      <c r="BL1279" s="57"/>
      <c r="BM1279" s="96">
        <v>15.399999999999999</v>
      </c>
      <c r="BN1279" s="292">
        <v>0.6</v>
      </c>
      <c r="BO1279" s="89">
        <v>2.2000000000000002</v>
      </c>
      <c r="BP1279" s="89">
        <v>8.1999999999999993</v>
      </c>
      <c r="BQ1279" s="89">
        <v>3.2</v>
      </c>
      <c r="BR1279" s="89">
        <v>1.2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4.4000000000000004</v>
      </c>
      <c r="CI1279" s="30">
        <v>0.28571428571428575</v>
      </c>
      <c r="CJ1279" s="293">
        <v>1.4</v>
      </c>
      <c r="CK1279" s="30">
        <v>9.0909090909090912E-2</v>
      </c>
      <c r="CL1279" s="293">
        <v>0</v>
      </c>
      <c r="CM1279" s="30">
        <v>0</v>
      </c>
      <c r="CN1279" s="25">
        <v>17.924675324675324</v>
      </c>
      <c r="CO1279" s="25">
        <v>21.928999999999998</v>
      </c>
      <c r="CP1279" s="25">
        <v>27.002999999999997</v>
      </c>
      <c r="CQ1279" s="57"/>
    </row>
    <row r="1280" spans="1:95" x14ac:dyDescent="0.25">
      <c r="A1280" s="218"/>
      <c r="B1280" s="284">
        <v>4.1667000000000003E-2</v>
      </c>
      <c r="C1280" s="97">
        <v>3.6</v>
      </c>
      <c r="D1280" s="236">
        <v>0.4</v>
      </c>
      <c r="E1280" s="122">
        <v>0</v>
      </c>
      <c r="F1280" s="122">
        <v>0.6</v>
      </c>
      <c r="G1280" s="122">
        <v>2.4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2.6</v>
      </c>
      <c r="Y1280" s="31">
        <v>0.72222222222222221</v>
      </c>
      <c r="Z1280" s="294">
        <v>0.4</v>
      </c>
      <c r="AA1280" s="31">
        <v>0.11111111111111112</v>
      </c>
      <c r="AB1280" s="294">
        <v>0</v>
      </c>
      <c r="AC1280" s="31">
        <v>0</v>
      </c>
      <c r="AD1280" s="27">
        <v>19.936666666666667</v>
      </c>
      <c r="AE1280" s="27">
        <v>23.389999999999997</v>
      </c>
      <c r="AF1280" s="27" t="s">
        <v>104</v>
      </c>
      <c r="AG1280" s="57"/>
      <c r="AH1280" s="97">
        <v>4.2</v>
      </c>
      <c r="AI1280" s="236">
        <v>0.2</v>
      </c>
      <c r="AJ1280" s="122">
        <v>0.4</v>
      </c>
      <c r="AK1280" s="122">
        <v>3.2</v>
      </c>
      <c r="AL1280" s="122">
        <v>0.4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0.4</v>
      </c>
      <c r="BD1280" s="31">
        <v>9.5238095238095233E-2</v>
      </c>
      <c r="BE1280" s="294">
        <v>0</v>
      </c>
      <c r="BF1280" s="31">
        <v>0</v>
      </c>
      <c r="BG1280" s="294">
        <v>0</v>
      </c>
      <c r="BH1280" s="31">
        <v>0</v>
      </c>
      <c r="BI1280" s="27">
        <v>16.365714285714287</v>
      </c>
      <c r="BJ1280" s="27">
        <v>17.170000000000002</v>
      </c>
      <c r="BK1280" s="27">
        <v>23.106999999999999</v>
      </c>
      <c r="BL1280" s="57"/>
      <c r="BM1280" s="97">
        <v>7.8</v>
      </c>
      <c r="BN1280" s="236">
        <v>0.6</v>
      </c>
      <c r="BO1280" s="122">
        <v>0.4</v>
      </c>
      <c r="BP1280" s="122">
        <v>3.8</v>
      </c>
      <c r="BQ1280" s="122">
        <v>2.8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3</v>
      </c>
      <c r="CI1280" s="31">
        <v>0.38461538461538464</v>
      </c>
      <c r="CJ1280" s="294">
        <v>0.4</v>
      </c>
      <c r="CK1280" s="31">
        <v>5.1282051282051287E-2</v>
      </c>
      <c r="CL1280" s="294">
        <v>0</v>
      </c>
      <c r="CM1280" s="31">
        <v>0</v>
      </c>
      <c r="CN1280" s="27">
        <v>18.013846153846149</v>
      </c>
      <c r="CO1280" s="27">
        <v>22.92</v>
      </c>
      <c r="CP1280" s="27">
        <v>24.75</v>
      </c>
      <c r="CQ1280" s="57"/>
    </row>
    <row r="1281" spans="1:95" x14ac:dyDescent="0.25">
      <c r="A1281" s="218"/>
      <c r="B1281" s="284">
        <v>8.3333000000000004E-2</v>
      </c>
      <c r="C1281" s="97">
        <v>1</v>
      </c>
      <c r="D1281" s="236">
        <v>0</v>
      </c>
      <c r="E1281" s="122">
        <v>0</v>
      </c>
      <c r="F1281" s="122">
        <v>0.6</v>
      </c>
      <c r="G1281" s="122">
        <v>0.4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0.4</v>
      </c>
      <c r="Y1281" s="31">
        <v>0.4</v>
      </c>
      <c r="Z1281" s="294">
        <v>0</v>
      </c>
      <c r="AA1281" s="31">
        <v>0</v>
      </c>
      <c r="AB1281" s="294">
        <v>0</v>
      </c>
      <c r="AC1281" s="31">
        <v>0</v>
      </c>
      <c r="AD1281" s="27">
        <v>18.860000000000003</v>
      </c>
      <c r="AE1281" s="27" t="s">
        <v>104</v>
      </c>
      <c r="AF1281" s="27" t="s">
        <v>104</v>
      </c>
      <c r="AG1281" s="57"/>
      <c r="AH1281" s="97">
        <v>2.2000000000000002</v>
      </c>
      <c r="AI1281" s="236">
        <v>0</v>
      </c>
      <c r="AJ1281" s="122">
        <v>0.2</v>
      </c>
      <c r="AK1281" s="122">
        <v>1.6</v>
      </c>
      <c r="AL1281" s="122">
        <v>0.2</v>
      </c>
      <c r="AM1281" s="122">
        <v>0.2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0.4</v>
      </c>
      <c r="BD1281" s="31">
        <v>0.18181818181818182</v>
      </c>
      <c r="BE1281" s="294">
        <v>0.2</v>
      </c>
      <c r="BF1281" s="31">
        <v>9.0909090909090912E-2</v>
      </c>
      <c r="BG1281" s="294">
        <v>0</v>
      </c>
      <c r="BH1281" s="31">
        <v>0</v>
      </c>
      <c r="BI1281" s="27">
        <v>18.198181818181823</v>
      </c>
      <c r="BJ1281" s="27">
        <v>21.597999999999995</v>
      </c>
      <c r="BK1281" s="27" t="s">
        <v>104</v>
      </c>
      <c r="BL1281" s="57"/>
      <c r="BM1281" s="97">
        <v>3.2000000000000006</v>
      </c>
      <c r="BN1281" s="236">
        <v>0</v>
      </c>
      <c r="BO1281" s="122">
        <v>0.2</v>
      </c>
      <c r="BP1281" s="122">
        <v>2.2000000000000002</v>
      </c>
      <c r="BQ1281" s="122">
        <v>0.6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0.8</v>
      </c>
      <c r="CI1281" s="31">
        <v>0.24999999999999997</v>
      </c>
      <c r="CJ1281" s="294">
        <v>0.2</v>
      </c>
      <c r="CK1281" s="31">
        <v>6.2499999999999993E-2</v>
      </c>
      <c r="CL1281" s="294">
        <v>0</v>
      </c>
      <c r="CM1281" s="31">
        <v>0</v>
      </c>
      <c r="CN1281" s="27">
        <v>18.405000000000005</v>
      </c>
      <c r="CO1281" s="27">
        <v>20.618000000000002</v>
      </c>
      <c r="CP1281" s="27" t="s">
        <v>104</v>
      </c>
      <c r="CQ1281" s="57"/>
    </row>
    <row r="1282" spans="1:95" x14ac:dyDescent="0.25">
      <c r="A1282" s="218"/>
      <c r="B1282" s="284">
        <v>0.125</v>
      </c>
      <c r="C1282" s="97">
        <v>2.2000000000000002</v>
      </c>
      <c r="D1282" s="236">
        <v>0</v>
      </c>
      <c r="E1282" s="122">
        <v>0</v>
      </c>
      <c r="F1282" s="122">
        <v>1.2</v>
      </c>
      <c r="G1282" s="122">
        <v>0.8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1</v>
      </c>
      <c r="Y1282" s="31">
        <v>0.45454545454545453</v>
      </c>
      <c r="Z1282" s="294">
        <v>0.2</v>
      </c>
      <c r="AA1282" s="31">
        <v>9.0909090909090912E-2</v>
      </c>
      <c r="AB1282" s="294">
        <v>0</v>
      </c>
      <c r="AC1282" s="31">
        <v>0</v>
      </c>
      <c r="AD1282" s="27">
        <v>20.180909090909093</v>
      </c>
      <c r="AE1282" s="27">
        <v>23.564</v>
      </c>
      <c r="AF1282" s="27" t="s">
        <v>104</v>
      </c>
      <c r="AG1282" s="57"/>
      <c r="AH1282" s="97">
        <v>3.0000000000000004</v>
      </c>
      <c r="AI1282" s="236">
        <v>0</v>
      </c>
      <c r="AJ1282" s="122">
        <v>0</v>
      </c>
      <c r="AK1282" s="122">
        <v>2.2000000000000002</v>
      </c>
      <c r="AL1282" s="122">
        <v>0.6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0.8</v>
      </c>
      <c r="BD1282" s="31">
        <v>0.26666666666666666</v>
      </c>
      <c r="BE1282" s="294">
        <v>0.2</v>
      </c>
      <c r="BF1282" s="31">
        <v>6.6666666666666666E-2</v>
      </c>
      <c r="BG1282" s="294">
        <v>0</v>
      </c>
      <c r="BH1282" s="31">
        <v>0</v>
      </c>
      <c r="BI1282" s="27">
        <v>18.784666666666666</v>
      </c>
      <c r="BJ1282" s="27">
        <v>22.706</v>
      </c>
      <c r="BK1282" s="27" t="s">
        <v>104</v>
      </c>
      <c r="BL1282" s="57"/>
      <c r="BM1282" s="97">
        <v>5.2</v>
      </c>
      <c r="BN1282" s="236">
        <v>0</v>
      </c>
      <c r="BO1282" s="122">
        <v>0</v>
      </c>
      <c r="BP1282" s="122">
        <v>3.4</v>
      </c>
      <c r="BQ1282" s="122">
        <v>1.4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1.8</v>
      </c>
      <c r="CI1282" s="31">
        <v>0.34615384615384615</v>
      </c>
      <c r="CJ1282" s="294">
        <v>0.4</v>
      </c>
      <c r="CK1282" s="31">
        <v>7.6923076923076927E-2</v>
      </c>
      <c r="CL1282" s="294">
        <v>0</v>
      </c>
      <c r="CM1282" s="31">
        <v>0</v>
      </c>
      <c r="CN1282" s="27">
        <v>19.375384615384615</v>
      </c>
      <c r="CO1282" s="27">
        <v>22.892000000000003</v>
      </c>
      <c r="CP1282" s="27">
        <v>26.27</v>
      </c>
      <c r="CQ1282" s="57"/>
    </row>
    <row r="1283" spans="1:95" x14ac:dyDescent="0.25">
      <c r="A1283" s="218"/>
      <c r="B1283" s="284">
        <v>0.16666700000000001</v>
      </c>
      <c r="C1283" s="97">
        <v>12.2</v>
      </c>
      <c r="D1283" s="236">
        <v>0</v>
      </c>
      <c r="E1283" s="122">
        <v>0.4</v>
      </c>
      <c r="F1283" s="122">
        <v>1.8</v>
      </c>
      <c r="G1283" s="122">
        <v>9</v>
      </c>
      <c r="H1283" s="122">
        <v>1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10</v>
      </c>
      <c r="Y1283" s="31">
        <v>0.81967213114754101</v>
      </c>
      <c r="Z1283" s="294">
        <v>2.2000000000000002</v>
      </c>
      <c r="AA1283" s="31">
        <v>0.18032786885245905</v>
      </c>
      <c r="AB1283" s="294">
        <v>0</v>
      </c>
      <c r="AC1283" s="31">
        <v>0</v>
      </c>
      <c r="AD1283" s="27">
        <v>21.631147540983605</v>
      </c>
      <c r="AE1283" s="27">
        <v>24.111999999999998</v>
      </c>
      <c r="AF1283" s="27">
        <v>27.234000000000002</v>
      </c>
      <c r="AG1283" s="57"/>
      <c r="AH1283" s="97">
        <v>5.4</v>
      </c>
      <c r="AI1283" s="236">
        <v>0</v>
      </c>
      <c r="AJ1283" s="122">
        <v>0.4</v>
      </c>
      <c r="AK1283" s="122">
        <v>3.6</v>
      </c>
      <c r="AL1283" s="122">
        <v>1.4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1.4</v>
      </c>
      <c r="BD1283" s="31">
        <v>0.25925925925925924</v>
      </c>
      <c r="BE1283" s="294">
        <v>0</v>
      </c>
      <c r="BF1283" s="31">
        <v>0</v>
      </c>
      <c r="BG1283" s="294">
        <v>0</v>
      </c>
      <c r="BH1283" s="31">
        <v>0</v>
      </c>
      <c r="BI1283" s="27">
        <v>18.059999999999999</v>
      </c>
      <c r="BJ1283" s="27">
        <v>21.160000000000004</v>
      </c>
      <c r="BK1283" s="27">
        <v>21.692</v>
      </c>
      <c r="BL1283" s="57"/>
      <c r="BM1283" s="97">
        <v>17.600000000000001</v>
      </c>
      <c r="BN1283" s="236">
        <v>0</v>
      </c>
      <c r="BO1283" s="122">
        <v>0.8</v>
      </c>
      <c r="BP1283" s="122">
        <v>5.4</v>
      </c>
      <c r="BQ1283" s="122">
        <v>10.4</v>
      </c>
      <c r="BR1283" s="122">
        <v>1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11.4</v>
      </c>
      <c r="CI1283" s="31">
        <v>0.64772727272727271</v>
      </c>
      <c r="CJ1283" s="294">
        <v>2.2000000000000002</v>
      </c>
      <c r="CK1283" s="31">
        <v>0.125</v>
      </c>
      <c r="CL1283" s="294">
        <v>0</v>
      </c>
      <c r="CM1283" s="31">
        <v>0</v>
      </c>
      <c r="CN1283" s="27">
        <v>20.535454545454552</v>
      </c>
      <c r="CO1283" s="27">
        <v>23.478999999999999</v>
      </c>
      <c r="CP1283" s="27">
        <v>26.423999999999996</v>
      </c>
      <c r="CQ1283" s="57"/>
    </row>
    <row r="1284" spans="1:95" x14ac:dyDescent="0.25">
      <c r="A1284" s="218"/>
      <c r="B1284" s="284">
        <v>0.20833299999999999</v>
      </c>
      <c r="C1284" s="97">
        <v>30.4</v>
      </c>
      <c r="D1284" s="236">
        <v>0.6</v>
      </c>
      <c r="E1284" s="122">
        <v>1.6</v>
      </c>
      <c r="F1284" s="122">
        <v>10.199999999999999</v>
      </c>
      <c r="G1284" s="122">
        <v>16.600000000000001</v>
      </c>
      <c r="H1284" s="122">
        <v>1.4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18</v>
      </c>
      <c r="Y1284" s="31">
        <v>0.5921052631578948</v>
      </c>
      <c r="Z1284" s="294">
        <v>3.4</v>
      </c>
      <c r="AA1284" s="31">
        <v>0.1118421052631579</v>
      </c>
      <c r="AB1284" s="294">
        <v>0</v>
      </c>
      <c r="AC1284" s="31">
        <v>0</v>
      </c>
      <c r="AD1284" s="27">
        <v>20.343026315789466</v>
      </c>
      <c r="AE1284" s="27">
        <v>23.506499999999999</v>
      </c>
      <c r="AF1284" s="27">
        <v>25.298499999999994</v>
      </c>
      <c r="AG1284" s="57"/>
      <c r="AH1284" s="97">
        <v>24.799999999999997</v>
      </c>
      <c r="AI1284" s="236">
        <v>0</v>
      </c>
      <c r="AJ1284" s="122">
        <v>1.2</v>
      </c>
      <c r="AK1284" s="122">
        <v>19.399999999999999</v>
      </c>
      <c r="AL1284" s="122">
        <v>4.2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4.2</v>
      </c>
      <c r="BD1284" s="31">
        <v>0.16935483870967744</v>
      </c>
      <c r="BE1284" s="294">
        <v>0</v>
      </c>
      <c r="BF1284" s="31">
        <v>0</v>
      </c>
      <c r="BG1284" s="294">
        <v>0</v>
      </c>
      <c r="BH1284" s="31">
        <v>0</v>
      </c>
      <c r="BI1284" s="27">
        <v>18.204435483870963</v>
      </c>
      <c r="BJ1284" s="27">
        <v>20.164999999999999</v>
      </c>
      <c r="BK1284" s="27">
        <v>21.715</v>
      </c>
      <c r="BL1284" s="57"/>
      <c r="BM1284" s="97">
        <v>55.199999999999996</v>
      </c>
      <c r="BN1284" s="236">
        <v>0.6</v>
      </c>
      <c r="BO1284" s="122">
        <v>2.8</v>
      </c>
      <c r="BP1284" s="122">
        <v>29.6</v>
      </c>
      <c r="BQ1284" s="122">
        <v>20.8</v>
      </c>
      <c r="BR1284" s="122">
        <v>1.4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22.2</v>
      </c>
      <c r="CI1284" s="31">
        <v>0.40217391304347827</v>
      </c>
      <c r="CJ1284" s="294">
        <v>3.4</v>
      </c>
      <c r="CK1284" s="31">
        <v>6.1594202898550728E-2</v>
      </c>
      <c r="CL1284" s="294">
        <v>0</v>
      </c>
      <c r="CM1284" s="31">
        <v>0</v>
      </c>
      <c r="CN1284" s="27">
        <v>19.382210144927559</v>
      </c>
      <c r="CO1284" s="27">
        <v>22.511499999999998</v>
      </c>
      <c r="CP1284" s="27">
        <v>24.304500000000001</v>
      </c>
      <c r="CQ1284" s="57"/>
    </row>
    <row r="1285" spans="1:95" x14ac:dyDescent="0.25">
      <c r="A1285" s="218"/>
      <c r="B1285" s="284">
        <v>0.25</v>
      </c>
      <c r="C1285" s="97">
        <v>116.6</v>
      </c>
      <c r="D1285" s="236">
        <v>0.8</v>
      </c>
      <c r="E1285" s="122">
        <v>12.2</v>
      </c>
      <c r="F1285" s="122">
        <v>64.2</v>
      </c>
      <c r="G1285" s="122">
        <v>37.799999999999997</v>
      </c>
      <c r="H1285" s="122">
        <v>1.6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39.200000000000003</v>
      </c>
      <c r="Y1285" s="31">
        <v>0.33619210977701547</v>
      </c>
      <c r="Z1285" s="294">
        <v>2.8</v>
      </c>
      <c r="AA1285" s="31">
        <v>2.4013722126929673E-2</v>
      </c>
      <c r="AB1285" s="294">
        <v>0</v>
      </c>
      <c r="AC1285" s="31">
        <v>0</v>
      </c>
      <c r="AD1285" s="27">
        <v>18.646981132075446</v>
      </c>
      <c r="AE1285" s="27">
        <v>21.803999999999998</v>
      </c>
      <c r="AF1285" s="27">
        <v>23.417999999999999</v>
      </c>
      <c r="AG1285" s="57"/>
      <c r="AH1285" s="97">
        <v>60.8</v>
      </c>
      <c r="AI1285" s="236">
        <v>2.8</v>
      </c>
      <c r="AJ1285" s="122">
        <v>13.4</v>
      </c>
      <c r="AK1285" s="122">
        <v>39.799999999999997</v>
      </c>
      <c r="AL1285" s="122">
        <v>4.8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4.8</v>
      </c>
      <c r="BD1285" s="31">
        <v>7.8947368421052627E-2</v>
      </c>
      <c r="BE1285" s="294">
        <v>0.2</v>
      </c>
      <c r="BF1285" s="31">
        <v>3.2894736842105266E-3</v>
      </c>
      <c r="BG1285" s="294">
        <v>0</v>
      </c>
      <c r="BH1285" s="31">
        <v>0</v>
      </c>
      <c r="BI1285" s="27">
        <v>16.115427631578942</v>
      </c>
      <c r="BJ1285" s="27">
        <v>19.107500000000002</v>
      </c>
      <c r="BK1285" s="27">
        <v>20.535</v>
      </c>
      <c r="BL1285" s="57"/>
      <c r="BM1285" s="97">
        <v>177.39999999999998</v>
      </c>
      <c r="BN1285" s="236">
        <v>3.6</v>
      </c>
      <c r="BO1285" s="122">
        <v>25.6</v>
      </c>
      <c r="BP1285" s="122">
        <v>104</v>
      </c>
      <c r="BQ1285" s="122">
        <v>42.6</v>
      </c>
      <c r="BR1285" s="122">
        <v>1.6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44</v>
      </c>
      <c r="CI1285" s="31">
        <v>0.24802705749718154</v>
      </c>
      <c r="CJ1285" s="294">
        <v>3</v>
      </c>
      <c r="CK1285" s="31">
        <v>1.6910935738444197E-2</v>
      </c>
      <c r="CL1285" s="294">
        <v>0</v>
      </c>
      <c r="CM1285" s="31">
        <v>0</v>
      </c>
      <c r="CN1285" s="27">
        <v>17.779346110484756</v>
      </c>
      <c r="CO1285" s="27">
        <v>21.3</v>
      </c>
      <c r="CP1285" s="27">
        <v>22.875999999999998</v>
      </c>
      <c r="CQ1285" s="57"/>
    </row>
    <row r="1286" spans="1:95" x14ac:dyDescent="0.25">
      <c r="A1286" s="218"/>
      <c r="B1286" s="284">
        <v>0.29166700000000001</v>
      </c>
      <c r="C1286" s="97">
        <v>112</v>
      </c>
      <c r="D1286" s="236">
        <v>2.2000000000000002</v>
      </c>
      <c r="E1286" s="122">
        <v>43.2</v>
      </c>
      <c r="F1286" s="122">
        <v>59.6</v>
      </c>
      <c r="G1286" s="122">
        <v>6.8</v>
      </c>
      <c r="H1286" s="122">
        <v>0.2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7</v>
      </c>
      <c r="Y1286" s="31">
        <v>6.25E-2</v>
      </c>
      <c r="Z1286" s="294">
        <v>0.4</v>
      </c>
      <c r="AA1286" s="31">
        <v>3.5714285714285718E-3</v>
      </c>
      <c r="AB1286" s="294">
        <v>0</v>
      </c>
      <c r="AC1286" s="31">
        <v>0</v>
      </c>
      <c r="AD1286" s="27">
        <v>15.622857142857141</v>
      </c>
      <c r="AE1286" s="27">
        <v>18.690000000000001</v>
      </c>
      <c r="AF1286" s="27">
        <v>20.266499999999994</v>
      </c>
      <c r="AG1286" s="57"/>
      <c r="AH1286" s="97">
        <v>223.2</v>
      </c>
      <c r="AI1286" s="236">
        <v>77.8</v>
      </c>
      <c r="AJ1286" s="122">
        <v>103.6</v>
      </c>
      <c r="AK1286" s="122">
        <v>40.4</v>
      </c>
      <c r="AL1286" s="122">
        <v>1.4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1.4</v>
      </c>
      <c r="BD1286" s="31">
        <v>6.2724014336917565E-3</v>
      </c>
      <c r="BE1286" s="294">
        <v>0</v>
      </c>
      <c r="BF1286" s="31">
        <v>0</v>
      </c>
      <c r="BG1286" s="294">
        <v>0</v>
      </c>
      <c r="BH1286" s="31">
        <v>0</v>
      </c>
      <c r="BI1286" s="27">
        <v>11.679614695340518</v>
      </c>
      <c r="BJ1286" s="27">
        <v>15.584499999999998</v>
      </c>
      <c r="BK1286" s="27">
        <v>17.41</v>
      </c>
      <c r="BL1286" s="57"/>
      <c r="BM1286" s="97">
        <v>335.2</v>
      </c>
      <c r="BN1286" s="236">
        <v>80</v>
      </c>
      <c r="BO1286" s="122">
        <v>146.80000000000001</v>
      </c>
      <c r="BP1286" s="122">
        <v>100</v>
      </c>
      <c r="BQ1286" s="122">
        <v>8.1999999999999993</v>
      </c>
      <c r="BR1286" s="122">
        <v>0.2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8.4</v>
      </c>
      <c r="CI1286" s="31">
        <v>2.5059665871121722E-2</v>
      </c>
      <c r="CJ1286" s="294">
        <v>0.4</v>
      </c>
      <c r="CK1286" s="31">
        <v>1.1933174224343676E-3</v>
      </c>
      <c r="CL1286" s="294">
        <v>0</v>
      </c>
      <c r="CM1286" s="31">
        <v>0</v>
      </c>
      <c r="CN1286" s="27">
        <v>12.997165871121707</v>
      </c>
      <c r="CO1286" s="27">
        <v>16.969000000000001</v>
      </c>
      <c r="CP1286" s="27">
        <v>18.899999999999999</v>
      </c>
      <c r="CQ1286" s="57"/>
    </row>
    <row r="1287" spans="1:95" x14ac:dyDescent="0.25">
      <c r="A1287" s="218"/>
      <c r="B1287" s="284">
        <v>0.33333299999999999</v>
      </c>
      <c r="C1287" s="97">
        <v>168.6</v>
      </c>
      <c r="D1287" s="236">
        <v>23.2</v>
      </c>
      <c r="E1287" s="122">
        <v>113.2</v>
      </c>
      <c r="F1287" s="122">
        <v>30.6</v>
      </c>
      <c r="G1287" s="122">
        <v>1.6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1.6</v>
      </c>
      <c r="Y1287" s="31">
        <v>9.4899169632265724E-3</v>
      </c>
      <c r="Z1287" s="294">
        <v>0</v>
      </c>
      <c r="AA1287" s="31">
        <v>0</v>
      </c>
      <c r="AB1287" s="294">
        <v>0</v>
      </c>
      <c r="AC1287" s="31">
        <v>0</v>
      </c>
      <c r="AD1287" s="27">
        <v>12.746785290628718</v>
      </c>
      <c r="AE1287" s="27">
        <v>15.632</v>
      </c>
      <c r="AF1287" s="27">
        <v>17.434000000000001</v>
      </c>
      <c r="AG1287" s="57"/>
      <c r="AH1287" s="97">
        <v>275</v>
      </c>
      <c r="AI1287" s="236">
        <v>192.6</v>
      </c>
      <c r="AJ1287" s="122">
        <v>72.599999999999994</v>
      </c>
      <c r="AK1287" s="122">
        <v>9.6</v>
      </c>
      <c r="AL1287" s="122">
        <v>0.2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0.2</v>
      </c>
      <c r="BD1287" s="31">
        <v>7.2727272727272734E-4</v>
      </c>
      <c r="BE1287" s="294">
        <v>0</v>
      </c>
      <c r="BF1287" s="31">
        <v>0</v>
      </c>
      <c r="BG1287" s="294">
        <v>0</v>
      </c>
      <c r="BH1287" s="31">
        <v>0</v>
      </c>
      <c r="BI1287" s="27">
        <v>8.8352654545454818</v>
      </c>
      <c r="BJ1287" s="27">
        <v>12.321999999999999</v>
      </c>
      <c r="BK1287" s="27">
        <v>14.458000000000002</v>
      </c>
      <c r="BL1287" s="57"/>
      <c r="BM1287" s="97">
        <v>443.6</v>
      </c>
      <c r="BN1287" s="236">
        <v>215.8</v>
      </c>
      <c r="BO1287" s="122">
        <v>185.8</v>
      </c>
      <c r="BP1287" s="122">
        <v>40.200000000000003</v>
      </c>
      <c r="BQ1287" s="122">
        <v>1.8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1.8</v>
      </c>
      <c r="CI1287" s="31">
        <v>4.0577096483318306E-3</v>
      </c>
      <c r="CJ1287" s="294">
        <v>0</v>
      </c>
      <c r="CK1287" s="31">
        <v>0</v>
      </c>
      <c r="CL1287" s="294">
        <v>0</v>
      </c>
      <c r="CM1287" s="31">
        <v>0</v>
      </c>
      <c r="CN1287" s="27">
        <v>10.321925157799827</v>
      </c>
      <c r="CO1287" s="27">
        <v>14.081499999999998</v>
      </c>
      <c r="CP1287" s="27">
        <v>16.370999999999995</v>
      </c>
      <c r="CQ1287" s="57"/>
    </row>
    <row r="1288" spans="1:95" x14ac:dyDescent="0.25">
      <c r="A1288" s="218"/>
      <c r="B1288" s="284">
        <v>0.375</v>
      </c>
      <c r="C1288" s="97">
        <v>157.79999999999998</v>
      </c>
      <c r="D1288" s="236">
        <v>15.8</v>
      </c>
      <c r="E1288" s="122">
        <v>85</v>
      </c>
      <c r="F1288" s="122">
        <v>53.4</v>
      </c>
      <c r="G1288" s="122">
        <v>3.4</v>
      </c>
      <c r="H1288" s="122">
        <v>0.2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3.6</v>
      </c>
      <c r="Y1288" s="31">
        <v>2.2813688212927761E-2</v>
      </c>
      <c r="Z1288" s="294">
        <v>0.4</v>
      </c>
      <c r="AA1288" s="31">
        <v>2.5348542458808621E-3</v>
      </c>
      <c r="AB1288" s="294">
        <v>0</v>
      </c>
      <c r="AC1288" s="31">
        <v>0</v>
      </c>
      <c r="AD1288" s="27">
        <v>13.906400506970826</v>
      </c>
      <c r="AE1288" s="27">
        <v>17.04</v>
      </c>
      <c r="AF1288" s="27">
        <v>18.765000000000001</v>
      </c>
      <c r="AG1288" s="57"/>
      <c r="AH1288" s="97">
        <v>160.19999999999999</v>
      </c>
      <c r="AI1288" s="236">
        <v>46.6</v>
      </c>
      <c r="AJ1288" s="122">
        <v>87.4</v>
      </c>
      <c r="AK1288" s="122">
        <v>26</v>
      </c>
      <c r="AL1288" s="122">
        <v>0.2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0.2</v>
      </c>
      <c r="BD1288" s="31">
        <v>1.2484394506866419E-3</v>
      </c>
      <c r="BE1288" s="294">
        <v>0</v>
      </c>
      <c r="BF1288" s="31">
        <v>0</v>
      </c>
      <c r="BG1288" s="294">
        <v>0</v>
      </c>
      <c r="BH1288" s="31">
        <v>0</v>
      </c>
      <c r="BI1288" s="27">
        <v>11.78556803995007</v>
      </c>
      <c r="BJ1288" s="27">
        <v>15.137</v>
      </c>
      <c r="BK1288" s="27">
        <v>16.34</v>
      </c>
      <c r="BL1288" s="57"/>
      <c r="BM1288" s="97">
        <v>318.00000000000006</v>
      </c>
      <c r="BN1288" s="236">
        <v>62.4</v>
      </c>
      <c r="BO1288" s="122">
        <v>172.4</v>
      </c>
      <c r="BP1288" s="122">
        <v>79.400000000000006</v>
      </c>
      <c r="BQ1288" s="122">
        <v>3.6</v>
      </c>
      <c r="BR1288" s="122">
        <v>0.2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3.8</v>
      </c>
      <c r="CI1288" s="31">
        <v>1.1949685534591192E-2</v>
      </c>
      <c r="CJ1288" s="294">
        <v>0.4</v>
      </c>
      <c r="CK1288" s="31">
        <v>1.2578616352201257E-3</v>
      </c>
      <c r="CL1288" s="294">
        <v>0</v>
      </c>
      <c r="CM1288" s="31">
        <v>0</v>
      </c>
      <c r="CN1288" s="27">
        <v>12.837981132075463</v>
      </c>
      <c r="CO1288" s="27">
        <v>16.03</v>
      </c>
      <c r="CP1288" s="27">
        <v>17.954499999999999</v>
      </c>
      <c r="CQ1288" s="57"/>
    </row>
    <row r="1289" spans="1:95" x14ac:dyDescent="0.25">
      <c r="A1289" s="218"/>
      <c r="B1289" s="284">
        <v>0.41666700000000001</v>
      </c>
      <c r="C1289" s="97">
        <v>150.6</v>
      </c>
      <c r="D1289" s="236">
        <v>15.6</v>
      </c>
      <c r="E1289" s="122">
        <v>78.400000000000006</v>
      </c>
      <c r="F1289" s="122">
        <v>52.2</v>
      </c>
      <c r="G1289" s="122">
        <v>4.4000000000000004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4.4000000000000004</v>
      </c>
      <c r="Y1289" s="31">
        <v>2.9216467463479417E-2</v>
      </c>
      <c r="Z1289" s="294">
        <v>0.2</v>
      </c>
      <c r="AA1289" s="31">
        <v>1.3280212483399736E-3</v>
      </c>
      <c r="AB1289" s="294">
        <v>0</v>
      </c>
      <c r="AC1289" s="31">
        <v>0</v>
      </c>
      <c r="AD1289" s="27">
        <v>13.95022576361222</v>
      </c>
      <c r="AE1289" s="27">
        <v>16.998999999999999</v>
      </c>
      <c r="AF1289" s="27">
        <v>19.467999999999996</v>
      </c>
      <c r="AG1289" s="57"/>
      <c r="AH1289" s="97">
        <v>125</v>
      </c>
      <c r="AI1289" s="236">
        <v>21</v>
      </c>
      <c r="AJ1289" s="122">
        <v>75.8</v>
      </c>
      <c r="AK1289" s="122">
        <v>27.8</v>
      </c>
      <c r="AL1289" s="122">
        <v>0.4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0.2</v>
      </c>
      <c r="BD1289" s="31">
        <v>1.6000000000000001E-3</v>
      </c>
      <c r="BE1289" s="294">
        <v>0</v>
      </c>
      <c r="BF1289" s="31">
        <v>0</v>
      </c>
      <c r="BG1289" s="294">
        <v>0</v>
      </c>
      <c r="BH1289" s="31">
        <v>0</v>
      </c>
      <c r="BI1289" s="27">
        <v>12.927856000000002</v>
      </c>
      <c r="BJ1289" s="27">
        <v>15.673</v>
      </c>
      <c r="BK1289" s="27">
        <v>17.654</v>
      </c>
      <c r="BL1289" s="57"/>
      <c r="BM1289" s="97">
        <v>275.59999999999997</v>
      </c>
      <c r="BN1289" s="236">
        <v>36.6</v>
      </c>
      <c r="BO1289" s="122">
        <v>154.19999999999999</v>
      </c>
      <c r="BP1289" s="122">
        <v>80</v>
      </c>
      <c r="BQ1289" s="122">
        <v>4.8</v>
      </c>
      <c r="BR1289" s="122">
        <v>0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4.5999999999999996</v>
      </c>
      <c r="CI1289" s="31">
        <v>1.6690856313497825E-2</v>
      </c>
      <c r="CJ1289" s="294">
        <v>0.2</v>
      </c>
      <c r="CK1289" s="31">
        <v>7.2568940493468806E-4</v>
      </c>
      <c r="CL1289" s="294">
        <v>0</v>
      </c>
      <c r="CM1289" s="31">
        <v>0</v>
      </c>
      <c r="CN1289" s="27">
        <v>13.486523947750381</v>
      </c>
      <c r="CO1289" s="27">
        <v>16.474499999999995</v>
      </c>
      <c r="CP1289" s="27">
        <v>18.850000000000001</v>
      </c>
      <c r="CQ1289" s="57"/>
    </row>
    <row r="1290" spans="1:95" x14ac:dyDescent="0.25">
      <c r="A1290" s="218"/>
      <c r="B1290" s="284">
        <v>0.45833299999999999</v>
      </c>
      <c r="C1290" s="97">
        <v>146.99999999999997</v>
      </c>
      <c r="D1290" s="236">
        <v>25</v>
      </c>
      <c r="E1290" s="122">
        <v>75</v>
      </c>
      <c r="F1290" s="122">
        <v>43.4</v>
      </c>
      <c r="G1290" s="122">
        <v>3.2</v>
      </c>
      <c r="H1290" s="122">
        <v>0.2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3.6</v>
      </c>
      <c r="Y1290" s="31">
        <v>2.4489795918367353E-2</v>
      </c>
      <c r="Z1290" s="294">
        <v>0.4</v>
      </c>
      <c r="AA1290" s="31">
        <v>2.7210884353741503E-3</v>
      </c>
      <c r="AB1290" s="294">
        <v>0</v>
      </c>
      <c r="AC1290" s="31">
        <v>0</v>
      </c>
      <c r="AD1290" s="27">
        <v>13.431632653061227</v>
      </c>
      <c r="AE1290" s="27">
        <v>16.739999999999998</v>
      </c>
      <c r="AF1290" s="27">
        <v>18.837999999999994</v>
      </c>
      <c r="AG1290" s="57"/>
      <c r="AH1290" s="97">
        <v>114</v>
      </c>
      <c r="AI1290" s="236">
        <v>32.200000000000003</v>
      </c>
      <c r="AJ1290" s="122">
        <v>63</v>
      </c>
      <c r="AK1290" s="122">
        <v>18.399999999999999</v>
      </c>
      <c r="AL1290" s="122">
        <v>0.4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0.4</v>
      </c>
      <c r="BD1290" s="31">
        <v>3.5087719298245615E-3</v>
      </c>
      <c r="BE1290" s="294">
        <v>0</v>
      </c>
      <c r="BF1290" s="31">
        <v>0</v>
      </c>
      <c r="BG1290" s="294">
        <v>0</v>
      </c>
      <c r="BH1290" s="31">
        <v>0</v>
      </c>
      <c r="BI1290" s="27">
        <v>11.828298245614034</v>
      </c>
      <c r="BJ1290" s="27">
        <v>15.110499999999998</v>
      </c>
      <c r="BK1290" s="27">
        <v>16.72</v>
      </c>
      <c r="BL1290" s="57"/>
      <c r="BM1290" s="97">
        <v>261</v>
      </c>
      <c r="BN1290" s="236">
        <v>57.2</v>
      </c>
      <c r="BO1290" s="122">
        <v>138</v>
      </c>
      <c r="BP1290" s="122">
        <v>61.8</v>
      </c>
      <c r="BQ1290" s="122">
        <v>3.6</v>
      </c>
      <c r="BR1290" s="122">
        <v>0.2</v>
      </c>
      <c r="BS1290" s="122">
        <v>0.2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4</v>
      </c>
      <c r="CI1290" s="31">
        <v>1.532567049808429E-2</v>
      </c>
      <c r="CJ1290" s="294">
        <v>0.4</v>
      </c>
      <c r="CK1290" s="31">
        <v>1.5325670498084292E-3</v>
      </c>
      <c r="CL1290" s="294">
        <v>0</v>
      </c>
      <c r="CM1290" s="31">
        <v>0</v>
      </c>
      <c r="CN1290" s="27">
        <v>12.731325670498066</v>
      </c>
      <c r="CO1290" s="27">
        <v>16.18</v>
      </c>
      <c r="CP1290" s="27">
        <v>17.87</v>
      </c>
      <c r="CQ1290" s="57"/>
    </row>
    <row r="1291" spans="1:95" x14ac:dyDescent="0.25">
      <c r="A1291" s="218"/>
      <c r="B1291" s="284">
        <v>0.5</v>
      </c>
      <c r="C1291" s="97">
        <v>142.39999999999998</v>
      </c>
      <c r="D1291" s="236">
        <v>18.8</v>
      </c>
      <c r="E1291" s="122">
        <v>71.8</v>
      </c>
      <c r="F1291" s="122">
        <v>47.8</v>
      </c>
      <c r="G1291" s="122">
        <v>3.6</v>
      </c>
      <c r="H1291" s="122">
        <v>0.4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4</v>
      </c>
      <c r="Y1291" s="31">
        <v>2.8089887640449444E-2</v>
      </c>
      <c r="Z1291" s="294">
        <v>0.6</v>
      </c>
      <c r="AA1291" s="31">
        <v>4.2134831460674165E-3</v>
      </c>
      <c r="AB1291" s="294">
        <v>0</v>
      </c>
      <c r="AC1291" s="31">
        <v>0</v>
      </c>
      <c r="AD1291" s="27">
        <v>13.84964887640449</v>
      </c>
      <c r="AE1291" s="27">
        <v>17.511500000000002</v>
      </c>
      <c r="AF1291" s="27">
        <v>19.0505</v>
      </c>
      <c r="AG1291" s="57"/>
      <c r="AH1291" s="97">
        <v>111.99999999999999</v>
      </c>
      <c r="AI1291" s="236">
        <v>32.4</v>
      </c>
      <c r="AJ1291" s="122">
        <v>59.4</v>
      </c>
      <c r="AK1291" s="122">
        <v>19.399999999999999</v>
      </c>
      <c r="AL1291" s="122">
        <v>0.8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0.8</v>
      </c>
      <c r="BD1291" s="31">
        <v>7.1428571428571444E-3</v>
      </c>
      <c r="BE1291" s="294">
        <v>0</v>
      </c>
      <c r="BF1291" s="31">
        <v>0</v>
      </c>
      <c r="BG1291" s="294">
        <v>0</v>
      </c>
      <c r="BH1291" s="31">
        <v>0</v>
      </c>
      <c r="BI1291" s="27">
        <v>12.017178571428561</v>
      </c>
      <c r="BJ1291" s="27">
        <v>15.27</v>
      </c>
      <c r="BK1291" s="27">
        <v>16.908999999999999</v>
      </c>
      <c r="BL1291" s="57"/>
      <c r="BM1291" s="97">
        <v>254.39999999999998</v>
      </c>
      <c r="BN1291" s="236">
        <v>51.2</v>
      </c>
      <c r="BO1291" s="122">
        <v>131.19999999999999</v>
      </c>
      <c r="BP1291" s="122">
        <v>67.2</v>
      </c>
      <c r="BQ1291" s="122">
        <v>4.4000000000000004</v>
      </c>
      <c r="BR1291" s="122">
        <v>0.4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4.8</v>
      </c>
      <c r="CI1291" s="31">
        <v>1.8867924528301886E-2</v>
      </c>
      <c r="CJ1291" s="294">
        <v>0.6</v>
      </c>
      <c r="CK1291" s="31">
        <v>2.3584905660377358E-3</v>
      </c>
      <c r="CL1291" s="294">
        <v>0</v>
      </c>
      <c r="CM1291" s="31">
        <v>0</v>
      </c>
      <c r="CN1291" s="27">
        <v>13.042900943396235</v>
      </c>
      <c r="CO1291" s="27">
        <v>16.520499999999998</v>
      </c>
      <c r="CP1291" s="27">
        <v>18.460499999999996</v>
      </c>
      <c r="CQ1291" s="57"/>
    </row>
    <row r="1292" spans="1:95" x14ac:dyDescent="0.25">
      <c r="A1292" s="218"/>
      <c r="B1292" s="284">
        <v>0.54166700000000001</v>
      </c>
      <c r="C1292" s="97">
        <v>142</v>
      </c>
      <c r="D1292" s="236">
        <v>13.4</v>
      </c>
      <c r="E1292" s="122">
        <v>72.8</v>
      </c>
      <c r="F1292" s="122">
        <v>52.4</v>
      </c>
      <c r="G1292" s="122">
        <v>3.4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3.4</v>
      </c>
      <c r="Y1292" s="31">
        <v>2.3943661971830985E-2</v>
      </c>
      <c r="Z1292" s="294">
        <v>0</v>
      </c>
      <c r="AA1292" s="31">
        <v>0</v>
      </c>
      <c r="AB1292" s="294">
        <v>0</v>
      </c>
      <c r="AC1292" s="31">
        <v>0</v>
      </c>
      <c r="AD1292" s="27">
        <v>14.068408450704235</v>
      </c>
      <c r="AE1292" s="27">
        <v>17.22</v>
      </c>
      <c r="AF1292" s="27">
        <v>19.20849999999999</v>
      </c>
      <c r="AG1292" s="57"/>
      <c r="AH1292" s="97">
        <v>111.19999999999999</v>
      </c>
      <c r="AI1292" s="236">
        <v>26.4</v>
      </c>
      <c r="AJ1292" s="122">
        <v>60.4</v>
      </c>
      <c r="AK1292" s="122">
        <v>23.8</v>
      </c>
      <c r="AL1292" s="122">
        <v>0.6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0.6</v>
      </c>
      <c r="BD1292" s="31">
        <v>5.3956834532374104E-3</v>
      </c>
      <c r="BE1292" s="294">
        <v>0</v>
      </c>
      <c r="BF1292" s="31">
        <v>0</v>
      </c>
      <c r="BG1292" s="294">
        <v>0</v>
      </c>
      <c r="BH1292" s="31">
        <v>0</v>
      </c>
      <c r="BI1292" s="27">
        <v>12.495593525179858</v>
      </c>
      <c r="BJ1292" s="27">
        <v>15.42</v>
      </c>
      <c r="BK1292" s="27">
        <v>17.227499999999999</v>
      </c>
      <c r="BL1292" s="57"/>
      <c r="BM1292" s="97">
        <v>253.2</v>
      </c>
      <c r="BN1292" s="236">
        <v>39.799999999999997</v>
      </c>
      <c r="BO1292" s="122">
        <v>133.19999999999999</v>
      </c>
      <c r="BP1292" s="122">
        <v>76.2</v>
      </c>
      <c r="BQ1292" s="122">
        <v>4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4</v>
      </c>
      <c r="CI1292" s="31">
        <v>1.5797788309636653E-2</v>
      </c>
      <c r="CJ1292" s="294">
        <v>0</v>
      </c>
      <c r="CK1292" s="31">
        <v>0</v>
      </c>
      <c r="CL1292" s="294">
        <v>0</v>
      </c>
      <c r="CM1292" s="31">
        <v>0</v>
      </c>
      <c r="CN1292" s="27">
        <v>13.377661927330198</v>
      </c>
      <c r="CO1292" s="27">
        <v>16.619500000000002</v>
      </c>
      <c r="CP1292" s="27">
        <v>18.5365</v>
      </c>
      <c r="CQ1292" s="57"/>
    </row>
    <row r="1293" spans="1:95" x14ac:dyDescent="0.25">
      <c r="A1293" s="218"/>
      <c r="B1293" s="284">
        <v>0.58333299999999999</v>
      </c>
      <c r="C1293" s="97">
        <v>154.80000000000001</v>
      </c>
      <c r="D1293" s="236">
        <v>17</v>
      </c>
      <c r="E1293" s="122">
        <v>76.400000000000006</v>
      </c>
      <c r="F1293" s="122">
        <v>55.4</v>
      </c>
      <c r="G1293" s="122">
        <v>5.4</v>
      </c>
      <c r="H1293" s="122">
        <v>0.6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6</v>
      </c>
      <c r="Y1293" s="31">
        <v>3.875968992248062E-2</v>
      </c>
      <c r="Z1293" s="294">
        <v>1</v>
      </c>
      <c r="AA1293" s="31">
        <v>6.4599483204134363E-3</v>
      </c>
      <c r="AB1293" s="294">
        <v>0</v>
      </c>
      <c r="AC1293" s="31">
        <v>0</v>
      </c>
      <c r="AD1293" s="27">
        <v>14.205943152454777</v>
      </c>
      <c r="AE1293" s="27">
        <v>17.600000000000001</v>
      </c>
      <c r="AF1293" s="27">
        <v>19.662499999999998</v>
      </c>
      <c r="AG1293" s="57"/>
      <c r="AH1293" s="97">
        <v>137.4</v>
      </c>
      <c r="AI1293" s="236">
        <v>24.2</v>
      </c>
      <c r="AJ1293" s="122">
        <v>72.2</v>
      </c>
      <c r="AK1293" s="122">
        <v>40.6</v>
      </c>
      <c r="AL1293" s="122">
        <v>0.4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0.4</v>
      </c>
      <c r="BD1293" s="31">
        <v>2.911208151382824E-3</v>
      </c>
      <c r="BE1293" s="294">
        <v>0</v>
      </c>
      <c r="BF1293" s="31">
        <v>0</v>
      </c>
      <c r="BG1293" s="294">
        <v>0</v>
      </c>
      <c r="BH1293" s="31">
        <v>0</v>
      </c>
      <c r="BI1293" s="27">
        <v>12.959767103347911</v>
      </c>
      <c r="BJ1293" s="27">
        <v>15.93</v>
      </c>
      <c r="BK1293" s="27">
        <v>17.662000000000003</v>
      </c>
      <c r="BL1293" s="57"/>
      <c r="BM1293" s="97">
        <v>292.20000000000005</v>
      </c>
      <c r="BN1293" s="236">
        <v>41.2</v>
      </c>
      <c r="BO1293" s="122">
        <v>148.6</v>
      </c>
      <c r="BP1293" s="122">
        <v>96</v>
      </c>
      <c r="BQ1293" s="122">
        <v>5.8</v>
      </c>
      <c r="BR1293" s="122">
        <v>0.6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6.4</v>
      </c>
      <c r="CI1293" s="31">
        <v>2.1902806297056807E-2</v>
      </c>
      <c r="CJ1293" s="294">
        <v>1</v>
      </c>
      <c r="CK1293" s="31">
        <v>3.422313483915126E-3</v>
      </c>
      <c r="CL1293" s="294">
        <v>0</v>
      </c>
      <c r="CM1293" s="31">
        <v>0</v>
      </c>
      <c r="CN1293" s="27">
        <v>13.619958932238182</v>
      </c>
      <c r="CO1293" s="27">
        <v>16.82</v>
      </c>
      <c r="CP1293" s="27">
        <v>18.807999999999996</v>
      </c>
      <c r="CQ1293" s="57"/>
    </row>
    <row r="1294" spans="1:95" x14ac:dyDescent="0.25">
      <c r="A1294" s="218"/>
      <c r="B1294" s="284">
        <v>0.625</v>
      </c>
      <c r="C1294" s="97">
        <v>218</v>
      </c>
      <c r="D1294" s="236">
        <v>23.2</v>
      </c>
      <c r="E1294" s="122">
        <v>126.8</v>
      </c>
      <c r="F1294" s="122">
        <v>63.6</v>
      </c>
      <c r="G1294" s="122">
        <v>4.4000000000000004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4.4000000000000004</v>
      </c>
      <c r="Y1294" s="31">
        <v>2.0183486238532111E-2</v>
      </c>
      <c r="Z1294" s="294">
        <v>0</v>
      </c>
      <c r="AA1294" s="31">
        <v>0</v>
      </c>
      <c r="AB1294" s="294">
        <v>0</v>
      </c>
      <c r="AC1294" s="31">
        <v>0</v>
      </c>
      <c r="AD1294" s="27">
        <v>13.650532110091731</v>
      </c>
      <c r="AE1294" s="27">
        <v>16.697000000000003</v>
      </c>
      <c r="AF1294" s="27">
        <v>18.469000000000001</v>
      </c>
      <c r="AG1294" s="57"/>
      <c r="AH1294" s="97">
        <v>163</v>
      </c>
      <c r="AI1294" s="236">
        <v>53.6</v>
      </c>
      <c r="AJ1294" s="122">
        <v>86</v>
      </c>
      <c r="AK1294" s="122">
        <v>22.6</v>
      </c>
      <c r="AL1294" s="122">
        <v>0.8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0.8</v>
      </c>
      <c r="BD1294" s="31">
        <v>4.9079754601226997E-3</v>
      </c>
      <c r="BE1294" s="294">
        <v>0</v>
      </c>
      <c r="BF1294" s="31">
        <v>0</v>
      </c>
      <c r="BG1294" s="294">
        <v>0</v>
      </c>
      <c r="BH1294" s="31">
        <v>0</v>
      </c>
      <c r="BI1294" s="27">
        <v>11.416785276073627</v>
      </c>
      <c r="BJ1294" s="27">
        <v>14.97</v>
      </c>
      <c r="BK1294" s="27">
        <v>16.739999999999998</v>
      </c>
      <c r="BL1294" s="57"/>
      <c r="BM1294" s="97">
        <v>381</v>
      </c>
      <c r="BN1294" s="236">
        <v>76.8</v>
      </c>
      <c r="BO1294" s="122">
        <v>212.8</v>
      </c>
      <c r="BP1294" s="122">
        <v>86.2</v>
      </c>
      <c r="BQ1294" s="122">
        <v>5.2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5.2</v>
      </c>
      <c r="CI1294" s="31">
        <v>1.3648293963254593E-2</v>
      </c>
      <c r="CJ1294" s="294">
        <v>0</v>
      </c>
      <c r="CK1294" s="31">
        <v>0</v>
      </c>
      <c r="CL1294" s="294">
        <v>0</v>
      </c>
      <c r="CM1294" s="31">
        <v>0</v>
      </c>
      <c r="CN1294" s="27">
        <v>12.694887139107625</v>
      </c>
      <c r="CO1294" s="27">
        <v>15.961</v>
      </c>
      <c r="CP1294" s="27">
        <v>18.036999999999999</v>
      </c>
      <c r="CQ1294" s="57"/>
    </row>
    <row r="1295" spans="1:95" x14ac:dyDescent="0.25">
      <c r="A1295" s="218"/>
      <c r="B1295" s="284">
        <v>0.66666700000000001</v>
      </c>
      <c r="C1295" s="97">
        <v>265.8</v>
      </c>
      <c r="D1295" s="236">
        <v>20.6</v>
      </c>
      <c r="E1295" s="122">
        <v>140.80000000000001</v>
      </c>
      <c r="F1295" s="122">
        <v>97.2</v>
      </c>
      <c r="G1295" s="122">
        <v>6.8</v>
      </c>
      <c r="H1295" s="122">
        <v>0.4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7.2</v>
      </c>
      <c r="Y1295" s="31">
        <v>2.7088036117381489E-2</v>
      </c>
      <c r="Z1295" s="294">
        <v>0.4</v>
      </c>
      <c r="AA1295" s="31">
        <v>1.5048908954100827E-3</v>
      </c>
      <c r="AB1295" s="294">
        <v>0</v>
      </c>
      <c r="AC1295" s="31">
        <v>0</v>
      </c>
      <c r="AD1295" s="27">
        <v>14.079405568096329</v>
      </c>
      <c r="AE1295" s="27">
        <v>17.04</v>
      </c>
      <c r="AF1295" s="27">
        <v>18.96</v>
      </c>
      <c r="AG1295" s="57"/>
      <c r="AH1295" s="97">
        <v>152.80000000000001</v>
      </c>
      <c r="AI1295" s="236">
        <v>39</v>
      </c>
      <c r="AJ1295" s="122">
        <v>92.4</v>
      </c>
      <c r="AK1295" s="122">
        <v>21.4</v>
      </c>
      <c r="AL1295" s="122">
        <v>0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0</v>
      </c>
      <c r="BD1295" s="31">
        <v>0</v>
      </c>
      <c r="BE1295" s="294">
        <v>0</v>
      </c>
      <c r="BF1295" s="31">
        <v>0</v>
      </c>
      <c r="BG1295" s="294">
        <v>0</v>
      </c>
      <c r="BH1295" s="31">
        <v>0</v>
      </c>
      <c r="BI1295" s="27">
        <v>11.860196335078527</v>
      </c>
      <c r="BJ1295" s="27">
        <v>14.85</v>
      </c>
      <c r="BK1295" s="27">
        <v>16.745000000000001</v>
      </c>
      <c r="BL1295" s="57"/>
      <c r="BM1295" s="97">
        <v>418.59999999999997</v>
      </c>
      <c r="BN1295" s="236">
        <v>59.6</v>
      </c>
      <c r="BO1295" s="122">
        <v>233.2</v>
      </c>
      <c r="BP1295" s="122">
        <v>118.6</v>
      </c>
      <c r="BQ1295" s="122">
        <v>6.8</v>
      </c>
      <c r="BR1295" s="122">
        <v>0.4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7.2</v>
      </c>
      <c r="CI1295" s="31">
        <v>1.7200191113234592E-2</v>
      </c>
      <c r="CJ1295" s="294">
        <v>0.4</v>
      </c>
      <c r="CK1295" s="31">
        <v>9.5556617295747747E-4</v>
      </c>
      <c r="CL1295" s="294">
        <v>0</v>
      </c>
      <c r="CM1295" s="31">
        <v>0</v>
      </c>
      <c r="CN1295" s="27">
        <v>13.269335881509811</v>
      </c>
      <c r="CO1295" s="27">
        <v>16.498999999999999</v>
      </c>
      <c r="CP1295" s="27">
        <v>18.295999999999999</v>
      </c>
      <c r="CQ1295" s="57"/>
    </row>
    <row r="1296" spans="1:95" x14ac:dyDescent="0.25">
      <c r="A1296" s="218"/>
      <c r="B1296" s="284">
        <v>0.70833299999999999</v>
      </c>
      <c r="C1296" s="97">
        <v>282.2</v>
      </c>
      <c r="D1296" s="236">
        <v>20.6</v>
      </c>
      <c r="E1296" s="122">
        <v>146.6</v>
      </c>
      <c r="F1296" s="122">
        <v>107</v>
      </c>
      <c r="G1296" s="122">
        <v>7.6</v>
      </c>
      <c r="H1296" s="122">
        <v>0.4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8</v>
      </c>
      <c r="Y1296" s="31">
        <v>2.834868887313962E-2</v>
      </c>
      <c r="Z1296" s="294">
        <v>0.4</v>
      </c>
      <c r="AA1296" s="31">
        <v>1.4174344436569809E-3</v>
      </c>
      <c r="AB1296" s="294">
        <v>0</v>
      </c>
      <c r="AC1296" s="31">
        <v>0</v>
      </c>
      <c r="AD1296" s="27">
        <v>14.243508150248063</v>
      </c>
      <c r="AE1296" s="27">
        <v>17.170000000000002</v>
      </c>
      <c r="AF1296" s="27">
        <v>19.23</v>
      </c>
      <c r="AG1296" s="57"/>
      <c r="AH1296" s="97">
        <v>145.19999999999999</v>
      </c>
      <c r="AI1296" s="236">
        <v>38.4</v>
      </c>
      <c r="AJ1296" s="122">
        <v>83.4</v>
      </c>
      <c r="AK1296" s="122">
        <v>23.2</v>
      </c>
      <c r="AL1296" s="122">
        <v>0.2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0.2</v>
      </c>
      <c r="BD1296" s="31">
        <v>1.3774104683195595E-3</v>
      </c>
      <c r="BE1296" s="294">
        <v>0</v>
      </c>
      <c r="BF1296" s="31">
        <v>0</v>
      </c>
      <c r="BG1296" s="294">
        <v>0</v>
      </c>
      <c r="BH1296" s="31">
        <v>0</v>
      </c>
      <c r="BI1296" s="27">
        <v>11.928595041322295</v>
      </c>
      <c r="BJ1296" s="27">
        <v>15.157999999999998</v>
      </c>
      <c r="BK1296" s="27">
        <v>17.190000000000001</v>
      </c>
      <c r="BL1296" s="57"/>
      <c r="BM1296" s="97">
        <v>427.4</v>
      </c>
      <c r="BN1296" s="236">
        <v>59</v>
      </c>
      <c r="BO1296" s="122">
        <v>230</v>
      </c>
      <c r="BP1296" s="122">
        <v>130.19999999999999</v>
      </c>
      <c r="BQ1296" s="122">
        <v>7.8</v>
      </c>
      <c r="BR1296" s="122">
        <v>0.4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8.1999999999999993</v>
      </c>
      <c r="CI1296" s="31">
        <v>1.918577445016378E-2</v>
      </c>
      <c r="CJ1296" s="294">
        <v>0.4</v>
      </c>
      <c r="CK1296" s="31">
        <v>9.3589143659335522E-4</v>
      </c>
      <c r="CL1296" s="294">
        <v>0</v>
      </c>
      <c r="CM1296" s="31">
        <v>0</v>
      </c>
      <c r="CN1296" s="27">
        <v>13.457065980346263</v>
      </c>
      <c r="CO1296" s="27">
        <v>16.75</v>
      </c>
      <c r="CP1296" s="27">
        <v>18.559999999999999</v>
      </c>
      <c r="CQ1296" s="57"/>
    </row>
    <row r="1297" spans="1:95" x14ac:dyDescent="0.25">
      <c r="A1297" s="218"/>
      <c r="B1297" s="284">
        <v>0.75</v>
      </c>
      <c r="C1297" s="97">
        <v>194.8</v>
      </c>
      <c r="D1297" s="236">
        <v>18.600000000000001</v>
      </c>
      <c r="E1297" s="122">
        <v>91</v>
      </c>
      <c r="F1297" s="122">
        <v>78.2</v>
      </c>
      <c r="G1297" s="122">
        <v>7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7</v>
      </c>
      <c r="Y1297" s="31">
        <v>3.5934291581108828E-2</v>
      </c>
      <c r="Z1297" s="294">
        <v>0</v>
      </c>
      <c r="AA1297" s="31">
        <v>0</v>
      </c>
      <c r="AB1297" s="294">
        <v>0</v>
      </c>
      <c r="AC1297" s="31">
        <v>0</v>
      </c>
      <c r="AD1297" s="27">
        <v>14.327340862422979</v>
      </c>
      <c r="AE1297" s="27">
        <v>17.635000000000002</v>
      </c>
      <c r="AF1297" s="27">
        <v>19.557499999999997</v>
      </c>
      <c r="AG1297" s="57"/>
      <c r="AH1297" s="97">
        <v>117.6</v>
      </c>
      <c r="AI1297" s="236">
        <v>37</v>
      </c>
      <c r="AJ1297" s="122">
        <v>63</v>
      </c>
      <c r="AK1297" s="122">
        <v>17</v>
      </c>
      <c r="AL1297" s="122">
        <v>0.6</v>
      </c>
      <c r="AM1297" s="122">
        <v>0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0.6</v>
      </c>
      <c r="BD1297" s="31">
        <v>5.1020408163265311E-3</v>
      </c>
      <c r="BE1297" s="294">
        <v>0</v>
      </c>
      <c r="BF1297" s="31">
        <v>0</v>
      </c>
      <c r="BG1297" s="294">
        <v>0</v>
      </c>
      <c r="BH1297" s="31">
        <v>0</v>
      </c>
      <c r="BI1297" s="27">
        <v>11.631190476190467</v>
      </c>
      <c r="BJ1297" s="27">
        <v>14.985499999999998</v>
      </c>
      <c r="BK1297" s="27">
        <v>16.539499999999993</v>
      </c>
      <c r="BL1297" s="57"/>
      <c r="BM1297" s="97">
        <v>312.40000000000003</v>
      </c>
      <c r="BN1297" s="236">
        <v>55.6</v>
      </c>
      <c r="BO1297" s="122">
        <v>154</v>
      </c>
      <c r="BP1297" s="122">
        <v>95.2</v>
      </c>
      <c r="BQ1297" s="122">
        <v>7.6</v>
      </c>
      <c r="BR1297" s="122">
        <v>0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7.6</v>
      </c>
      <c r="CI1297" s="31">
        <v>2.4327784891165168E-2</v>
      </c>
      <c r="CJ1297" s="294">
        <v>0</v>
      </c>
      <c r="CK1297" s="31">
        <v>0</v>
      </c>
      <c r="CL1297" s="294">
        <v>0</v>
      </c>
      <c r="CM1297" s="31">
        <v>0</v>
      </c>
      <c r="CN1297" s="27">
        <v>13.312400768245821</v>
      </c>
      <c r="CO1297" s="27">
        <v>16.87</v>
      </c>
      <c r="CP1297" s="27">
        <v>18.795499999999997</v>
      </c>
      <c r="CQ1297" s="57"/>
    </row>
    <row r="1298" spans="1:95" x14ac:dyDescent="0.25">
      <c r="A1298" s="218"/>
      <c r="B1298" s="284">
        <v>0.79166700000000001</v>
      </c>
      <c r="C1298" s="97">
        <v>76.400000000000006</v>
      </c>
      <c r="D1298" s="236">
        <v>2</v>
      </c>
      <c r="E1298" s="122">
        <v>21.2</v>
      </c>
      <c r="F1298" s="122">
        <v>45</v>
      </c>
      <c r="G1298" s="122">
        <v>7.6</v>
      </c>
      <c r="H1298" s="122">
        <v>0.4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8.1999999999999993</v>
      </c>
      <c r="Y1298" s="31">
        <v>0.10732984293193716</v>
      </c>
      <c r="Z1298" s="294">
        <v>1.2</v>
      </c>
      <c r="AA1298" s="31">
        <v>1.5706806282722512E-2</v>
      </c>
      <c r="AB1298" s="294">
        <v>0</v>
      </c>
      <c r="AC1298" s="31">
        <v>0</v>
      </c>
      <c r="AD1298" s="27">
        <v>16.366570680628278</v>
      </c>
      <c r="AE1298" s="27">
        <v>19.436500000000002</v>
      </c>
      <c r="AF1298" s="27">
        <v>21.138500000000001</v>
      </c>
      <c r="AG1298" s="57"/>
      <c r="AH1298" s="97">
        <v>66.600000000000009</v>
      </c>
      <c r="AI1298" s="236">
        <v>4.8</v>
      </c>
      <c r="AJ1298" s="122">
        <v>38</v>
      </c>
      <c r="AK1298" s="122">
        <v>22.6</v>
      </c>
      <c r="AL1298" s="122">
        <v>1.2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1.2</v>
      </c>
      <c r="BD1298" s="31">
        <v>1.8018018018018014E-2</v>
      </c>
      <c r="BE1298" s="294">
        <v>0.2</v>
      </c>
      <c r="BF1298" s="31">
        <v>3.003003003003003E-3</v>
      </c>
      <c r="BG1298" s="294">
        <v>0</v>
      </c>
      <c r="BH1298" s="31">
        <v>0</v>
      </c>
      <c r="BI1298" s="27">
        <v>13.944744744744749</v>
      </c>
      <c r="BJ1298" s="27">
        <v>16.239999999999998</v>
      </c>
      <c r="BK1298" s="27">
        <v>18.059000000000001</v>
      </c>
      <c r="BL1298" s="57"/>
      <c r="BM1298" s="97">
        <v>143</v>
      </c>
      <c r="BN1298" s="236">
        <v>6.8</v>
      </c>
      <c r="BO1298" s="122">
        <v>59.2</v>
      </c>
      <c r="BP1298" s="122">
        <v>67.599999999999994</v>
      </c>
      <c r="BQ1298" s="122">
        <v>8.8000000000000007</v>
      </c>
      <c r="BR1298" s="122">
        <v>0.4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9.4</v>
      </c>
      <c r="CI1298" s="31">
        <v>6.5734265734265732E-2</v>
      </c>
      <c r="CJ1298" s="294">
        <v>1.4</v>
      </c>
      <c r="CK1298" s="31">
        <v>9.7902097902097893E-3</v>
      </c>
      <c r="CL1298" s="294">
        <v>0</v>
      </c>
      <c r="CM1298" s="31">
        <v>0</v>
      </c>
      <c r="CN1298" s="27">
        <v>15.238643356643371</v>
      </c>
      <c r="CO1298" s="27">
        <v>18.347999999999999</v>
      </c>
      <c r="CP1298" s="27">
        <v>20.397999999999985</v>
      </c>
      <c r="CQ1298" s="57"/>
    </row>
    <row r="1299" spans="1:95" x14ac:dyDescent="0.25">
      <c r="A1299" s="218"/>
      <c r="B1299" s="284">
        <v>0.83333299999999999</v>
      </c>
      <c r="C1299" s="97">
        <v>47.2</v>
      </c>
      <c r="D1299" s="236">
        <v>0.6</v>
      </c>
      <c r="E1299" s="122">
        <v>10.6</v>
      </c>
      <c r="F1299" s="122">
        <v>29.2</v>
      </c>
      <c r="G1299" s="122">
        <v>6.2</v>
      </c>
      <c r="H1299" s="122">
        <v>0.6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6.8</v>
      </c>
      <c r="Y1299" s="31">
        <v>0.14406779661016947</v>
      </c>
      <c r="Z1299" s="294">
        <v>0.8</v>
      </c>
      <c r="AA1299" s="31">
        <v>1.6949152542372881E-2</v>
      </c>
      <c r="AB1299" s="294">
        <v>0</v>
      </c>
      <c r="AC1299" s="31">
        <v>0</v>
      </c>
      <c r="AD1299" s="27">
        <v>17.1696186440678</v>
      </c>
      <c r="AE1299" s="27">
        <v>19.964500000000001</v>
      </c>
      <c r="AF1299" s="27">
        <v>22.443000000000001</v>
      </c>
      <c r="AG1299" s="57"/>
      <c r="AH1299" s="97">
        <v>46</v>
      </c>
      <c r="AI1299" s="236">
        <v>2.2000000000000002</v>
      </c>
      <c r="AJ1299" s="122">
        <v>23.4</v>
      </c>
      <c r="AK1299" s="122">
        <v>18.399999999999999</v>
      </c>
      <c r="AL1299" s="122">
        <v>1.8</v>
      </c>
      <c r="AM1299" s="122">
        <v>0.2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2</v>
      </c>
      <c r="BD1299" s="31">
        <v>4.3478260869565216E-2</v>
      </c>
      <c r="BE1299" s="294">
        <v>0.4</v>
      </c>
      <c r="BF1299" s="31">
        <v>8.6956521739130436E-3</v>
      </c>
      <c r="BG1299" s="294">
        <v>0</v>
      </c>
      <c r="BH1299" s="31">
        <v>0</v>
      </c>
      <c r="BI1299" s="27">
        <v>14.766086956521738</v>
      </c>
      <c r="BJ1299" s="27">
        <v>17.867000000000001</v>
      </c>
      <c r="BK1299" s="27">
        <v>19.834499999999998</v>
      </c>
      <c r="BL1299" s="57"/>
      <c r="BM1299" s="97">
        <v>93.2</v>
      </c>
      <c r="BN1299" s="236">
        <v>2.8</v>
      </c>
      <c r="BO1299" s="122">
        <v>34</v>
      </c>
      <c r="BP1299" s="122">
        <v>47.6</v>
      </c>
      <c r="BQ1299" s="122">
        <v>8</v>
      </c>
      <c r="BR1299" s="122">
        <v>0.8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8.8000000000000007</v>
      </c>
      <c r="CI1299" s="31">
        <v>9.4420600858369105E-2</v>
      </c>
      <c r="CJ1299" s="294">
        <v>1.2</v>
      </c>
      <c r="CK1299" s="31">
        <v>1.2875536480686695E-2</v>
      </c>
      <c r="CL1299" s="294">
        <v>0</v>
      </c>
      <c r="CM1299" s="31">
        <v>0</v>
      </c>
      <c r="CN1299" s="27">
        <v>15.983326180257517</v>
      </c>
      <c r="CO1299" s="27">
        <v>19.147499999999997</v>
      </c>
      <c r="CP1299" s="27">
        <v>21.645499999999998</v>
      </c>
      <c r="CQ1299" s="57"/>
    </row>
    <row r="1300" spans="1:95" x14ac:dyDescent="0.25">
      <c r="A1300" s="218"/>
      <c r="B1300" s="284">
        <v>0.875</v>
      </c>
      <c r="C1300" s="97">
        <v>42.800000000000004</v>
      </c>
      <c r="D1300" s="236">
        <v>0.8</v>
      </c>
      <c r="E1300" s="122">
        <v>6</v>
      </c>
      <c r="F1300" s="122">
        <v>25</v>
      </c>
      <c r="G1300" s="122">
        <v>9.8000000000000007</v>
      </c>
      <c r="H1300" s="122">
        <v>1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10.8</v>
      </c>
      <c r="Y1300" s="31">
        <v>0.25233644859813081</v>
      </c>
      <c r="Z1300" s="294">
        <v>1.8</v>
      </c>
      <c r="AA1300" s="31">
        <v>4.2056074766355138E-2</v>
      </c>
      <c r="AB1300" s="294">
        <v>0</v>
      </c>
      <c r="AC1300" s="31">
        <v>0</v>
      </c>
      <c r="AD1300" s="27">
        <v>18.029719626168227</v>
      </c>
      <c r="AE1300" s="27">
        <v>21.1</v>
      </c>
      <c r="AF1300" s="27">
        <v>23.695</v>
      </c>
      <c r="AG1300" s="57"/>
      <c r="AH1300" s="97">
        <v>31</v>
      </c>
      <c r="AI1300" s="236">
        <v>1.8</v>
      </c>
      <c r="AJ1300" s="122">
        <v>11.4</v>
      </c>
      <c r="AK1300" s="122">
        <v>16.399999999999999</v>
      </c>
      <c r="AL1300" s="122">
        <v>1.2</v>
      </c>
      <c r="AM1300" s="122">
        <v>0.2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1.4</v>
      </c>
      <c r="BD1300" s="31">
        <v>4.5161290322580643E-2</v>
      </c>
      <c r="BE1300" s="294">
        <v>0.2</v>
      </c>
      <c r="BF1300" s="31">
        <v>6.4516129032258064E-3</v>
      </c>
      <c r="BG1300" s="294">
        <v>0</v>
      </c>
      <c r="BH1300" s="31">
        <v>0</v>
      </c>
      <c r="BI1300" s="27">
        <v>15.047032258064519</v>
      </c>
      <c r="BJ1300" s="27">
        <v>18.367999999999999</v>
      </c>
      <c r="BK1300" s="27">
        <v>20.013999999999996</v>
      </c>
      <c r="BL1300" s="57"/>
      <c r="BM1300" s="97">
        <v>73.800000000000011</v>
      </c>
      <c r="BN1300" s="236">
        <v>2.6</v>
      </c>
      <c r="BO1300" s="122">
        <v>17.399999999999999</v>
      </c>
      <c r="BP1300" s="122">
        <v>41.4</v>
      </c>
      <c r="BQ1300" s="122">
        <v>11</v>
      </c>
      <c r="BR1300" s="122">
        <v>1.2</v>
      </c>
      <c r="BS1300" s="122">
        <v>0.2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12.2</v>
      </c>
      <c r="CI1300" s="31">
        <v>0.16531165311653112</v>
      </c>
      <c r="CJ1300" s="294">
        <v>2</v>
      </c>
      <c r="CK1300" s="31">
        <v>2.7100271002710022E-2</v>
      </c>
      <c r="CL1300" s="294">
        <v>0</v>
      </c>
      <c r="CM1300" s="31">
        <v>0</v>
      </c>
      <c r="CN1300" s="27">
        <v>16.776829268292683</v>
      </c>
      <c r="CO1300" s="27">
        <v>20.21</v>
      </c>
      <c r="CP1300" s="27">
        <v>22.810000000000002</v>
      </c>
      <c r="CQ1300" s="57"/>
    </row>
    <row r="1301" spans="1:95" x14ac:dyDescent="0.25">
      <c r="A1301" s="218"/>
      <c r="B1301" s="284">
        <v>0.91666700000000001</v>
      </c>
      <c r="C1301" s="97">
        <v>31.000000000000004</v>
      </c>
      <c r="D1301" s="236">
        <v>0.2</v>
      </c>
      <c r="E1301" s="122">
        <v>5</v>
      </c>
      <c r="F1301" s="122">
        <v>15.4</v>
      </c>
      <c r="G1301" s="122">
        <v>9.6</v>
      </c>
      <c r="H1301" s="122">
        <v>0.8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10.4</v>
      </c>
      <c r="Y1301" s="31">
        <v>0.3354838709677419</v>
      </c>
      <c r="Z1301" s="294">
        <v>1.6</v>
      </c>
      <c r="AA1301" s="31">
        <v>5.1612903225806452E-2</v>
      </c>
      <c r="AB1301" s="294">
        <v>0</v>
      </c>
      <c r="AC1301" s="31">
        <v>0</v>
      </c>
      <c r="AD1301" s="27">
        <v>18.520387096774193</v>
      </c>
      <c r="AE1301" s="27">
        <v>22.224</v>
      </c>
      <c r="AF1301" s="27">
        <v>24.221999999999998</v>
      </c>
      <c r="AG1301" s="57"/>
      <c r="AH1301" s="97">
        <v>26.8</v>
      </c>
      <c r="AI1301" s="236">
        <v>0.8</v>
      </c>
      <c r="AJ1301" s="122">
        <v>9.1999999999999993</v>
      </c>
      <c r="AK1301" s="122">
        <v>15</v>
      </c>
      <c r="AL1301" s="122">
        <v>1.8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1.6</v>
      </c>
      <c r="BD1301" s="31">
        <v>5.9701492537313432E-2</v>
      </c>
      <c r="BE1301" s="294">
        <v>0</v>
      </c>
      <c r="BF1301" s="31">
        <v>0</v>
      </c>
      <c r="BG1301" s="294">
        <v>0</v>
      </c>
      <c r="BH1301" s="31">
        <v>0</v>
      </c>
      <c r="BI1301" s="27">
        <v>15.928208955223878</v>
      </c>
      <c r="BJ1301" s="27">
        <v>18.577500000000001</v>
      </c>
      <c r="BK1301" s="27">
        <v>20.612500000000001</v>
      </c>
      <c r="BL1301" s="57"/>
      <c r="BM1301" s="97">
        <v>57.79999999999999</v>
      </c>
      <c r="BN1301" s="236">
        <v>1</v>
      </c>
      <c r="BO1301" s="122">
        <v>14.2</v>
      </c>
      <c r="BP1301" s="122">
        <v>30.4</v>
      </c>
      <c r="BQ1301" s="122">
        <v>11.4</v>
      </c>
      <c r="BR1301" s="122">
        <v>0.8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12</v>
      </c>
      <c r="CI1301" s="31">
        <v>0.20761245674740489</v>
      </c>
      <c r="CJ1301" s="294">
        <v>1.6</v>
      </c>
      <c r="CK1301" s="31">
        <v>2.7681660899653987E-2</v>
      </c>
      <c r="CL1301" s="294">
        <v>0</v>
      </c>
      <c r="CM1301" s="31">
        <v>0</v>
      </c>
      <c r="CN1301" s="27">
        <v>17.318477508650517</v>
      </c>
      <c r="CO1301" s="27">
        <v>21.03</v>
      </c>
      <c r="CP1301" s="27">
        <v>23.215</v>
      </c>
      <c r="CQ1301" s="57"/>
    </row>
    <row r="1302" spans="1:95" x14ac:dyDescent="0.25">
      <c r="A1302" s="218"/>
      <c r="B1302" s="284">
        <v>0.95833299999999999</v>
      </c>
      <c r="C1302" s="98">
        <v>16.599999999999998</v>
      </c>
      <c r="D1302" s="295">
        <v>0</v>
      </c>
      <c r="E1302" s="296">
        <v>1.6</v>
      </c>
      <c r="F1302" s="296">
        <v>8.4</v>
      </c>
      <c r="G1302" s="296">
        <v>6.2</v>
      </c>
      <c r="H1302" s="296">
        <v>0.4</v>
      </c>
      <c r="I1302" s="296">
        <v>0</v>
      </c>
      <c r="J1302" s="296">
        <v>0</v>
      </c>
      <c r="K1302" s="296">
        <v>0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6.6</v>
      </c>
      <c r="Y1302" s="300">
        <v>0.39759036144578314</v>
      </c>
      <c r="Z1302" s="297">
        <v>0.6</v>
      </c>
      <c r="AA1302" s="300">
        <v>3.6144578313253017E-2</v>
      </c>
      <c r="AB1302" s="297">
        <v>0</v>
      </c>
      <c r="AC1302" s="300">
        <v>0</v>
      </c>
      <c r="AD1302" s="124">
        <v>19.162409638554216</v>
      </c>
      <c r="AE1302" s="124">
        <v>22.369999999999997</v>
      </c>
      <c r="AF1302" s="124">
        <v>23.821999999999999</v>
      </c>
      <c r="AG1302" s="57"/>
      <c r="AH1302" s="98">
        <v>15.8</v>
      </c>
      <c r="AI1302" s="295">
        <v>0.4</v>
      </c>
      <c r="AJ1302" s="296">
        <v>4.4000000000000004</v>
      </c>
      <c r="AK1302" s="296">
        <v>9</v>
      </c>
      <c r="AL1302" s="296">
        <v>2</v>
      </c>
      <c r="AM1302" s="296">
        <v>0</v>
      </c>
      <c r="AN1302" s="296">
        <v>0</v>
      </c>
      <c r="AO1302" s="296">
        <v>0</v>
      </c>
      <c r="AP1302" s="296">
        <v>0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2</v>
      </c>
      <c r="BD1302" s="300">
        <v>0.12658227848101264</v>
      </c>
      <c r="BE1302" s="297">
        <v>0</v>
      </c>
      <c r="BF1302" s="300">
        <v>0</v>
      </c>
      <c r="BG1302" s="297">
        <v>0</v>
      </c>
      <c r="BH1302" s="300">
        <v>0</v>
      </c>
      <c r="BI1302" s="124">
        <v>16.565569620253168</v>
      </c>
      <c r="BJ1302" s="124">
        <v>19.53</v>
      </c>
      <c r="BK1302" s="124">
        <v>22.02</v>
      </c>
      <c r="BL1302" s="57"/>
      <c r="BM1302" s="98">
        <v>32.4</v>
      </c>
      <c r="BN1302" s="295">
        <v>0.4</v>
      </c>
      <c r="BO1302" s="296">
        <v>6</v>
      </c>
      <c r="BP1302" s="296">
        <v>17.399999999999999</v>
      </c>
      <c r="BQ1302" s="296">
        <v>8.1999999999999993</v>
      </c>
      <c r="BR1302" s="296">
        <v>0.4</v>
      </c>
      <c r="BS1302" s="296">
        <v>0</v>
      </c>
      <c r="BT1302" s="296">
        <v>0</v>
      </c>
      <c r="BU1302" s="296">
        <v>0</v>
      </c>
      <c r="BV1302" s="296">
        <v>0</v>
      </c>
      <c r="BW1302" s="296">
        <v>0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8.6</v>
      </c>
      <c r="CI1302" s="300">
        <v>0.26543209876543211</v>
      </c>
      <c r="CJ1302" s="297">
        <v>0.6</v>
      </c>
      <c r="CK1302" s="300">
        <v>1.8518518518518517E-2</v>
      </c>
      <c r="CL1302" s="297">
        <v>0</v>
      </c>
      <c r="CM1302" s="300">
        <v>0</v>
      </c>
      <c r="CN1302" s="124">
        <v>17.89604938271604</v>
      </c>
      <c r="CO1302" s="124">
        <v>21.271999999999998</v>
      </c>
      <c r="CP1302" s="124">
        <v>22.72</v>
      </c>
      <c r="CQ1302" s="57"/>
    </row>
    <row r="1303" spans="1:95" x14ac:dyDescent="0.25">
      <c r="A1303" s="218"/>
      <c r="B1303" s="383" t="s">
        <v>35</v>
      </c>
      <c r="C1303" s="384">
        <v>2136</v>
      </c>
      <c r="D1303" s="385">
        <v>213.99999999999997</v>
      </c>
      <c r="E1303" s="385">
        <v>1120.9999999999998</v>
      </c>
      <c r="F1303" s="385">
        <v>740.80000000000007</v>
      </c>
      <c r="G1303" s="385">
        <v>57.6</v>
      </c>
      <c r="H1303" s="385">
        <v>2.4</v>
      </c>
      <c r="I1303" s="385">
        <v>0.2</v>
      </c>
      <c r="J1303" s="385">
        <v>0</v>
      </c>
      <c r="K1303" s="385">
        <v>0</v>
      </c>
      <c r="L1303" s="385">
        <v>0</v>
      </c>
      <c r="M1303" s="385">
        <v>0</v>
      </c>
      <c r="N1303" s="385">
        <v>0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60.2</v>
      </c>
      <c r="Y1303" s="403">
        <v>2.8183520599250937E-2</v>
      </c>
      <c r="Z1303" s="387">
        <v>3.8</v>
      </c>
      <c r="AA1303" s="403">
        <v>1.7790262172284643E-3</v>
      </c>
      <c r="AB1303" s="387">
        <v>0</v>
      </c>
      <c r="AC1303" s="403">
        <v>0</v>
      </c>
      <c r="AD1303" s="404">
        <v>13.982323033707873</v>
      </c>
      <c r="AE1303" s="404">
        <v>17.170000000000002</v>
      </c>
      <c r="AF1303" s="404">
        <v>19.159499999999991</v>
      </c>
      <c r="AG1303" s="16"/>
      <c r="AH1303" s="387">
        <v>1836.6</v>
      </c>
      <c r="AI1303" s="385">
        <v>621.19999999999993</v>
      </c>
      <c r="AJ1303" s="385">
        <v>919.2</v>
      </c>
      <c r="AK1303" s="385">
        <v>290.2</v>
      </c>
      <c r="AL1303" s="385">
        <v>5.9999999999999991</v>
      </c>
      <c r="AM1303" s="385">
        <v>0</v>
      </c>
      <c r="AN1303" s="385">
        <v>0</v>
      </c>
      <c r="AO1303" s="385">
        <v>0</v>
      </c>
      <c r="AP1303" s="385">
        <v>0</v>
      </c>
      <c r="AQ1303" s="385">
        <v>0</v>
      </c>
      <c r="AR1303" s="385">
        <v>0</v>
      </c>
      <c r="AS1303" s="385">
        <v>0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5.8</v>
      </c>
      <c r="BD1303" s="403">
        <v>3.1580093651312206E-3</v>
      </c>
      <c r="BE1303" s="387">
        <v>0</v>
      </c>
      <c r="BF1303" s="403">
        <v>0</v>
      </c>
      <c r="BG1303" s="387">
        <v>0</v>
      </c>
      <c r="BH1303" s="403">
        <v>0</v>
      </c>
      <c r="BI1303" s="404">
        <v>11.531190242840026</v>
      </c>
      <c r="BJ1303" s="404">
        <v>15.13</v>
      </c>
      <c r="BK1303" s="404">
        <v>16.77</v>
      </c>
      <c r="BL1303" s="16"/>
      <c r="BM1303" s="387">
        <v>3972.6</v>
      </c>
      <c r="BN1303" s="385">
        <v>835.2</v>
      </c>
      <c r="BO1303" s="385">
        <v>2040.2</v>
      </c>
      <c r="BP1303" s="385">
        <v>1031</v>
      </c>
      <c r="BQ1303" s="385">
        <v>63.599999999999994</v>
      </c>
      <c r="BR1303" s="385">
        <v>2.4</v>
      </c>
      <c r="BS1303" s="385">
        <v>0.2</v>
      </c>
      <c r="BT1303" s="385">
        <v>0</v>
      </c>
      <c r="BU1303" s="385">
        <v>0</v>
      </c>
      <c r="BV1303" s="385">
        <v>0</v>
      </c>
      <c r="BW1303" s="385">
        <v>0</v>
      </c>
      <c r="BX1303" s="385">
        <v>0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66</v>
      </c>
      <c r="CI1303" s="358">
        <v>1.6613804561244526E-2</v>
      </c>
      <c r="CJ1303" s="332">
        <v>3.8</v>
      </c>
      <c r="CK1303" s="358">
        <v>9.5655238382923017E-4</v>
      </c>
      <c r="CL1303" s="332">
        <v>0</v>
      </c>
      <c r="CM1303" s="358">
        <v>0</v>
      </c>
      <c r="CN1303" s="359">
        <v>12.849122992498643</v>
      </c>
      <c r="CO1303" s="359">
        <v>16.39</v>
      </c>
      <c r="CP1303" s="359">
        <v>18.350000000000001</v>
      </c>
      <c r="CQ1303" s="57"/>
    </row>
    <row r="1304" spans="1:95" x14ac:dyDescent="0.25">
      <c r="A1304" s="218"/>
      <c r="B1304" s="388" t="s">
        <v>36</v>
      </c>
      <c r="C1304" s="389">
        <v>2419</v>
      </c>
      <c r="D1304" s="390">
        <v>218.2</v>
      </c>
      <c r="E1304" s="390">
        <v>1170.9999999999998</v>
      </c>
      <c r="F1304" s="390">
        <v>904.2</v>
      </c>
      <c r="G1304" s="390">
        <v>119</v>
      </c>
      <c r="H1304" s="390">
        <v>6</v>
      </c>
      <c r="I1304" s="390">
        <v>0.60000000000000009</v>
      </c>
      <c r="J1304" s="390">
        <v>0</v>
      </c>
      <c r="K1304" s="390">
        <v>0</v>
      </c>
      <c r="L1304" s="390">
        <v>0</v>
      </c>
      <c r="M1304" s="390">
        <v>0</v>
      </c>
      <c r="N1304" s="390">
        <v>0</v>
      </c>
      <c r="O1304" s="390">
        <v>0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125.20000000000002</v>
      </c>
      <c r="Y1304" s="405">
        <v>5.1756924348904512E-2</v>
      </c>
      <c r="Z1304" s="392">
        <v>10.400000000000002</v>
      </c>
      <c r="AA1304" s="405">
        <v>4.2992972302604389E-3</v>
      </c>
      <c r="AB1304" s="392">
        <v>0</v>
      </c>
      <c r="AC1304" s="405">
        <v>0</v>
      </c>
      <c r="AD1304" s="406">
        <v>14.416272840016541</v>
      </c>
      <c r="AE1304" s="406">
        <v>17.86</v>
      </c>
      <c r="AF1304" s="406">
        <v>20.059999999999999</v>
      </c>
      <c r="AG1304" s="16"/>
      <c r="AH1304" s="392">
        <v>2041</v>
      </c>
      <c r="AI1304" s="390">
        <v>632.79999999999984</v>
      </c>
      <c r="AJ1304" s="390">
        <v>1005.4</v>
      </c>
      <c r="AK1304" s="390">
        <v>387.4</v>
      </c>
      <c r="AL1304" s="390">
        <v>15</v>
      </c>
      <c r="AM1304" s="390">
        <v>0.4</v>
      </c>
      <c r="AN1304" s="390">
        <v>0</v>
      </c>
      <c r="AO1304" s="390">
        <v>0</v>
      </c>
      <c r="AP1304" s="390">
        <v>0</v>
      </c>
      <c r="AQ1304" s="390">
        <v>0</v>
      </c>
      <c r="AR1304" s="390">
        <v>0</v>
      </c>
      <c r="AS1304" s="390">
        <v>0</v>
      </c>
      <c r="AT1304" s="390">
        <v>0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15.2</v>
      </c>
      <c r="BD1304" s="405">
        <v>7.4473297403233702E-3</v>
      </c>
      <c r="BE1304" s="392">
        <v>1</v>
      </c>
      <c r="BF1304" s="405">
        <v>4.8995590396864281E-4</v>
      </c>
      <c r="BG1304" s="392">
        <v>0</v>
      </c>
      <c r="BH1304" s="405">
        <v>0</v>
      </c>
      <c r="BI1304" s="406">
        <v>11.872817246447847</v>
      </c>
      <c r="BJ1304" s="406">
        <v>15.55</v>
      </c>
      <c r="BK1304" s="406">
        <v>17.39</v>
      </c>
      <c r="BL1304" s="16"/>
      <c r="BM1304" s="392">
        <v>4459.9999999999991</v>
      </c>
      <c r="BN1304" s="390">
        <v>850.99999999999989</v>
      </c>
      <c r="BO1304" s="390">
        <v>2176.4</v>
      </c>
      <c r="BP1304" s="390">
        <v>1291.6000000000001</v>
      </c>
      <c r="BQ1304" s="390">
        <v>134</v>
      </c>
      <c r="BR1304" s="390">
        <v>6.4</v>
      </c>
      <c r="BS1304" s="390">
        <v>0.60000000000000009</v>
      </c>
      <c r="BT1304" s="390">
        <v>0</v>
      </c>
      <c r="BU1304" s="390">
        <v>0</v>
      </c>
      <c r="BV1304" s="390">
        <v>0</v>
      </c>
      <c r="BW1304" s="390">
        <v>0</v>
      </c>
      <c r="BX1304" s="390">
        <v>0</v>
      </c>
      <c r="BY1304" s="390">
        <v>0</v>
      </c>
      <c r="BZ1304" s="390">
        <v>0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140.4</v>
      </c>
      <c r="CI1304" s="360">
        <v>3.1479820627802697E-2</v>
      </c>
      <c r="CJ1304" s="339">
        <v>11.4</v>
      </c>
      <c r="CK1304" s="360">
        <v>2.5560538116591934E-3</v>
      </c>
      <c r="CL1304" s="339">
        <v>0</v>
      </c>
      <c r="CM1304" s="360">
        <v>0</v>
      </c>
      <c r="CN1304" s="361">
        <v>13.252328251121066</v>
      </c>
      <c r="CO1304" s="361">
        <v>16.91</v>
      </c>
      <c r="CP1304" s="361">
        <v>19.18950000000001</v>
      </c>
      <c r="CQ1304" s="57"/>
    </row>
    <row r="1305" spans="1:95" x14ac:dyDescent="0.25">
      <c r="A1305" s="218"/>
      <c r="B1305" s="393" t="s">
        <v>37</v>
      </c>
      <c r="C1305" s="394">
        <v>2466.6</v>
      </c>
      <c r="D1305" s="395">
        <v>218.39999999999998</v>
      </c>
      <c r="E1305" s="395">
        <v>1177.5999999999997</v>
      </c>
      <c r="F1305" s="395">
        <v>928</v>
      </c>
      <c r="G1305" s="395">
        <v>134.79999999999998</v>
      </c>
      <c r="H1305" s="395">
        <v>7.2</v>
      </c>
      <c r="I1305" s="395">
        <v>0.60000000000000009</v>
      </c>
      <c r="J1305" s="395">
        <v>0</v>
      </c>
      <c r="K1305" s="395">
        <v>0</v>
      </c>
      <c r="L1305" s="395">
        <v>0</v>
      </c>
      <c r="M1305" s="395">
        <v>0</v>
      </c>
      <c r="N1305" s="395">
        <v>0</v>
      </c>
      <c r="O1305" s="395">
        <v>0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142.20000000000002</v>
      </c>
      <c r="Y1305" s="407">
        <v>5.765020676234494E-2</v>
      </c>
      <c r="Z1305" s="397">
        <v>12.600000000000001</v>
      </c>
      <c r="AA1305" s="407">
        <v>5.1082461688153743E-3</v>
      </c>
      <c r="AB1305" s="397">
        <v>0</v>
      </c>
      <c r="AC1305" s="407">
        <v>0</v>
      </c>
      <c r="AD1305" s="408">
        <v>14.4682024489796</v>
      </c>
      <c r="AE1305" s="408">
        <v>17.86</v>
      </c>
      <c r="AF1305" s="408">
        <v>20.190000000000001</v>
      </c>
      <c r="AG1305" s="16"/>
      <c r="AH1305" s="397">
        <v>2083.6000000000004</v>
      </c>
      <c r="AI1305" s="395">
        <v>633.99999999999977</v>
      </c>
      <c r="AJ1305" s="395">
        <v>1019</v>
      </c>
      <c r="AK1305" s="395">
        <v>411.4</v>
      </c>
      <c r="AL1305" s="395">
        <v>18.8</v>
      </c>
      <c r="AM1305" s="395">
        <v>0.4</v>
      </c>
      <c r="AN1305" s="395">
        <v>0</v>
      </c>
      <c r="AO1305" s="395">
        <v>0</v>
      </c>
      <c r="AP1305" s="395">
        <v>0</v>
      </c>
      <c r="AQ1305" s="395">
        <v>0</v>
      </c>
      <c r="AR1305" s="395">
        <v>0</v>
      </c>
      <c r="AS1305" s="395">
        <v>0</v>
      </c>
      <c r="AT1305" s="395">
        <v>0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18.8</v>
      </c>
      <c r="BD1305" s="407">
        <v>9.0228450758302933E-3</v>
      </c>
      <c r="BE1305" s="397">
        <v>1</v>
      </c>
      <c r="BF1305" s="407">
        <v>4.799385678633134E-4</v>
      </c>
      <c r="BG1305" s="397">
        <v>0</v>
      </c>
      <c r="BH1305" s="407">
        <v>0</v>
      </c>
      <c r="BI1305" s="408">
        <v>11.925377696102167</v>
      </c>
      <c r="BJ1305" s="408">
        <v>15.55</v>
      </c>
      <c r="BK1305" s="408">
        <v>17.5</v>
      </c>
      <c r="BL1305" s="16"/>
      <c r="BM1305" s="397">
        <v>4550.1999999999989</v>
      </c>
      <c r="BN1305" s="395">
        <v>852.39999999999986</v>
      </c>
      <c r="BO1305" s="395">
        <v>2196.6</v>
      </c>
      <c r="BP1305" s="395">
        <v>1339.4000000000003</v>
      </c>
      <c r="BQ1305" s="395">
        <v>153.6</v>
      </c>
      <c r="BR1305" s="395">
        <v>7.6000000000000005</v>
      </c>
      <c r="BS1305" s="395">
        <v>0.60000000000000009</v>
      </c>
      <c r="BT1305" s="395">
        <v>0</v>
      </c>
      <c r="BU1305" s="395">
        <v>0</v>
      </c>
      <c r="BV1305" s="395">
        <v>0</v>
      </c>
      <c r="BW1305" s="395">
        <v>0</v>
      </c>
      <c r="BX1305" s="395">
        <v>0</v>
      </c>
      <c r="BY1305" s="395">
        <v>0</v>
      </c>
      <c r="BZ1305" s="395">
        <v>0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161</v>
      </c>
      <c r="CI1305" s="362">
        <v>3.5383060085270986E-2</v>
      </c>
      <c r="CJ1305" s="344">
        <v>13.6</v>
      </c>
      <c r="CK1305" s="362">
        <v>2.988879609687487E-3</v>
      </c>
      <c r="CL1305" s="344">
        <v>0</v>
      </c>
      <c r="CM1305" s="362">
        <v>0</v>
      </c>
      <c r="CN1305" s="363">
        <v>13.304349904820903</v>
      </c>
      <c r="CO1305" s="363">
        <v>16.91</v>
      </c>
      <c r="CP1305" s="363">
        <v>19.3</v>
      </c>
      <c r="CQ1305" s="57"/>
    </row>
    <row r="1306" spans="1:95" x14ac:dyDescent="0.25">
      <c r="A1306" s="218"/>
      <c r="B1306" s="398" t="s">
        <v>38</v>
      </c>
      <c r="C1306" s="399">
        <v>2524.7999999999997</v>
      </c>
      <c r="D1306" s="400">
        <v>219.39999999999998</v>
      </c>
      <c r="E1306" s="400">
        <v>1180.9999999999998</v>
      </c>
      <c r="F1306" s="400">
        <v>946.6</v>
      </c>
      <c r="G1306" s="400">
        <v>166.2</v>
      </c>
      <c r="H1306" s="400">
        <v>11.000000000000002</v>
      </c>
      <c r="I1306" s="400">
        <v>0.60000000000000009</v>
      </c>
      <c r="J1306" s="400">
        <v>0</v>
      </c>
      <c r="K1306" s="400">
        <v>0</v>
      </c>
      <c r="L1306" s="400">
        <v>0</v>
      </c>
      <c r="M1306" s="400">
        <v>0</v>
      </c>
      <c r="N1306" s="400">
        <v>0</v>
      </c>
      <c r="O1306" s="400">
        <v>0</v>
      </c>
      <c r="P1306" s="400">
        <v>0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177.40000000000003</v>
      </c>
      <c r="Y1306" s="409">
        <v>7.0262991128010155E-2</v>
      </c>
      <c r="Z1306" s="402">
        <v>20.000000000000004</v>
      </c>
      <c r="AA1306" s="409">
        <v>7.9214195183776957E-3</v>
      </c>
      <c r="AB1306" s="402">
        <v>0</v>
      </c>
      <c r="AC1306" s="409">
        <v>0</v>
      </c>
      <c r="AD1306" s="410">
        <v>14.635070500633681</v>
      </c>
      <c r="AE1306" s="410">
        <v>18.25</v>
      </c>
      <c r="AF1306" s="410">
        <v>20.747499999999999</v>
      </c>
      <c r="AG1306" s="16"/>
      <c r="AH1306" s="402">
        <v>2129.8000000000002</v>
      </c>
      <c r="AI1306" s="400">
        <v>634.79999999999984</v>
      </c>
      <c r="AJ1306" s="400">
        <v>1022</v>
      </c>
      <c r="AK1306" s="400">
        <v>445.4</v>
      </c>
      <c r="AL1306" s="400">
        <v>26.6</v>
      </c>
      <c r="AM1306" s="400">
        <v>1</v>
      </c>
      <c r="AN1306" s="400">
        <v>0</v>
      </c>
      <c r="AO1306" s="400">
        <v>0</v>
      </c>
      <c r="AP1306" s="400">
        <v>0</v>
      </c>
      <c r="AQ1306" s="400">
        <v>0</v>
      </c>
      <c r="AR1306" s="400">
        <v>0</v>
      </c>
      <c r="AS1306" s="400">
        <v>0</v>
      </c>
      <c r="AT1306" s="400">
        <v>0</v>
      </c>
      <c r="AU1306" s="400">
        <v>0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27.2</v>
      </c>
      <c r="BD1306" s="409">
        <v>1.2771152220865807E-2</v>
      </c>
      <c r="BE1306" s="402">
        <v>1.5999999999999999</v>
      </c>
      <c r="BF1306" s="409">
        <v>7.5124424828622392E-4</v>
      </c>
      <c r="BG1306" s="402">
        <v>0</v>
      </c>
      <c r="BH1306" s="409">
        <v>0</v>
      </c>
      <c r="BI1306" s="410">
        <v>12.087104892478196</v>
      </c>
      <c r="BJ1306" s="410">
        <v>15.87</v>
      </c>
      <c r="BK1306" s="410">
        <v>17.88</v>
      </c>
      <c r="BL1306" s="16"/>
      <c r="BM1306" s="402">
        <v>4654.5999999999995</v>
      </c>
      <c r="BN1306" s="400">
        <v>854.19999999999993</v>
      </c>
      <c r="BO1306" s="400">
        <v>2202.9999999999995</v>
      </c>
      <c r="BP1306" s="400">
        <v>1392.0000000000002</v>
      </c>
      <c r="BQ1306" s="400">
        <v>192.8</v>
      </c>
      <c r="BR1306" s="400">
        <v>12.000000000000002</v>
      </c>
      <c r="BS1306" s="400">
        <v>0.60000000000000009</v>
      </c>
      <c r="BT1306" s="400">
        <v>0</v>
      </c>
      <c r="BU1306" s="400">
        <v>0</v>
      </c>
      <c r="BV1306" s="400">
        <v>0</v>
      </c>
      <c r="BW1306" s="400">
        <v>0</v>
      </c>
      <c r="BX1306" s="400">
        <v>0</v>
      </c>
      <c r="BY1306" s="400">
        <v>0</v>
      </c>
      <c r="BZ1306" s="400">
        <v>0</v>
      </c>
      <c r="CA1306" s="400">
        <v>0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204.59999999999997</v>
      </c>
      <c r="CI1306" s="364">
        <v>4.3956516134576545E-2</v>
      </c>
      <c r="CJ1306" s="349">
        <v>21.6</v>
      </c>
      <c r="CK1306" s="364">
        <v>4.6405706183130675E-3</v>
      </c>
      <c r="CL1306" s="349">
        <v>0</v>
      </c>
      <c r="CM1306" s="364">
        <v>0</v>
      </c>
      <c r="CN1306" s="365">
        <v>13.469200790615641</v>
      </c>
      <c r="CO1306" s="365">
        <v>17.239999999999998</v>
      </c>
      <c r="CP1306" s="365">
        <v>19.75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10.428571428571429</v>
      </c>
      <c r="D1309" s="292">
        <v>0</v>
      </c>
      <c r="E1309" s="89">
        <v>1.8571428571428572</v>
      </c>
      <c r="F1309" s="89">
        <v>4.5714285714285712</v>
      </c>
      <c r="G1309" s="89">
        <v>3.2857142857142856</v>
      </c>
      <c r="H1309" s="89">
        <v>0.7142857142857143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4</v>
      </c>
      <c r="Y1309" s="30">
        <v>0.38356164383561642</v>
      </c>
      <c r="Z1309" s="293">
        <v>1</v>
      </c>
      <c r="AA1309" s="30">
        <v>9.5890410958904104E-2</v>
      </c>
      <c r="AB1309" s="293">
        <v>0</v>
      </c>
      <c r="AC1309" s="30">
        <v>0</v>
      </c>
      <c r="AD1309" s="25">
        <v>18.866027397260275</v>
      </c>
      <c r="AE1309" s="25">
        <v>23.231999999999999</v>
      </c>
      <c r="AF1309" s="25">
        <v>26.312999999999995</v>
      </c>
      <c r="AG1309" s="57"/>
      <c r="AH1309" s="96">
        <v>10.428571428571427</v>
      </c>
      <c r="AI1309" s="292">
        <v>0.42857142857142855</v>
      </c>
      <c r="AJ1309" s="89">
        <v>2.4285714285714284</v>
      </c>
      <c r="AK1309" s="89">
        <v>5.8571428571428568</v>
      </c>
      <c r="AL1309" s="89">
        <v>1.5714285714285714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1.4285714285714286</v>
      </c>
      <c r="BD1309" s="30">
        <v>0.13698630136986303</v>
      </c>
      <c r="BE1309" s="293">
        <v>0.42857142857142855</v>
      </c>
      <c r="BF1309" s="30">
        <v>4.1095890410958909E-2</v>
      </c>
      <c r="BG1309" s="293">
        <v>0</v>
      </c>
      <c r="BH1309" s="30">
        <v>0</v>
      </c>
      <c r="BI1309" s="25">
        <v>16.593150684931508</v>
      </c>
      <c r="BJ1309" s="25">
        <v>20</v>
      </c>
      <c r="BK1309" s="25">
        <v>23.463999999999995</v>
      </c>
      <c r="BL1309" s="57"/>
      <c r="BM1309" s="96">
        <v>20.857142857142858</v>
      </c>
      <c r="BN1309" s="292">
        <v>0.42857142857142855</v>
      </c>
      <c r="BO1309" s="89">
        <v>4.2857142857142856</v>
      </c>
      <c r="BP1309" s="89">
        <v>10.428571428571429</v>
      </c>
      <c r="BQ1309" s="89">
        <v>4.8571428571428568</v>
      </c>
      <c r="BR1309" s="89">
        <v>0.8571428571428571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5.4285714285714288</v>
      </c>
      <c r="CI1309" s="30">
        <v>0.26027397260273971</v>
      </c>
      <c r="CJ1309" s="293">
        <v>1.4285714285714286</v>
      </c>
      <c r="CK1309" s="30">
        <v>6.8493150684931503E-2</v>
      </c>
      <c r="CL1309" s="293">
        <v>0</v>
      </c>
      <c r="CM1309" s="30">
        <v>0</v>
      </c>
      <c r="CN1309" s="25">
        <v>17.729589041095874</v>
      </c>
      <c r="CO1309" s="25">
        <v>21.18</v>
      </c>
      <c r="CP1309" s="25">
        <v>24.584000000000003</v>
      </c>
      <c r="CQ1309" s="57"/>
    </row>
    <row r="1310" spans="1:95" x14ac:dyDescent="0.25">
      <c r="A1310" s="218"/>
      <c r="B1310" s="284">
        <v>4.1667000000000003E-2</v>
      </c>
      <c r="C1310" s="97">
        <v>5.5714285714285721</v>
      </c>
      <c r="D1310" s="236">
        <v>0.2857142857142857</v>
      </c>
      <c r="E1310" s="122">
        <v>0.14285714285714285</v>
      </c>
      <c r="F1310" s="122">
        <v>1.8571428571428572</v>
      </c>
      <c r="G1310" s="122">
        <v>3.1428571428571428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3.1428571428571428</v>
      </c>
      <c r="Y1310" s="31">
        <v>0.56410256410256399</v>
      </c>
      <c r="Z1310" s="294">
        <v>0.2857142857142857</v>
      </c>
      <c r="AA1310" s="31">
        <v>5.1282051282051273E-2</v>
      </c>
      <c r="AB1310" s="294">
        <v>0</v>
      </c>
      <c r="AC1310" s="31">
        <v>0</v>
      </c>
      <c r="AD1310" s="27">
        <v>19.740256410256407</v>
      </c>
      <c r="AE1310" s="27">
        <v>22.93</v>
      </c>
      <c r="AF1310" s="27">
        <v>24.75</v>
      </c>
      <c r="AG1310" s="57"/>
      <c r="AH1310" s="97">
        <v>5.8571428571428577</v>
      </c>
      <c r="AI1310" s="236">
        <v>0.14285714285714285</v>
      </c>
      <c r="AJ1310" s="122">
        <v>1.1428571428571428</v>
      </c>
      <c r="AK1310" s="122">
        <v>4.1428571428571432</v>
      </c>
      <c r="AL1310" s="122">
        <v>0.42857142857142855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0.42857142857142855</v>
      </c>
      <c r="BD1310" s="31">
        <v>7.3170731707317069E-2</v>
      </c>
      <c r="BE1310" s="294">
        <v>0</v>
      </c>
      <c r="BF1310" s="31">
        <v>0</v>
      </c>
      <c r="BG1310" s="294">
        <v>0</v>
      </c>
      <c r="BH1310" s="31">
        <v>0</v>
      </c>
      <c r="BI1310" s="27">
        <v>16.318536585365848</v>
      </c>
      <c r="BJ1310" s="27">
        <v>17.577999999999999</v>
      </c>
      <c r="BK1310" s="27">
        <v>22.847999999999999</v>
      </c>
      <c r="BL1310" s="57"/>
      <c r="BM1310" s="97">
        <v>11.428571428571429</v>
      </c>
      <c r="BN1310" s="236">
        <v>0.42857142857142855</v>
      </c>
      <c r="BO1310" s="122">
        <v>1.2857142857142858</v>
      </c>
      <c r="BP1310" s="122">
        <v>6</v>
      </c>
      <c r="BQ1310" s="122">
        <v>3.5714285714285716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3.5714285714285716</v>
      </c>
      <c r="CI1310" s="31">
        <v>0.3125</v>
      </c>
      <c r="CJ1310" s="294">
        <v>0.2857142857142857</v>
      </c>
      <c r="CK1310" s="31">
        <v>2.4999999999999998E-2</v>
      </c>
      <c r="CL1310" s="294">
        <v>0</v>
      </c>
      <c r="CM1310" s="31">
        <v>0</v>
      </c>
      <c r="CN1310" s="27">
        <v>17.986624999999997</v>
      </c>
      <c r="CO1310" s="27">
        <v>22.669499999999999</v>
      </c>
      <c r="CP1310" s="27">
        <v>23.148999999999997</v>
      </c>
      <c r="CQ1310" s="57"/>
    </row>
    <row r="1311" spans="1:95" x14ac:dyDescent="0.25">
      <c r="A1311" s="218"/>
      <c r="B1311" s="284">
        <v>8.3333000000000004E-2</v>
      </c>
      <c r="C1311" s="97">
        <v>2</v>
      </c>
      <c r="D1311" s="236">
        <v>0</v>
      </c>
      <c r="E1311" s="122">
        <v>0</v>
      </c>
      <c r="F1311" s="122">
        <v>0.8571428571428571</v>
      </c>
      <c r="G1311" s="122">
        <v>1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1.1428571428571428</v>
      </c>
      <c r="Y1311" s="31">
        <v>0.5714285714285714</v>
      </c>
      <c r="Z1311" s="294">
        <v>0.14285714285714285</v>
      </c>
      <c r="AA1311" s="31">
        <v>7.1428571428571425E-2</v>
      </c>
      <c r="AB1311" s="294">
        <v>0</v>
      </c>
      <c r="AC1311" s="31">
        <v>0</v>
      </c>
      <c r="AD1311" s="27">
        <v>20.03857142857143</v>
      </c>
      <c r="AE1311" s="27">
        <v>22.490000000000002</v>
      </c>
      <c r="AF1311" s="27" t="s">
        <v>104</v>
      </c>
      <c r="AG1311" s="57"/>
      <c r="AH1311" s="97">
        <v>2.4285714285714284</v>
      </c>
      <c r="AI1311" s="236">
        <v>0</v>
      </c>
      <c r="AJ1311" s="122">
        <v>0.2857142857142857</v>
      </c>
      <c r="AK1311" s="122">
        <v>1.5714285714285714</v>
      </c>
      <c r="AL1311" s="122">
        <v>0.2857142857142857</v>
      </c>
      <c r="AM1311" s="122">
        <v>0.2857142857142857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0.5714285714285714</v>
      </c>
      <c r="BD1311" s="31">
        <v>0.23529411764705882</v>
      </c>
      <c r="BE1311" s="294">
        <v>0.2857142857142857</v>
      </c>
      <c r="BF1311" s="31">
        <v>0.11764705882352941</v>
      </c>
      <c r="BG1311" s="294">
        <v>0</v>
      </c>
      <c r="BH1311" s="31">
        <v>0</v>
      </c>
      <c r="BI1311" s="27">
        <v>18.201176470588234</v>
      </c>
      <c r="BJ1311" s="27">
        <v>22.454999999999995</v>
      </c>
      <c r="BK1311" s="27" t="s">
        <v>104</v>
      </c>
      <c r="BL1311" s="57"/>
      <c r="BM1311" s="97">
        <v>4.4285714285714288</v>
      </c>
      <c r="BN1311" s="236">
        <v>0</v>
      </c>
      <c r="BO1311" s="122">
        <v>0.2857142857142857</v>
      </c>
      <c r="BP1311" s="122">
        <v>2.4285714285714284</v>
      </c>
      <c r="BQ1311" s="122">
        <v>1.2857142857142858</v>
      </c>
      <c r="BR1311" s="122">
        <v>0.42857142857142855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1.7142857142857142</v>
      </c>
      <c r="CI1311" s="31">
        <v>0.38709677419354832</v>
      </c>
      <c r="CJ1311" s="294">
        <v>0.42857142857142855</v>
      </c>
      <c r="CK1311" s="31">
        <v>9.677419354838708E-2</v>
      </c>
      <c r="CL1311" s="294">
        <v>0</v>
      </c>
      <c r="CM1311" s="31">
        <v>0</v>
      </c>
      <c r="CN1311" s="27">
        <v>19.030967741935481</v>
      </c>
      <c r="CO1311" s="27">
        <v>22.358000000000001</v>
      </c>
      <c r="CP1311" s="27">
        <v>26.197999999999997</v>
      </c>
      <c r="CQ1311" s="57"/>
    </row>
    <row r="1312" spans="1:95" x14ac:dyDescent="0.25">
      <c r="A1312" s="218"/>
      <c r="B1312" s="284">
        <v>0.125</v>
      </c>
      <c r="C1312" s="97">
        <v>2</v>
      </c>
      <c r="D1312" s="236">
        <v>0</v>
      </c>
      <c r="E1312" s="122">
        <v>0</v>
      </c>
      <c r="F1312" s="122">
        <v>1.2857142857142858</v>
      </c>
      <c r="G1312" s="122">
        <v>0.5714285714285714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0.7142857142857143</v>
      </c>
      <c r="Y1312" s="31">
        <v>0.35714285714285715</v>
      </c>
      <c r="Z1312" s="294">
        <v>0.14285714285714285</v>
      </c>
      <c r="AA1312" s="31">
        <v>7.1428571428571425E-2</v>
      </c>
      <c r="AB1312" s="294">
        <v>0</v>
      </c>
      <c r="AC1312" s="31">
        <v>0</v>
      </c>
      <c r="AD1312" s="27">
        <v>19.797857142857143</v>
      </c>
      <c r="AE1312" s="27">
        <v>22.78</v>
      </c>
      <c r="AF1312" s="27" t="s">
        <v>104</v>
      </c>
      <c r="AG1312" s="57"/>
      <c r="AH1312" s="97">
        <v>3.2857142857142851</v>
      </c>
      <c r="AI1312" s="236">
        <v>0</v>
      </c>
      <c r="AJ1312" s="122">
        <v>0.14285714285714285</v>
      </c>
      <c r="AK1312" s="122">
        <v>2.4285714285714284</v>
      </c>
      <c r="AL1312" s="122">
        <v>0.5714285714285714</v>
      </c>
      <c r="AM1312" s="122">
        <v>0.14285714285714285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0.7142857142857143</v>
      </c>
      <c r="BD1312" s="31">
        <v>0.21739130434782614</v>
      </c>
      <c r="BE1312" s="294">
        <v>0.14285714285714285</v>
      </c>
      <c r="BF1312" s="31">
        <v>4.3478260869565223E-2</v>
      </c>
      <c r="BG1312" s="294">
        <v>0</v>
      </c>
      <c r="BH1312" s="31">
        <v>0</v>
      </c>
      <c r="BI1312" s="27">
        <v>18.434347826086956</v>
      </c>
      <c r="BJ1312" s="27">
        <v>21.434000000000001</v>
      </c>
      <c r="BK1312" s="27">
        <v>25.785999999999991</v>
      </c>
      <c r="BL1312" s="57"/>
      <c r="BM1312" s="97">
        <v>5.2857142857142856</v>
      </c>
      <c r="BN1312" s="236">
        <v>0</v>
      </c>
      <c r="BO1312" s="122">
        <v>0.14285714285714285</v>
      </c>
      <c r="BP1312" s="122">
        <v>3.7142857142857144</v>
      </c>
      <c r="BQ1312" s="122">
        <v>1.1428571428571428</v>
      </c>
      <c r="BR1312" s="122">
        <v>0.2857142857142857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1.4285714285714286</v>
      </c>
      <c r="CI1312" s="31">
        <v>0.27027027027027029</v>
      </c>
      <c r="CJ1312" s="294">
        <v>0.2857142857142857</v>
      </c>
      <c r="CK1312" s="31">
        <v>5.405405405405405E-2</v>
      </c>
      <c r="CL1312" s="294">
        <v>0</v>
      </c>
      <c r="CM1312" s="31">
        <v>0</v>
      </c>
      <c r="CN1312" s="27">
        <v>18.95027027027027</v>
      </c>
      <c r="CO1312" s="27">
        <v>21.736999999999995</v>
      </c>
      <c r="CP1312" s="27">
        <v>26.16</v>
      </c>
      <c r="CQ1312" s="57"/>
    </row>
    <row r="1313" spans="1:95" x14ac:dyDescent="0.25">
      <c r="A1313" s="218"/>
      <c r="B1313" s="284">
        <v>0.16666700000000001</v>
      </c>
      <c r="C1313" s="97">
        <v>9.2857142857142847</v>
      </c>
      <c r="D1313" s="236">
        <v>0</v>
      </c>
      <c r="E1313" s="122">
        <v>0.2857142857142857</v>
      </c>
      <c r="F1313" s="122">
        <v>1.4285714285714286</v>
      </c>
      <c r="G1313" s="122">
        <v>6.8571428571428568</v>
      </c>
      <c r="H1313" s="122">
        <v>0.7142857142857143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7.5714285714285712</v>
      </c>
      <c r="Y1313" s="31">
        <v>0.81538461538461549</v>
      </c>
      <c r="Z1313" s="294">
        <v>1.5714285714285714</v>
      </c>
      <c r="AA1313" s="31">
        <v>0.16923076923076924</v>
      </c>
      <c r="AB1313" s="294">
        <v>0</v>
      </c>
      <c r="AC1313" s="31">
        <v>0</v>
      </c>
      <c r="AD1313" s="27">
        <v>21.576307692307694</v>
      </c>
      <c r="AE1313" s="27">
        <v>24.076000000000001</v>
      </c>
      <c r="AF1313" s="27">
        <v>27.181999999999999</v>
      </c>
      <c r="AG1313" s="57"/>
      <c r="AH1313" s="97">
        <v>5.4285714285714288</v>
      </c>
      <c r="AI1313" s="236">
        <v>0</v>
      </c>
      <c r="AJ1313" s="122">
        <v>0.5714285714285714</v>
      </c>
      <c r="AK1313" s="122">
        <v>3.7142857142857144</v>
      </c>
      <c r="AL1313" s="122">
        <v>1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1.1428571428571428</v>
      </c>
      <c r="BD1313" s="31">
        <v>0.21052631578947367</v>
      </c>
      <c r="BE1313" s="294">
        <v>0.14285714285714285</v>
      </c>
      <c r="BF1313" s="31">
        <v>2.6315789473684209E-2</v>
      </c>
      <c r="BG1313" s="294">
        <v>0</v>
      </c>
      <c r="BH1313" s="31">
        <v>0</v>
      </c>
      <c r="BI1313" s="27">
        <v>17.821578947368423</v>
      </c>
      <c r="BJ1313" s="27">
        <v>20.835000000000001</v>
      </c>
      <c r="BK1313" s="27">
        <v>22.036999999999988</v>
      </c>
      <c r="BL1313" s="57"/>
      <c r="BM1313" s="97">
        <v>14.714285714285715</v>
      </c>
      <c r="BN1313" s="236">
        <v>0</v>
      </c>
      <c r="BO1313" s="122">
        <v>0.8571428571428571</v>
      </c>
      <c r="BP1313" s="122">
        <v>5.1428571428571432</v>
      </c>
      <c r="BQ1313" s="122">
        <v>7.8571428571428568</v>
      </c>
      <c r="BR1313" s="122">
        <v>0.8571428571428571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8.7142857142857135</v>
      </c>
      <c r="CI1313" s="31">
        <v>0.59223300970873782</v>
      </c>
      <c r="CJ1313" s="294">
        <v>1.7142857142857142</v>
      </c>
      <c r="CK1313" s="31">
        <v>0.11650485436893203</v>
      </c>
      <c r="CL1313" s="294">
        <v>0</v>
      </c>
      <c r="CM1313" s="31">
        <v>0</v>
      </c>
      <c r="CN1313" s="27">
        <v>20.191067961165047</v>
      </c>
      <c r="CO1313" s="27">
        <v>23.422000000000001</v>
      </c>
      <c r="CP1313" s="27">
        <v>25.58</v>
      </c>
      <c r="CQ1313" s="57"/>
    </row>
    <row r="1314" spans="1:95" x14ac:dyDescent="0.25">
      <c r="A1314" s="218"/>
      <c r="B1314" s="284">
        <v>0.20833299999999999</v>
      </c>
      <c r="C1314" s="97">
        <v>25.285714285714285</v>
      </c>
      <c r="D1314" s="236">
        <v>0.42857142857142855</v>
      </c>
      <c r="E1314" s="122">
        <v>1.1428571428571428</v>
      </c>
      <c r="F1314" s="122">
        <v>8.2857142857142865</v>
      </c>
      <c r="G1314" s="122">
        <v>13.714285714285714</v>
      </c>
      <c r="H1314" s="122">
        <v>1.7142857142857142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15.428571428571429</v>
      </c>
      <c r="Y1314" s="31">
        <v>0.61016949152542377</v>
      </c>
      <c r="Z1314" s="294">
        <v>3.2857142857142856</v>
      </c>
      <c r="AA1314" s="31">
        <v>0.12994350282485875</v>
      </c>
      <c r="AB1314" s="294">
        <v>0</v>
      </c>
      <c r="AC1314" s="31">
        <v>0</v>
      </c>
      <c r="AD1314" s="27">
        <v>20.604180790960449</v>
      </c>
      <c r="AE1314" s="27">
        <v>23.942</v>
      </c>
      <c r="AF1314" s="27">
        <v>26.375</v>
      </c>
      <c r="AG1314" s="57"/>
      <c r="AH1314" s="97">
        <v>19.571428571428573</v>
      </c>
      <c r="AI1314" s="236">
        <v>0</v>
      </c>
      <c r="AJ1314" s="122">
        <v>1.1428571428571428</v>
      </c>
      <c r="AK1314" s="122">
        <v>15.285714285714286</v>
      </c>
      <c r="AL1314" s="122">
        <v>3.1428571428571428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3.1428571428571428</v>
      </c>
      <c r="BD1314" s="31">
        <v>0.16058394160583939</v>
      </c>
      <c r="BE1314" s="294">
        <v>0</v>
      </c>
      <c r="BF1314" s="31">
        <v>0</v>
      </c>
      <c r="BG1314" s="294">
        <v>0</v>
      </c>
      <c r="BH1314" s="31">
        <v>0</v>
      </c>
      <c r="BI1314" s="27">
        <v>18.095328467153287</v>
      </c>
      <c r="BJ1314" s="27">
        <v>20.118000000000002</v>
      </c>
      <c r="BK1314" s="27">
        <v>21.623999999999999</v>
      </c>
      <c r="BL1314" s="57"/>
      <c r="BM1314" s="97">
        <v>44.857142857142861</v>
      </c>
      <c r="BN1314" s="236">
        <v>0.42857142857142855</v>
      </c>
      <c r="BO1314" s="122">
        <v>2.2857142857142856</v>
      </c>
      <c r="BP1314" s="122">
        <v>23.571428571428573</v>
      </c>
      <c r="BQ1314" s="122">
        <v>16.857142857142858</v>
      </c>
      <c r="BR1314" s="122">
        <v>1.7142857142857142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18.571428571428573</v>
      </c>
      <c r="CI1314" s="31">
        <v>0.4140127388535032</v>
      </c>
      <c r="CJ1314" s="294">
        <v>3.2857142857142856</v>
      </c>
      <c r="CK1314" s="31">
        <v>7.3248407643312086E-2</v>
      </c>
      <c r="CL1314" s="294">
        <v>0</v>
      </c>
      <c r="CM1314" s="31">
        <v>0</v>
      </c>
      <c r="CN1314" s="27">
        <v>19.509554140127417</v>
      </c>
      <c r="CO1314" s="27">
        <v>22.762499999999999</v>
      </c>
      <c r="CP1314" s="27">
        <v>24.45</v>
      </c>
      <c r="CQ1314" s="57"/>
    </row>
    <row r="1315" spans="1:95" x14ac:dyDescent="0.25">
      <c r="A1315" s="218"/>
      <c r="B1315" s="284">
        <v>0.25</v>
      </c>
      <c r="C1315" s="97">
        <v>90.142857142857139</v>
      </c>
      <c r="D1315" s="236">
        <v>0.5714285714285714</v>
      </c>
      <c r="E1315" s="122">
        <v>10.142857142857142</v>
      </c>
      <c r="F1315" s="122">
        <v>49</v>
      </c>
      <c r="G1315" s="122">
        <v>28.857142857142858</v>
      </c>
      <c r="H1315" s="122">
        <v>1.5714285714285714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30.285714285714285</v>
      </c>
      <c r="Y1315" s="31">
        <v>0.33597464342313788</v>
      </c>
      <c r="Z1315" s="294">
        <v>2.5714285714285716</v>
      </c>
      <c r="AA1315" s="31">
        <v>2.852614896988907E-2</v>
      </c>
      <c r="AB1315" s="294">
        <v>0</v>
      </c>
      <c r="AC1315" s="31">
        <v>0</v>
      </c>
      <c r="AD1315" s="27">
        <v>18.650570522979375</v>
      </c>
      <c r="AE1315" s="27">
        <v>21.855999999999998</v>
      </c>
      <c r="AF1315" s="27">
        <v>23.503999999999998</v>
      </c>
      <c r="AG1315" s="57"/>
      <c r="AH1315" s="97">
        <v>49.142857142857146</v>
      </c>
      <c r="AI1315" s="236">
        <v>2.1428571428571428</v>
      </c>
      <c r="AJ1315" s="122">
        <v>10.857142857142858</v>
      </c>
      <c r="AK1315" s="122">
        <v>32.142857142857146</v>
      </c>
      <c r="AL1315" s="122">
        <v>4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4</v>
      </c>
      <c r="BD1315" s="31">
        <v>8.1395348837209294E-2</v>
      </c>
      <c r="BE1315" s="294">
        <v>0.14285714285714285</v>
      </c>
      <c r="BF1315" s="31">
        <v>2.906976744186046E-3</v>
      </c>
      <c r="BG1315" s="294">
        <v>0</v>
      </c>
      <c r="BH1315" s="31">
        <v>0</v>
      </c>
      <c r="BI1315" s="27">
        <v>16.227209302325591</v>
      </c>
      <c r="BJ1315" s="27">
        <v>19.3325</v>
      </c>
      <c r="BK1315" s="27">
        <v>20.535</v>
      </c>
      <c r="BL1315" s="57"/>
      <c r="BM1315" s="97">
        <v>139.28571428571431</v>
      </c>
      <c r="BN1315" s="236">
        <v>2.7142857142857144</v>
      </c>
      <c r="BO1315" s="122">
        <v>21</v>
      </c>
      <c r="BP1315" s="122">
        <v>81.142857142857139</v>
      </c>
      <c r="BQ1315" s="122">
        <v>32.857142857142854</v>
      </c>
      <c r="BR1315" s="122">
        <v>1.5714285714285714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34.285714285714285</v>
      </c>
      <c r="CI1315" s="31">
        <v>0.24615384615384611</v>
      </c>
      <c r="CJ1315" s="294">
        <v>2.7142857142857144</v>
      </c>
      <c r="CK1315" s="31">
        <v>1.9487179487179485E-2</v>
      </c>
      <c r="CL1315" s="294">
        <v>0</v>
      </c>
      <c r="CM1315" s="31">
        <v>0</v>
      </c>
      <c r="CN1315" s="27">
        <v>17.795558974358944</v>
      </c>
      <c r="CO1315" s="27">
        <v>21.3</v>
      </c>
      <c r="CP1315" s="27">
        <v>22.899999999999991</v>
      </c>
      <c r="CQ1315" s="57"/>
    </row>
    <row r="1316" spans="1:95" x14ac:dyDescent="0.25">
      <c r="A1316" s="218"/>
      <c r="B1316" s="284">
        <v>0.29166700000000001</v>
      </c>
      <c r="C1316" s="97">
        <v>89.714285714285722</v>
      </c>
      <c r="D1316" s="236">
        <v>1.5714285714285714</v>
      </c>
      <c r="E1316" s="122">
        <v>31.571428571428573</v>
      </c>
      <c r="F1316" s="122">
        <v>48.857142857142854</v>
      </c>
      <c r="G1316" s="122">
        <v>7.4285714285714288</v>
      </c>
      <c r="H1316" s="122">
        <v>0.2857142857142857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7.7142857142857144</v>
      </c>
      <c r="Y1316" s="31">
        <v>8.598726114649681E-2</v>
      </c>
      <c r="Z1316" s="294">
        <v>0.42857142857142855</v>
      </c>
      <c r="AA1316" s="31">
        <v>4.7770700636942665E-3</v>
      </c>
      <c r="AB1316" s="294">
        <v>0</v>
      </c>
      <c r="AC1316" s="31">
        <v>0</v>
      </c>
      <c r="AD1316" s="27">
        <v>15.94974522292992</v>
      </c>
      <c r="AE1316" s="27">
        <v>19.03</v>
      </c>
      <c r="AF1316" s="27">
        <v>21.008999999999993</v>
      </c>
      <c r="AG1316" s="57"/>
      <c r="AH1316" s="97">
        <v>172</v>
      </c>
      <c r="AI1316" s="236">
        <v>56</v>
      </c>
      <c r="AJ1316" s="122">
        <v>77.857142857142861</v>
      </c>
      <c r="AK1316" s="122">
        <v>36.714285714285715</v>
      </c>
      <c r="AL1316" s="122">
        <v>1.4285714285714286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1.4285714285714286</v>
      </c>
      <c r="BD1316" s="31">
        <v>8.3056478405315621E-3</v>
      </c>
      <c r="BE1316" s="294">
        <v>0</v>
      </c>
      <c r="BF1316" s="31">
        <v>0</v>
      </c>
      <c r="BG1316" s="294">
        <v>0</v>
      </c>
      <c r="BH1316" s="31">
        <v>0</v>
      </c>
      <c r="BI1316" s="27">
        <v>11.968338870431902</v>
      </c>
      <c r="BJ1316" s="27">
        <v>16.05</v>
      </c>
      <c r="BK1316" s="27">
        <v>17.7075</v>
      </c>
      <c r="BL1316" s="57"/>
      <c r="BM1316" s="97">
        <v>261.71428571428567</v>
      </c>
      <c r="BN1316" s="236">
        <v>57.571428571428569</v>
      </c>
      <c r="BO1316" s="122">
        <v>109.42857142857143</v>
      </c>
      <c r="BP1316" s="122">
        <v>85.571428571428569</v>
      </c>
      <c r="BQ1316" s="122">
        <v>8.8571428571428577</v>
      </c>
      <c r="BR1316" s="122">
        <v>0.2857142857142857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9.1428571428571423</v>
      </c>
      <c r="CI1316" s="31">
        <v>3.4934497816593892E-2</v>
      </c>
      <c r="CJ1316" s="294">
        <v>0.42857142857142855</v>
      </c>
      <c r="CK1316" s="31">
        <v>1.6375545851528386E-3</v>
      </c>
      <c r="CL1316" s="294">
        <v>0</v>
      </c>
      <c r="CM1316" s="31">
        <v>0</v>
      </c>
      <c r="CN1316" s="27">
        <v>13.333144104803482</v>
      </c>
      <c r="CO1316" s="27">
        <v>17.46</v>
      </c>
      <c r="CP1316" s="27">
        <v>19.399999999999999</v>
      </c>
      <c r="CQ1316" s="57"/>
    </row>
    <row r="1317" spans="1:95" x14ac:dyDescent="0.25">
      <c r="A1317" s="218"/>
      <c r="B1317" s="284">
        <v>0.33333299999999999</v>
      </c>
      <c r="C1317" s="97">
        <v>141.42857142857142</v>
      </c>
      <c r="D1317" s="236">
        <v>16.857142857142858</v>
      </c>
      <c r="E1317" s="122">
        <v>85.714285714285708</v>
      </c>
      <c r="F1317" s="122">
        <v>34.428571428571431</v>
      </c>
      <c r="G1317" s="122">
        <v>4.2857142857142856</v>
      </c>
      <c r="H1317" s="122">
        <v>0.14285714285714285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4.4285714285714288</v>
      </c>
      <c r="Y1317" s="31">
        <v>3.131313131313132E-2</v>
      </c>
      <c r="Z1317" s="294">
        <v>0.42857142857142855</v>
      </c>
      <c r="AA1317" s="31">
        <v>3.0303030303030303E-3</v>
      </c>
      <c r="AB1317" s="294">
        <v>0</v>
      </c>
      <c r="AC1317" s="31">
        <v>0</v>
      </c>
      <c r="AD1317" s="27">
        <v>13.358616161616167</v>
      </c>
      <c r="AE1317" s="27">
        <v>16.683500000000002</v>
      </c>
      <c r="AF1317" s="27">
        <v>19.117999999999984</v>
      </c>
      <c r="AG1317" s="57"/>
      <c r="AH1317" s="97">
        <v>217.14285714285714</v>
      </c>
      <c r="AI1317" s="236">
        <v>138.14285714285714</v>
      </c>
      <c r="AJ1317" s="122">
        <v>60.857142857142854</v>
      </c>
      <c r="AK1317" s="122">
        <v>17.714285714285715</v>
      </c>
      <c r="AL1317" s="122">
        <v>0.42857142857142855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0.42857142857142855</v>
      </c>
      <c r="BD1317" s="31">
        <v>1.9736842105263159E-3</v>
      </c>
      <c r="BE1317" s="294">
        <v>0</v>
      </c>
      <c r="BF1317" s="31">
        <v>0</v>
      </c>
      <c r="BG1317" s="294">
        <v>0</v>
      </c>
      <c r="BH1317" s="31">
        <v>0</v>
      </c>
      <c r="BI1317" s="27">
        <v>9.4224934210526445</v>
      </c>
      <c r="BJ1317" s="27">
        <v>13.633999999999997</v>
      </c>
      <c r="BK1317" s="27">
        <v>15.91</v>
      </c>
      <c r="BL1317" s="57"/>
      <c r="BM1317" s="97">
        <v>358.57142857142861</v>
      </c>
      <c r="BN1317" s="236">
        <v>155</v>
      </c>
      <c r="BO1317" s="122">
        <v>146.57142857142858</v>
      </c>
      <c r="BP1317" s="122">
        <v>52.142857142857146</v>
      </c>
      <c r="BQ1317" s="122">
        <v>4.7142857142857144</v>
      </c>
      <c r="BR1317" s="122">
        <v>0.14285714285714285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4.8571428571428568</v>
      </c>
      <c r="CI1317" s="31">
        <v>1.3545816733067727E-2</v>
      </c>
      <c r="CJ1317" s="294">
        <v>0.42857142857142855</v>
      </c>
      <c r="CK1317" s="31">
        <v>1.1952191235059758E-3</v>
      </c>
      <c r="CL1317" s="294">
        <v>0</v>
      </c>
      <c r="CM1317" s="31">
        <v>0</v>
      </c>
      <c r="CN1317" s="27">
        <v>10.974988047808747</v>
      </c>
      <c r="CO1317" s="27">
        <v>15.173499999999999</v>
      </c>
      <c r="CP1317" s="27">
        <v>17.5245</v>
      </c>
      <c r="CQ1317" s="57"/>
    </row>
    <row r="1318" spans="1:95" x14ac:dyDescent="0.25">
      <c r="A1318" s="218"/>
      <c r="B1318" s="284">
        <v>0.375</v>
      </c>
      <c r="C1318" s="97">
        <v>142.14285714285711</v>
      </c>
      <c r="D1318" s="236">
        <v>11.714285714285714</v>
      </c>
      <c r="E1318" s="122">
        <v>73.142857142857139</v>
      </c>
      <c r="F1318" s="122">
        <v>51.857142857142854</v>
      </c>
      <c r="G1318" s="122">
        <v>5.1428571428571432</v>
      </c>
      <c r="H1318" s="122">
        <v>0.2857142857142857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5.4285714285714288</v>
      </c>
      <c r="Y1318" s="31">
        <v>3.8190954773869357E-2</v>
      </c>
      <c r="Z1318" s="294">
        <v>0.42857142857142855</v>
      </c>
      <c r="AA1318" s="31">
        <v>3.0150753768844228E-3</v>
      </c>
      <c r="AB1318" s="294">
        <v>0</v>
      </c>
      <c r="AC1318" s="31">
        <v>0</v>
      </c>
      <c r="AD1318" s="27">
        <v>14.300753768844199</v>
      </c>
      <c r="AE1318" s="27">
        <v>17.576000000000001</v>
      </c>
      <c r="AF1318" s="27">
        <v>19.623999999999995</v>
      </c>
      <c r="AG1318" s="57"/>
      <c r="AH1318" s="97">
        <v>151.28571428571428</v>
      </c>
      <c r="AI1318" s="236">
        <v>35.571428571428569</v>
      </c>
      <c r="AJ1318" s="122">
        <v>79.714285714285708</v>
      </c>
      <c r="AK1318" s="122">
        <v>35</v>
      </c>
      <c r="AL1318" s="122">
        <v>0.8571428571428571</v>
      </c>
      <c r="AM1318" s="122">
        <v>0.14285714285714285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1</v>
      </c>
      <c r="BD1318" s="31">
        <v>6.6100094428706334E-3</v>
      </c>
      <c r="BE1318" s="294">
        <v>0.14285714285714285</v>
      </c>
      <c r="BF1318" s="31">
        <v>9.4428706326723328E-4</v>
      </c>
      <c r="BG1318" s="294">
        <v>0</v>
      </c>
      <c r="BH1318" s="31">
        <v>0</v>
      </c>
      <c r="BI1318" s="27">
        <v>12.48316336166191</v>
      </c>
      <c r="BJ1318" s="27">
        <v>15.69</v>
      </c>
      <c r="BK1318" s="27">
        <v>17.38</v>
      </c>
      <c r="BL1318" s="57"/>
      <c r="BM1318" s="97">
        <v>293.42857142857144</v>
      </c>
      <c r="BN1318" s="236">
        <v>47.285714285714285</v>
      </c>
      <c r="BO1318" s="122">
        <v>152.85714285714286</v>
      </c>
      <c r="BP1318" s="122">
        <v>86.857142857142861</v>
      </c>
      <c r="BQ1318" s="122">
        <v>6</v>
      </c>
      <c r="BR1318" s="122">
        <v>0.42857142857142855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6.4285714285714288</v>
      </c>
      <c r="CI1318" s="31">
        <v>2.1908471275559883E-2</v>
      </c>
      <c r="CJ1318" s="294">
        <v>0.5714285714285714</v>
      </c>
      <c r="CK1318" s="31">
        <v>1.9474196689386561E-3</v>
      </c>
      <c r="CL1318" s="294">
        <v>0</v>
      </c>
      <c r="CM1318" s="31">
        <v>0</v>
      </c>
      <c r="CN1318" s="27">
        <v>13.363641674780956</v>
      </c>
      <c r="CO1318" s="27">
        <v>16.63</v>
      </c>
      <c r="CP1318" s="27">
        <v>18.645</v>
      </c>
      <c r="CQ1318" s="57"/>
    </row>
    <row r="1319" spans="1:95" x14ac:dyDescent="0.25">
      <c r="A1319" s="218"/>
      <c r="B1319" s="284">
        <v>0.41666700000000001</v>
      </c>
      <c r="C1319" s="97">
        <v>146</v>
      </c>
      <c r="D1319" s="236">
        <v>12.714285714285714</v>
      </c>
      <c r="E1319" s="122">
        <v>75.142857142857139</v>
      </c>
      <c r="F1319" s="122">
        <v>53.571428571428569</v>
      </c>
      <c r="G1319" s="122">
        <v>4.5714285714285712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4.5714285714285712</v>
      </c>
      <c r="Y1319" s="31">
        <v>3.131115459882583E-2</v>
      </c>
      <c r="Z1319" s="294">
        <v>0.14285714285714285</v>
      </c>
      <c r="AA1319" s="31">
        <v>9.7847358121330719E-4</v>
      </c>
      <c r="AB1319" s="294">
        <v>0</v>
      </c>
      <c r="AC1319" s="31">
        <v>0</v>
      </c>
      <c r="AD1319" s="27">
        <v>14.183835616438367</v>
      </c>
      <c r="AE1319" s="27">
        <v>17.241999999999997</v>
      </c>
      <c r="AF1319" s="27">
        <v>19.446999999999999</v>
      </c>
      <c r="AG1319" s="57"/>
      <c r="AH1319" s="97">
        <v>136.28571428571428</v>
      </c>
      <c r="AI1319" s="236">
        <v>20.142857142857142</v>
      </c>
      <c r="AJ1319" s="122">
        <v>80.857142857142861</v>
      </c>
      <c r="AK1319" s="122">
        <v>34.142857142857146</v>
      </c>
      <c r="AL1319" s="122">
        <v>1.1428571428571428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1</v>
      </c>
      <c r="BD1319" s="31">
        <v>7.3375262054507341E-3</v>
      </c>
      <c r="BE1319" s="294">
        <v>0</v>
      </c>
      <c r="BF1319" s="31">
        <v>0</v>
      </c>
      <c r="BG1319" s="294">
        <v>0</v>
      </c>
      <c r="BH1319" s="31">
        <v>0</v>
      </c>
      <c r="BI1319" s="27">
        <v>13.147044025157255</v>
      </c>
      <c r="BJ1319" s="27">
        <v>16.02</v>
      </c>
      <c r="BK1319" s="27">
        <v>17.8125</v>
      </c>
      <c r="BL1319" s="57"/>
      <c r="BM1319" s="97">
        <v>282.28571428571428</v>
      </c>
      <c r="BN1319" s="236">
        <v>32.857142857142854</v>
      </c>
      <c r="BO1319" s="122">
        <v>156</v>
      </c>
      <c r="BP1319" s="122">
        <v>87.714285714285708</v>
      </c>
      <c r="BQ1319" s="122">
        <v>5.7142857142857144</v>
      </c>
      <c r="BR1319" s="122">
        <v>0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5.5714285714285712</v>
      </c>
      <c r="CI1319" s="31">
        <v>1.9736842105263157E-2</v>
      </c>
      <c r="CJ1319" s="294">
        <v>0.14285714285714285</v>
      </c>
      <c r="CK1319" s="31">
        <v>5.0607287449392713E-4</v>
      </c>
      <c r="CL1319" s="294">
        <v>0</v>
      </c>
      <c r="CM1319" s="31">
        <v>0</v>
      </c>
      <c r="CN1319" s="27">
        <v>13.683279352226675</v>
      </c>
      <c r="CO1319" s="27">
        <v>16.794499999999999</v>
      </c>
      <c r="CP1319" s="27">
        <v>18.912999999999997</v>
      </c>
      <c r="CQ1319" s="57"/>
    </row>
    <row r="1320" spans="1:95" x14ac:dyDescent="0.25">
      <c r="A1320" s="218"/>
      <c r="B1320" s="284">
        <v>0.45833299999999999</v>
      </c>
      <c r="C1320" s="97">
        <v>149.28571428571428</v>
      </c>
      <c r="D1320" s="236">
        <v>20.714285714285715</v>
      </c>
      <c r="E1320" s="122">
        <v>74.571428571428569</v>
      </c>
      <c r="F1320" s="122">
        <v>49</v>
      </c>
      <c r="G1320" s="122">
        <v>4.5714285714285712</v>
      </c>
      <c r="H1320" s="122">
        <v>0.2857142857142857</v>
      </c>
      <c r="I1320" s="122">
        <v>0.14285714285714285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5</v>
      </c>
      <c r="Y1320" s="31">
        <v>3.3492822966507178E-2</v>
      </c>
      <c r="Z1320" s="294">
        <v>0.42857142857142855</v>
      </c>
      <c r="AA1320" s="31">
        <v>2.8708133971291866E-3</v>
      </c>
      <c r="AB1320" s="294">
        <v>0</v>
      </c>
      <c r="AC1320" s="31">
        <v>0</v>
      </c>
      <c r="AD1320" s="27">
        <v>13.806555023923433</v>
      </c>
      <c r="AE1320" s="27">
        <v>17.23</v>
      </c>
      <c r="AF1320" s="27">
        <v>19.294</v>
      </c>
      <c r="AG1320" s="57"/>
      <c r="AH1320" s="97">
        <v>129.42857142857142</v>
      </c>
      <c r="AI1320" s="236">
        <v>36.142857142857146</v>
      </c>
      <c r="AJ1320" s="122">
        <v>69</v>
      </c>
      <c r="AK1320" s="122">
        <v>23</v>
      </c>
      <c r="AL1320" s="122">
        <v>1.2857142857142858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1.2857142857142858</v>
      </c>
      <c r="BD1320" s="31">
        <v>9.9337748344370883E-3</v>
      </c>
      <c r="BE1320" s="294">
        <v>0</v>
      </c>
      <c r="BF1320" s="31">
        <v>0</v>
      </c>
      <c r="BG1320" s="294">
        <v>0</v>
      </c>
      <c r="BH1320" s="31">
        <v>0</v>
      </c>
      <c r="BI1320" s="27">
        <v>12.035960264900666</v>
      </c>
      <c r="BJ1320" s="27">
        <v>15.39</v>
      </c>
      <c r="BK1320" s="27">
        <v>17.476499999999998</v>
      </c>
      <c r="BL1320" s="57"/>
      <c r="BM1320" s="97">
        <v>278.71428571428572</v>
      </c>
      <c r="BN1320" s="236">
        <v>56.857142857142854</v>
      </c>
      <c r="BO1320" s="122">
        <v>143.57142857142858</v>
      </c>
      <c r="BP1320" s="122">
        <v>72</v>
      </c>
      <c r="BQ1320" s="122">
        <v>5.8571428571428568</v>
      </c>
      <c r="BR1320" s="122">
        <v>0.2857142857142857</v>
      </c>
      <c r="BS1320" s="122">
        <v>0.14285714285714285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6.2857142857142856</v>
      </c>
      <c r="CI1320" s="31">
        <v>2.2552537160430548E-2</v>
      </c>
      <c r="CJ1320" s="294">
        <v>0.42857142857142855</v>
      </c>
      <c r="CK1320" s="31">
        <v>1.5376729882111736E-3</v>
      </c>
      <c r="CL1320" s="294">
        <v>0</v>
      </c>
      <c r="CM1320" s="31">
        <v>0</v>
      </c>
      <c r="CN1320" s="27">
        <v>12.9843311122501</v>
      </c>
      <c r="CO1320" s="27">
        <v>16.45</v>
      </c>
      <c r="CP1320" s="27">
        <v>18.63</v>
      </c>
      <c r="CQ1320" s="57"/>
    </row>
    <row r="1321" spans="1:95" x14ac:dyDescent="0.25">
      <c r="A1321" s="218"/>
      <c r="B1321" s="284">
        <v>0.5</v>
      </c>
      <c r="C1321" s="97">
        <v>149.14285714285711</v>
      </c>
      <c r="D1321" s="236">
        <v>18</v>
      </c>
      <c r="E1321" s="122">
        <v>77.142857142857139</v>
      </c>
      <c r="F1321" s="122">
        <v>49.428571428571431</v>
      </c>
      <c r="G1321" s="122">
        <v>4.2857142857142856</v>
      </c>
      <c r="H1321" s="122">
        <v>0.2857142857142857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4.5714285714285712</v>
      </c>
      <c r="Y1321" s="31">
        <v>3.0651340996168588E-2</v>
      </c>
      <c r="Z1321" s="294">
        <v>0.42857142857142855</v>
      </c>
      <c r="AA1321" s="31">
        <v>2.873563218390805E-3</v>
      </c>
      <c r="AB1321" s="294">
        <v>0</v>
      </c>
      <c r="AC1321" s="31">
        <v>0</v>
      </c>
      <c r="AD1321" s="27">
        <v>13.8904214559387</v>
      </c>
      <c r="AE1321" s="27">
        <v>17.350000000000001</v>
      </c>
      <c r="AF1321" s="27">
        <v>19.0625</v>
      </c>
      <c r="AG1321" s="57"/>
      <c r="AH1321" s="97">
        <v>139.85714285714283</v>
      </c>
      <c r="AI1321" s="236">
        <v>44.857142857142854</v>
      </c>
      <c r="AJ1321" s="122">
        <v>69.428571428571431</v>
      </c>
      <c r="AK1321" s="122">
        <v>24.142857142857142</v>
      </c>
      <c r="AL1321" s="122">
        <v>1.4285714285714286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1.4285714285714286</v>
      </c>
      <c r="BD1321" s="31">
        <v>1.021450459652707E-2</v>
      </c>
      <c r="BE1321" s="294">
        <v>0</v>
      </c>
      <c r="BF1321" s="31">
        <v>0</v>
      </c>
      <c r="BG1321" s="294">
        <v>0</v>
      </c>
      <c r="BH1321" s="31">
        <v>0</v>
      </c>
      <c r="BI1321" s="27">
        <v>11.755566905005105</v>
      </c>
      <c r="BJ1321" s="27">
        <v>15.27</v>
      </c>
      <c r="BK1321" s="27">
        <v>17.059999999999999</v>
      </c>
      <c r="BL1321" s="57"/>
      <c r="BM1321" s="97">
        <v>289</v>
      </c>
      <c r="BN1321" s="236">
        <v>62.857142857142854</v>
      </c>
      <c r="BO1321" s="122">
        <v>146.57142857142858</v>
      </c>
      <c r="BP1321" s="122">
        <v>73.571428571428569</v>
      </c>
      <c r="BQ1321" s="122">
        <v>5.7142857142857144</v>
      </c>
      <c r="BR1321" s="122">
        <v>0.2857142857142857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6</v>
      </c>
      <c r="CI1321" s="31">
        <v>2.0761245674740483E-2</v>
      </c>
      <c r="CJ1321" s="294">
        <v>0.42857142857142855</v>
      </c>
      <c r="CK1321" s="31">
        <v>1.4829461196243202E-3</v>
      </c>
      <c r="CL1321" s="294">
        <v>0</v>
      </c>
      <c r="CM1321" s="31">
        <v>0</v>
      </c>
      <c r="CN1321" s="27">
        <v>12.857291151754801</v>
      </c>
      <c r="CO1321" s="27">
        <v>16.453999999999997</v>
      </c>
      <c r="CP1321" s="27">
        <v>18.367999999999999</v>
      </c>
      <c r="CQ1321" s="57"/>
    </row>
    <row r="1322" spans="1:95" x14ac:dyDescent="0.25">
      <c r="A1322" s="218"/>
      <c r="B1322" s="284">
        <v>0.54166700000000001</v>
      </c>
      <c r="C1322" s="97">
        <v>139</v>
      </c>
      <c r="D1322" s="236">
        <v>11.285714285714286</v>
      </c>
      <c r="E1322" s="122">
        <v>70.571428571428569</v>
      </c>
      <c r="F1322" s="122">
        <v>53.428571428571431</v>
      </c>
      <c r="G1322" s="122">
        <v>3.5714285714285716</v>
      </c>
      <c r="H1322" s="122">
        <v>0.14285714285714285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3.7142857142857144</v>
      </c>
      <c r="Y1322" s="31">
        <v>2.6721479958890033E-2</v>
      </c>
      <c r="Z1322" s="294">
        <v>0.14285714285714285</v>
      </c>
      <c r="AA1322" s="31">
        <v>1.0277492291880781E-3</v>
      </c>
      <c r="AB1322" s="294">
        <v>0</v>
      </c>
      <c r="AC1322" s="31">
        <v>0</v>
      </c>
      <c r="AD1322" s="27">
        <v>14.212517985611546</v>
      </c>
      <c r="AE1322" s="27">
        <v>17.308999999999997</v>
      </c>
      <c r="AF1322" s="27">
        <v>19.283000000000001</v>
      </c>
      <c r="AG1322" s="57"/>
      <c r="AH1322" s="97">
        <v>128.42857142857144</v>
      </c>
      <c r="AI1322" s="236">
        <v>32.428571428571431</v>
      </c>
      <c r="AJ1322" s="122">
        <v>66.285714285714292</v>
      </c>
      <c r="AK1322" s="122">
        <v>28.428571428571427</v>
      </c>
      <c r="AL1322" s="122">
        <v>1.2857142857142858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1.2857142857142858</v>
      </c>
      <c r="BD1322" s="31">
        <v>1.0011123470522803E-2</v>
      </c>
      <c r="BE1322" s="294">
        <v>0</v>
      </c>
      <c r="BF1322" s="31">
        <v>0</v>
      </c>
      <c r="BG1322" s="294">
        <v>0</v>
      </c>
      <c r="BH1322" s="31">
        <v>0</v>
      </c>
      <c r="BI1322" s="27">
        <v>12.432892102335929</v>
      </c>
      <c r="BJ1322" s="27">
        <v>15.68</v>
      </c>
      <c r="BK1322" s="27">
        <v>17.61</v>
      </c>
      <c r="BL1322" s="57"/>
      <c r="BM1322" s="97">
        <v>267.42857142857144</v>
      </c>
      <c r="BN1322" s="236">
        <v>43.714285714285715</v>
      </c>
      <c r="BO1322" s="122">
        <v>136.85714285714286</v>
      </c>
      <c r="BP1322" s="122">
        <v>81.857142857142861</v>
      </c>
      <c r="BQ1322" s="122">
        <v>4.8571428571428568</v>
      </c>
      <c r="BR1322" s="122">
        <v>0.14285714285714285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5</v>
      </c>
      <c r="CI1322" s="31">
        <v>1.8696581196581196E-2</v>
      </c>
      <c r="CJ1322" s="294">
        <v>0.14285714285714285</v>
      </c>
      <c r="CK1322" s="31">
        <v>5.3418803418803413E-4</v>
      </c>
      <c r="CL1322" s="294">
        <v>0</v>
      </c>
      <c r="CM1322" s="31">
        <v>0</v>
      </c>
      <c r="CN1322" s="27">
        <v>13.357879273504278</v>
      </c>
      <c r="CO1322" s="27">
        <v>16.6905</v>
      </c>
      <c r="CP1322" s="27">
        <v>18.626999999999999</v>
      </c>
      <c r="CQ1322" s="57"/>
    </row>
    <row r="1323" spans="1:95" x14ac:dyDescent="0.25">
      <c r="A1323" s="218"/>
      <c r="B1323" s="284">
        <v>0.58333299999999999</v>
      </c>
      <c r="C1323" s="97">
        <v>152.85714285714283</v>
      </c>
      <c r="D1323" s="236">
        <v>13.714285714285714</v>
      </c>
      <c r="E1323" s="122">
        <v>70.714285714285708</v>
      </c>
      <c r="F1323" s="122">
        <v>61.857142857142854</v>
      </c>
      <c r="G1323" s="122">
        <v>6.1428571428571432</v>
      </c>
      <c r="H1323" s="122">
        <v>0.42857142857142855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6.5714285714285712</v>
      </c>
      <c r="Y1323" s="31">
        <v>4.2990654205607479E-2</v>
      </c>
      <c r="Z1323" s="294">
        <v>0.8571428571428571</v>
      </c>
      <c r="AA1323" s="31">
        <v>5.6074766355140191E-3</v>
      </c>
      <c r="AB1323" s="294">
        <v>0</v>
      </c>
      <c r="AC1323" s="31">
        <v>0</v>
      </c>
      <c r="AD1323" s="27">
        <v>14.553626168224286</v>
      </c>
      <c r="AE1323" s="27">
        <v>18</v>
      </c>
      <c r="AF1323" s="27">
        <v>19.8245</v>
      </c>
      <c r="AG1323" s="57"/>
      <c r="AH1323" s="97">
        <v>142.42857142857142</v>
      </c>
      <c r="AI1323" s="236">
        <v>26.285714285714285</v>
      </c>
      <c r="AJ1323" s="122">
        <v>73</v>
      </c>
      <c r="AK1323" s="122">
        <v>42.285714285714285</v>
      </c>
      <c r="AL1323" s="122">
        <v>0.8571428571428571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0.8571428571428571</v>
      </c>
      <c r="BD1323" s="31">
        <v>6.0180541624874628E-3</v>
      </c>
      <c r="BE1323" s="294">
        <v>0</v>
      </c>
      <c r="BF1323" s="31">
        <v>0</v>
      </c>
      <c r="BG1323" s="294">
        <v>0</v>
      </c>
      <c r="BH1323" s="31">
        <v>0</v>
      </c>
      <c r="BI1323" s="27">
        <v>12.956359077231696</v>
      </c>
      <c r="BJ1323" s="27">
        <v>16.082999999999998</v>
      </c>
      <c r="BK1323" s="27">
        <v>17.835999999999984</v>
      </c>
      <c r="BL1323" s="57"/>
      <c r="BM1323" s="97">
        <v>295.28571428571433</v>
      </c>
      <c r="BN1323" s="236">
        <v>40</v>
      </c>
      <c r="BO1323" s="122">
        <v>143.71428571428572</v>
      </c>
      <c r="BP1323" s="122">
        <v>104.14285714285714</v>
      </c>
      <c r="BQ1323" s="122">
        <v>7</v>
      </c>
      <c r="BR1323" s="122">
        <v>0.42857142857142855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7.4285714285714288</v>
      </c>
      <c r="CI1323" s="31">
        <v>2.5157232704402514E-2</v>
      </c>
      <c r="CJ1323" s="294">
        <v>0.8571428571428571</v>
      </c>
      <c r="CK1323" s="31">
        <v>2.9027576197387514E-3</v>
      </c>
      <c r="CL1323" s="294">
        <v>0</v>
      </c>
      <c r="CM1323" s="31">
        <v>0</v>
      </c>
      <c r="CN1323" s="27">
        <v>13.783197871311046</v>
      </c>
      <c r="CO1323" s="27">
        <v>17.167999999999999</v>
      </c>
      <c r="CP1323" s="27">
        <v>18.985999999999997</v>
      </c>
      <c r="CQ1323" s="57"/>
    </row>
    <row r="1324" spans="1:95" x14ac:dyDescent="0.25">
      <c r="A1324" s="218"/>
      <c r="B1324" s="284">
        <v>0.625</v>
      </c>
      <c r="C1324" s="97">
        <v>198.28571428571428</v>
      </c>
      <c r="D1324" s="236">
        <v>18.857142857142858</v>
      </c>
      <c r="E1324" s="122">
        <v>110</v>
      </c>
      <c r="F1324" s="122">
        <v>64.714285714285708</v>
      </c>
      <c r="G1324" s="122">
        <v>4.7142857142857144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4.7142857142857144</v>
      </c>
      <c r="Y1324" s="31">
        <v>2.3775216138328531E-2</v>
      </c>
      <c r="Z1324" s="294">
        <v>0.14285714285714285</v>
      </c>
      <c r="AA1324" s="31">
        <v>7.2046109510086451E-4</v>
      </c>
      <c r="AB1324" s="294">
        <v>0</v>
      </c>
      <c r="AC1324" s="31">
        <v>0</v>
      </c>
      <c r="AD1324" s="27">
        <v>13.925994236311249</v>
      </c>
      <c r="AE1324" s="27">
        <v>16.97</v>
      </c>
      <c r="AF1324" s="27">
        <v>19.066499999999998</v>
      </c>
      <c r="AG1324" s="57"/>
      <c r="AH1324" s="97">
        <v>154.14285714285714</v>
      </c>
      <c r="AI1324" s="236">
        <v>46.285714285714285</v>
      </c>
      <c r="AJ1324" s="122">
        <v>79</v>
      </c>
      <c r="AK1324" s="122">
        <v>27.571428571428573</v>
      </c>
      <c r="AL1324" s="122">
        <v>1.2857142857142858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1.2857142857142858</v>
      </c>
      <c r="BD1324" s="31">
        <v>8.3410565338276187E-3</v>
      </c>
      <c r="BE1324" s="294">
        <v>0</v>
      </c>
      <c r="BF1324" s="31">
        <v>0</v>
      </c>
      <c r="BG1324" s="294">
        <v>0</v>
      </c>
      <c r="BH1324" s="31">
        <v>0</v>
      </c>
      <c r="BI1324" s="27">
        <v>11.839916589434651</v>
      </c>
      <c r="BJ1324" s="27">
        <v>15.49</v>
      </c>
      <c r="BK1324" s="27">
        <v>17.34</v>
      </c>
      <c r="BL1324" s="57"/>
      <c r="BM1324" s="97">
        <v>352.42857142857144</v>
      </c>
      <c r="BN1324" s="236">
        <v>65.142857142857139</v>
      </c>
      <c r="BO1324" s="122">
        <v>189</v>
      </c>
      <c r="BP1324" s="122">
        <v>92.285714285714292</v>
      </c>
      <c r="BQ1324" s="122">
        <v>6</v>
      </c>
      <c r="BR1324" s="122">
        <v>0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6</v>
      </c>
      <c r="CI1324" s="31">
        <v>1.70247263883259E-2</v>
      </c>
      <c r="CJ1324" s="294">
        <v>0.14285714285714285</v>
      </c>
      <c r="CK1324" s="31">
        <v>4.0535062829347379E-4</v>
      </c>
      <c r="CL1324" s="294">
        <v>0</v>
      </c>
      <c r="CM1324" s="31">
        <v>0</v>
      </c>
      <c r="CN1324" s="27">
        <v>13.013599513579246</v>
      </c>
      <c r="CO1324" s="27">
        <v>16.37</v>
      </c>
      <c r="CP1324" s="27">
        <v>18.420000000000002</v>
      </c>
      <c r="CQ1324" s="57"/>
    </row>
    <row r="1325" spans="1:95" x14ac:dyDescent="0.25">
      <c r="A1325" s="218"/>
      <c r="B1325" s="284">
        <v>0.66666700000000001</v>
      </c>
      <c r="C1325" s="97">
        <v>238.57142857142856</v>
      </c>
      <c r="D1325" s="236">
        <v>17.571428571428573</v>
      </c>
      <c r="E1325" s="122">
        <v>122.71428571428571</v>
      </c>
      <c r="F1325" s="122">
        <v>89.428571428571431</v>
      </c>
      <c r="G1325" s="122">
        <v>8.4285714285714288</v>
      </c>
      <c r="H1325" s="122">
        <v>0.42857142857142855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8.8571428571428577</v>
      </c>
      <c r="Y1325" s="31">
        <v>3.7125748502994015E-2</v>
      </c>
      <c r="Z1325" s="294">
        <v>0.5714285714285714</v>
      </c>
      <c r="AA1325" s="31">
        <v>2.3952095808383233E-3</v>
      </c>
      <c r="AB1325" s="294">
        <v>0</v>
      </c>
      <c r="AC1325" s="31">
        <v>0</v>
      </c>
      <c r="AD1325" s="27">
        <v>14.283814371257538</v>
      </c>
      <c r="AE1325" s="27">
        <v>17.3035</v>
      </c>
      <c r="AF1325" s="27">
        <v>19.45</v>
      </c>
      <c r="AG1325" s="57"/>
      <c r="AH1325" s="97">
        <v>149.14285714285711</v>
      </c>
      <c r="AI1325" s="236">
        <v>36.857142857142854</v>
      </c>
      <c r="AJ1325" s="122">
        <v>86.714285714285708</v>
      </c>
      <c r="AK1325" s="122">
        <v>25.428571428571427</v>
      </c>
      <c r="AL1325" s="122">
        <v>0.14285714285714285</v>
      </c>
      <c r="AM1325" s="122">
        <v>0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0.14285714285714285</v>
      </c>
      <c r="BD1325" s="31">
        <v>9.5785440613026837E-4</v>
      </c>
      <c r="BE1325" s="294">
        <v>0</v>
      </c>
      <c r="BF1325" s="31">
        <v>0</v>
      </c>
      <c r="BG1325" s="294">
        <v>0</v>
      </c>
      <c r="BH1325" s="31">
        <v>0</v>
      </c>
      <c r="BI1325" s="27">
        <v>12.071379310344858</v>
      </c>
      <c r="BJ1325" s="27">
        <v>15.22</v>
      </c>
      <c r="BK1325" s="27">
        <v>16.987499999999997</v>
      </c>
      <c r="BL1325" s="57"/>
      <c r="BM1325" s="97">
        <v>387.71428571428567</v>
      </c>
      <c r="BN1325" s="236">
        <v>54.428571428571431</v>
      </c>
      <c r="BO1325" s="122">
        <v>209.42857142857142</v>
      </c>
      <c r="BP1325" s="122">
        <v>114.85714285714286</v>
      </c>
      <c r="BQ1325" s="122">
        <v>8.5714285714285712</v>
      </c>
      <c r="BR1325" s="122">
        <v>0.42857142857142855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9</v>
      </c>
      <c r="CI1325" s="31">
        <v>2.3212969786293298E-2</v>
      </c>
      <c r="CJ1325" s="294">
        <v>0.5714285714285714</v>
      </c>
      <c r="CK1325" s="31">
        <v>1.4738393515106854E-3</v>
      </c>
      <c r="CL1325" s="294">
        <v>0</v>
      </c>
      <c r="CM1325" s="31">
        <v>0</v>
      </c>
      <c r="CN1325" s="27">
        <v>13.432752394988961</v>
      </c>
      <c r="CO1325" s="27">
        <v>16.75</v>
      </c>
      <c r="CP1325" s="27">
        <v>18.670000000000002</v>
      </c>
      <c r="CQ1325" s="57"/>
    </row>
    <row r="1326" spans="1:95" x14ac:dyDescent="0.25">
      <c r="A1326" s="218"/>
      <c r="B1326" s="284">
        <v>0.70833299999999999</v>
      </c>
      <c r="C1326" s="97">
        <v>257.14285714285717</v>
      </c>
      <c r="D1326" s="236">
        <v>15.428571428571429</v>
      </c>
      <c r="E1326" s="122">
        <v>126.57142857142857</v>
      </c>
      <c r="F1326" s="122">
        <v>106.71428571428571</v>
      </c>
      <c r="G1326" s="122">
        <v>8</v>
      </c>
      <c r="H1326" s="122">
        <v>0.2857142857142857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0.14285714285714285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8.4285714285714288</v>
      </c>
      <c r="Y1326" s="31">
        <v>3.2777777777777774E-2</v>
      </c>
      <c r="Z1326" s="294">
        <v>0.5714285714285714</v>
      </c>
      <c r="AA1326" s="31">
        <v>2.2222222222222218E-3</v>
      </c>
      <c r="AB1326" s="294">
        <v>0.14285714285714285</v>
      </c>
      <c r="AC1326" s="31">
        <v>5.5555555555555545E-4</v>
      </c>
      <c r="AD1326" s="27">
        <v>14.55704444444445</v>
      </c>
      <c r="AE1326" s="27">
        <v>17.4785</v>
      </c>
      <c r="AF1326" s="27">
        <v>19.388499999999993</v>
      </c>
      <c r="AG1326" s="57"/>
      <c r="AH1326" s="97">
        <v>141.57142857142856</v>
      </c>
      <c r="AI1326" s="236">
        <v>31.428571428571427</v>
      </c>
      <c r="AJ1326" s="122">
        <v>81.142857142857139</v>
      </c>
      <c r="AK1326" s="122">
        <v>27.571428571428573</v>
      </c>
      <c r="AL1326" s="122">
        <v>1</v>
      </c>
      <c r="AM1326" s="122">
        <v>0.14285714285714285</v>
      </c>
      <c r="AN1326" s="122">
        <v>0</v>
      </c>
      <c r="AO1326" s="122">
        <v>0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0.14285714285714285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1.4285714285714286</v>
      </c>
      <c r="BD1326" s="31">
        <v>1.0090817356205853E-2</v>
      </c>
      <c r="BE1326" s="294">
        <v>0.42857142857142855</v>
      </c>
      <c r="BF1326" s="31">
        <v>3.027245206861756E-3</v>
      </c>
      <c r="BG1326" s="294">
        <v>0.2857142857142857</v>
      </c>
      <c r="BH1326" s="31">
        <v>2.0181634712411706E-3</v>
      </c>
      <c r="BI1326" s="27">
        <v>12.507083753784029</v>
      </c>
      <c r="BJ1326" s="27">
        <v>15.68</v>
      </c>
      <c r="BK1326" s="27">
        <v>17.420000000000002</v>
      </c>
      <c r="BL1326" s="57"/>
      <c r="BM1326" s="97">
        <v>398.71428571428578</v>
      </c>
      <c r="BN1326" s="236">
        <v>46.857142857142854</v>
      </c>
      <c r="BO1326" s="122">
        <v>207.71428571428572</v>
      </c>
      <c r="BP1326" s="122">
        <v>134.28571428571428</v>
      </c>
      <c r="BQ1326" s="122">
        <v>9</v>
      </c>
      <c r="BR1326" s="122">
        <v>0.42857142857142855</v>
      </c>
      <c r="BS1326" s="122">
        <v>0</v>
      </c>
      <c r="BT1326" s="122">
        <v>0</v>
      </c>
      <c r="BU1326" s="122">
        <v>0.14285714285714285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0.2857142857142857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9.8571428571428577</v>
      </c>
      <c r="CI1326" s="31">
        <v>2.4722321748477244E-2</v>
      </c>
      <c r="CJ1326" s="294">
        <v>1</v>
      </c>
      <c r="CK1326" s="31">
        <v>2.5080616266571118E-3</v>
      </c>
      <c r="CL1326" s="294">
        <v>0.42857142857142855</v>
      </c>
      <c r="CM1326" s="31">
        <v>1.0748835542816193E-3</v>
      </c>
      <c r="CN1326" s="27">
        <v>13.829165173772871</v>
      </c>
      <c r="CO1326" s="27">
        <v>17.041999999999998</v>
      </c>
      <c r="CP1326" s="27">
        <v>18.93</v>
      </c>
      <c r="CQ1326" s="57"/>
    </row>
    <row r="1327" spans="1:95" x14ac:dyDescent="0.25">
      <c r="A1327" s="218"/>
      <c r="B1327" s="284">
        <v>0.75</v>
      </c>
      <c r="C1327" s="97">
        <v>188.71428571428569</v>
      </c>
      <c r="D1327" s="236">
        <v>15.142857142857142</v>
      </c>
      <c r="E1327" s="122">
        <v>82.857142857142861</v>
      </c>
      <c r="F1327" s="122">
        <v>83.285714285714292</v>
      </c>
      <c r="G1327" s="122">
        <v>7.4285714285714288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7.4285714285714288</v>
      </c>
      <c r="Y1327" s="31">
        <v>3.936411809235428E-2</v>
      </c>
      <c r="Z1327" s="294">
        <v>0</v>
      </c>
      <c r="AA1327" s="31">
        <v>0</v>
      </c>
      <c r="AB1327" s="294">
        <v>0</v>
      </c>
      <c r="AC1327" s="31">
        <v>0</v>
      </c>
      <c r="AD1327" s="27">
        <v>14.613679031037059</v>
      </c>
      <c r="AE1327" s="27">
        <v>17.893999999999998</v>
      </c>
      <c r="AF1327" s="27">
        <v>19.73</v>
      </c>
      <c r="AG1327" s="57"/>
      <c r="AH1327" s="97">
        <v>114.99999999999999</v>
      </c>
      <c r="AI1327" s="236">
        <v>32.857142857142854</v>
      </c>
      <c r="AJ1327" s="122">
        <v>61.571428571428569</v>
      </c>
      <c r="AK1327" s="122">
        <v>19.857142857142858</v>
      </c>
      <c r="AL1327" s="122">
        <v>0.7142857142857143</v>
      </c>
      <c r="AM1327" s="122">
        <v>0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0.7142857142857143</v>
      </c>
      <c r="BD1327" s="31">
        <v>6.2111801242236038E-3</v>
      </c>
      <c r="BE1327" s="294">
        <v>0</v>
      </c>
      <c r="BF1327" s="31">
        <v>0</v>
      </c>
      <c r="BG1327" s="294">
        <v>0</v>
      </c>
      <c r="BH1327" s="31">
        <v>0</v>
      </c>
      <c r="BI1327" s="27">
        <v>11.97037267080746</v>
      </c>
      <c r="BJ1327" s="27">
        <v>15.350999999999999</v>
      </c>
      <c r="BK1327" s="27">
        <v>17.23</v>
      </c>
      <c r="BL1327" s="57"/>
      <c r="BM1327" s="97">
        <v>303.71428571428572</v>
      </c>
      <c r="BN1327" s="236">
        <v>48</v>
      </c>
      <c r="BO1327" s="122">
        <v>144.42857142857142</v>
      </c>
      <c r="BP1327" s="122">
        <v>103.14285714285714</v>
      </c>
      <c r="BQ1327" s="122">
        <v>8.1428571428571423</v>
      </c>
      <c r="BR1327" s="122">
        <v>0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8.1428571428571423</v>
      </c>
      <c r="CI1327" s="31">
        <v>2.6810912511759169E-2</v>
      </c>
      <c r="CJ1327" s="294">
        <v>0</v>
      </c>
      <c r="CK1327" s="31">
        <v>0</v>
      </c>
      <c r="CL1327" s="294">
        <v>0</v>
      </c>
      <c r="CM1327" s="31">
        <v>0</v>
      </c>
      <c r="CN1327" s="27">
        <v>13.612803386641602</v>
      </c>
      <c r="CO1327" s="27">
        <v>17.16</v>
      </c>
      <c r="CP1327" s="27">
        <v>19.176500000000001</v>
      </c>
      <c r="CQ1327" s="57"/>
    </row>
    <row r="1328" spans="1:95" x14ac:dyDescent="0.25">
      <c r="A1328" s="218"/>
      <c r="B1328" s="284">
        <v>0.79166700000000001</v>
      </c>
      <c r="C1328" s="97">
        <v>75.142857142857153</v>
      </c>
      <c r="D1328" s="236">
        <v>2.1428571428571428</v>
      </c>
      <c r="E1328" s="122">
        <v>22.857142857142858</v>
      </c>
      <c r="F1328" s="122">
        <v>42.428571428571431</v>
      </c>
      <c r="G1328" s="122">
        <v>7.2857142857142856</v>
      </c>
      <c r="H1328" s="122">
        <v>0.2857142857142857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7.7142857142857144</v>
      </c>
      <c r="Y1328" s="31">
        <v>0.10266159695817489</v>
      </c>
      <c r="Z1328" s="294">
        <v>0.8571428571428571</v>
      </c>
      <c r="AA1328" s="31">
        <v>1.1406844106463877E-2</v>
      </c>
      <c r="AB1328" s="294">
        <v>0</v>
      </c>
      <c r="AC1328" s="31">
        <v>0</v>
      </c>
      <c r="AD1328" s="27">
        <v>16.206615969581758</v>
      </c>
      <c r="AE1328" s="27">
        <v>19.398</v>
      </c>
      <c r="AF1328" s="27">
        <v>21.087999999999997</v>
      </c>
      <c r="AG1328" s="57"/>
      <c r="AH1328" s="97">
        <v>73.571428571428569</v>
      </c>
      <c r="AI1328" s="236">
        <v>4.8571428571428568</v>
      </c>
      <c r="AJ1328" s="122">
        <v>41.428571428571431</v>
      </c>
      <c r="AK1328" s="122">
        <v>26</v>
      </c>
      <c r="AL1328" s="122">
        <v>1.2857142857142858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1.2857142857142858</v>
      </c>
      <c r="BD1328" s="31">
        <v>1.7475728155339806E-2</v>
      </c>
      <c r="BE1328" s="294">
        <v>0.14285714285714285</v>
      </c>
      <c r="BF1328" s="31">
        <v>1.9417475728155339E-3</v>
      </c>
      <c r="BG1328" s="294">
        <v>0</v>
      </c>
      <c r="BH1328" s="31">
        <v>0</v>
      </c>
      <c r="BI1328" s="27">
        <v>14.031009708737873</v>
      </c>
      <c r="BJ1328" s="27">
        <v>16.47</v>
      </c>
      <c r="BK1328" s="27">
        <v>18.489999999999998</v>
      </c>
      <c r="BL1328" s="57"/>
      <c r="BM1328" s="97">
        <v>148.71428571428572</v>
      </c>
      <c r="BN1328" s="236">
        <v>7</v>
      </c>
      <c r="BO1328" s="122">
        <v>64.285714285714292</v>
      </c>
      <c r="BP1328" s="122">
        <v>68.428571428571431</v>
      </c>
      <c r="BQ1328" s="122">
        <v>8.5714285714285712</v>
      </c>
      <c r="BR1328" s="122">
        <v>0.2857142857142857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9</v>
      </c>
      <c r="CI1328" s="31">
        <v>6.0518731988472622E-2</v>
      </c>
      <c r="CJ1328" s="294">
        <v>1</v>
      </c>
      <c r="CK1328" s="31">
        <v>6.7243035542747355E-3</v>
      </c>
      <c r="CL1328" s="294">
        <v>0</v>
      </c>
      <c r="CM1328" s="31">
        <v>0</v>
      </c>
      <c r="CN1328" s="27">
        <v>15.130307396733919</v>
      </c>
      <c r="CO1328" s="27">
        <v>18.326999999999998</v>
      </c>
      <c r="CP1328" s="27">
        <v>20.23</v>
      </c>
      <c r="CQ1328" s="57"/>
    </row>
    <row r="1329" spans="1:95" x14ac:dyDescent="0.25">
      <c r="A1329" s="218"/>
      <c r="B1329" s="284">
        <v>0.83333299999999999</v>
      </c>
      <c r="C1329" s="97">
        <v>48.428571428571438</v>
      </c>
      <c r="D1329" s="236">
        <v>0.8571428571428571</v>
      </c>
      <c r="E1329" s="122">
        <v>12.142857142857142</v>
      </c>
      <c r="F1329" s="122">
        <v>28.857142857142858</v>
      </c>
      <c r="G1329" s="122">
        <v>6.1428571428571432</v>
      </c>
      <c r="H1329" s="122">
        <v>0.42857142857142855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6.5714285714285712</v>
      </c>
      <c r="Y1329" s="31">
        <v>0.13569321533923301</v>
      </c>
      <c r="Z1329" s="294">
        <v>0.5714285714285714</v>
      </c>
      <c r="AA1329" s="31">
        <v>1.1799410029498521E-2</v>
      </c>
      <c r="AB1329" s="294">
        <v>0</v>
      </c>
      <c r="AC1329" s="31">
        <v>0</v>
      </c>
      <c r="AD1329" s="27">
        <v>16.902684365781713</v>
      </c>
      <c r="AE1329" s="27">
        <v>19.73</v>
      </c>
      <c r="AF1329" s="27">
        <v>22.46</v>
      </c>
      <c r="AG1329" s="57"/>
      <c r="AH1329" s="97">
        <v>49.285714285714285</v>
      </c>
      <c r="AI1329" s="236">
        <v>2.2857142857142856</v>
      </c>
      <c r="AJ1329" s="122">
        <v>24.285714285714285</v>
      </c>
      <c r="AK1329" s="122">
        <v>20.571428571428573</v>
      </c>
      <c r="AL1329" s="122">
        <v>2</v>
      </c>
      <c r="AM1329" s="122">
        <v>0.14285714285714285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2.1428571428571428</v>
      </c>
      <c r="BD1329" s="31">
        <v>4.3478260869565216E-2</v>
      </c>
      <c r="BE1329" s="294">
        <v>0.42857142857142855</v>
      </c>
      <c r="BF1329" s="31">
        <v>8.6956521739130436E-3</v>
      </c>
      <c r="BG1329" s="294">
        <v>0</v>
      </c>
      <c r="BH1329" s="31">
        <v>0</v>
      </c>
      <c r="BI1329" s="27">
        <v>14.81811594202901</v>
      </c>
      <c r="BJ1329" s="27">
        <v>18.012</v>
      </c>
      <c r="BK1329" s="27">
        <v>19.796999999999997</v>
      </c>
      <c r="BL1329" s="57"/>
      <c r="BM1329" s="97">
        <v>97.714285714285708</v>
      </c>
      <c r="BN1329" s="236">
        <v>3.1428571428571428</v>
      </c>
      <c r="BO1329" s="122">
        <v>36.428571428571431</v>
      </c>
      <c r="BP1329" s="122">
        <v>49.428571428571431</v>
      </c>
      <c r="BQ1329" s="122">
        <v>8.1428571428571423</v>
      </c>
      <c r="BR1329" s="122">
        <v>0.5714285714285714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8.7142857142857135</v>
      </c>
      <c r="CI1329" s="31">
        <v>8.9181286549707597E-2</v>
      </c>
      <c r="CJ1329" s="294">
        <v>1</v>
      </c>
      <c r="CK1329" s="31">
        <v>1.0233918128654972E-2</v>
      </c>
      <c r="CL1329" s="294">
        <v>0</v>
      </c>
      <c r="CM1329" s="31">
        <v>0</v>
      </c>
      <c r="CN1329" s="27">
        <v>15.851257309941529</v>
      </c>
      <c r="CO1329" s="27">
        <v>19.012500000000003</v>
      </c>
      <c r="CP1329" s="27">
        <v>21.594999999999999</v>
      </c>
      <c r="CQ1329" s="57"/>
    </row>
    <row r="1330" spans="1:95" x14ac:dyDescent="0.25">
      <c r="A1330" s="218"/>
      <c r="B1330" s="284">
        <v>0.875</v>
      </c>
      <c r="C1330" s="97">
        <v>43.285714285714285</v>
      </c>
      <c r="D1330" s="236">
        <v>0.5714285714285714</v>
      </c>
      <c r="E1330" s="122">
        <v>7</v>
      </c>
      <c r="F1330" s="122">
        <v>23.285714285714285</v>
      </c>
      <c r="G1330" s="122">
        <v>11.285714285714286</v>
      </c>
      <c r="H1330" s="122">
        <v>1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12.285714285714286</v>
      </c>
      <c r="Y1330" s="31">
        <v>0.28382838283828388</v>
      </c>
      <c r="Z1330" s="294">
        <v>1.7142857142857142</v>
      </c>
      <c r="AA1330" s="31">
        <v>3.9603960396039604E-2</v>
      </c>
      <c r="AB1330" s="294">
        <v>0</v>
      </c>
      <c r="AC1330" s="31">
        <v>0</v>
      </c>
      <c r="AD1330" s="27">
        <v>18.10049504950495</v>
      </c>
      <c r="AE1330" s="27">
        <v>21.481999999999999</v>
      </c>
      <c r="AF1330" s="27">
        <v>23.53</v>
      </c>
      <c r="AG1330" s="57"/>
      <c r="AH1330" s="97">
        <v>37.285714285714285</v>
      </c>
      <c r="AI1330" s="236">
        <v>1.8571428571428572</v>
      </c>
      <c r="AJ1330" s="122">
        <v>14.285714285714286</v>
      </c>
      <c r="AK1330" s="122">
        <v>20</v>
      </c>
      <c r="AL1330" s="122">
        <v>1</v>
      </c>
      <c r="AM1330" s="122">
        <v>0.14285714285714285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1.1428571428571428</v>
      </c>
      <c r="BD1330" s="31">
        <v>3.0651340996168581E-2</v>
      </c>
      <c r="BE1330" s="294">
        <v>0.14285714285714285</v>
      </c>
      <c r="BF1330" s="31">
        <v>3.8314176245210726E-3</v>
      </c>
      <c r="BG1330" s="294">
        <v>0</v>
      </c>
      <c r="BH1330" s="31">
        <v>0</v>
      </c>
      <c r="BI1330" s="27">
        <v>15.04513409961687</v>
      </c>
      <c r="BJ1330" s="27">
        <v>18.041999999999998</v>
      </c>
      <c r="BK1330" s="27">
        <v>19.742999999999999</v>
      </c>
      <c r="BL1330" s="57"/>
      <c r="BM1330" s="97">
        <v>80.571428571428569</v>
      </c>
      <c r="BN1330" s="236">
        <v>2.4285714285714284</v>
      </c>
      <c r="BO1330" s="122">
        <v>21.285714285714285</v>
      </c>
      <c r="BP1330" s="122">
        <v>43.285714285714285</v>
      </c>
      <c r="BQ1330" s="122">
        <v>12.285714285714286</v>
      </c>
      <c r="BR1330" s="122">
        <v>1.1428571428571428</v>
      </c>
      <c r="BS1330" s="122">
        <v>0.14285714285714285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13.428571428571429</v>
      </c>
      <c r="CI1330" s="31">
        <v>0.16666666666666669</v>
      </c>
      <c r="CJ1330" s="294">
        <v>1.8571428571428572</v>
      </c>
      <c r="CK1330" s="31">
        <v>2.3049645390070924E-2</v>
      </c>
      <c r="CL1330" s="294">
        <v>0</v>
      </c>
      <c r="CM1330" s="31">
        <v>0</v>
      </c>
      <c r="CN1330" s="27">
        <v>16.686578014184406</v>
      </c>
      <c r="CO1330" s="27">
        <v>20.232500000000002</v>
      </c>
      <c r="CP1330" s="27">
        <v>22.752500000000001</v>
      </c>
      <c r="CQ1330" s="57"/>
    </row>
    <row r="1331" spans="1:95" x14ac:dyDescent="0.25">
      <c r="A1331" s="218"/>
      <c r="B1331" s="284">
        <v>0.91666700000000001</v>
      </c>
      <c r="C1331" s="97">
        <v>31.142857142857142</v>
      </c>
      <c r="D1331" s="236">
        <v>0.14285714285714285</v>
      </c>
      <c r="E1331" s="122">
        <v>5.5714285714285712</v>
      </c>
      <c r="F1331" s="122">
        <v>15.571428571428571</v>
      </c>
      <c r="G1331" s="122">
        <v>9.1428571428571423</v>
      </c>
      <c r="H1331" s="122">
        <v>0.7142857142857143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9.8571428571428577</v>
      </c>
      <c r="Y1331" s="31">
        <v>0.31651376146788995</v>
      </c>
      <c r="Z1331" s="294">
        <v>1.2857142857142858</v>
      </c>
      <c r="AA1331" s="31">
        <v>4.1284403669724773E-2</v>
      </c>
      <c r="AB1331" s="294">
        <v>0</v>
      </c>
      <c r="AC1331" s="31">
        <v>0</v>
      </c>
      <c r="AD1331" s="27">
        <v>18.360412844036695</v>
      </c>
      <c r="AE1331" s="27">
        <v>21.8765</v>
      </c>
      <c r="AF1331" s="27">
        <v>23.901999999999997</v>
      </c>
      <c r="AG1331" s="57"/>
      <c r="AH1331" s="97">
        <v>33</v>
      </c>
      <c r="AI1331" s="236">
        <v>0.8571428571428571</v>
      </c>
      <c r="AJ1331" s="122">
        <v>9.5714285714285712</v>
      </c>
      <c r="AK1331" s="122">
        <v>20.714285714285715</v>
      </c>
      <c r="AL1331" s="122">
        <v>1.8571428571428572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1.7142857142857142</v>
      </c>
      <c r="BD1331" s="31">
        <v>5.1948051948051945E-2</v>
      </c>
      <c r="BE1331" s="294">
        <v>0</v>
      </c>
      <c r="BF1331" s="31">
        <v>0</v>
      </c>
      <c r="BG1331" s="294">
        <v>0</v>
      </c>
      <c r="BH1331" s="31">
        <v>0</v>
      </c>
      <c r="BI1331" s="27">
        <v>16.115930735930721</v>
      </c>
      <c r="BJ1331" s="27">
        <v>18.512</v>
      </c>
      <c r="BK1331" s="27">
        <v>20.327999999999989</v>
      </c>
      <c r="BL1331" s="57"/>
      <c r="BM1331" s="97">
        <v>64.142857142857139</v>
      </c>
      <c r="BN1331" s="236">
        <v>1</v>
      </c>
      <c r="BO1331" s="122">
        <v>15.142857142857142</v>
      </c>
      <c r="BP1331" s="122">
        <v>36.285714285714285</v>
      </c>
      <c r="BQ1331" s="122">
        <v>11</v>
      </c>
      <c r="BR1331" s="122">
        <v>0.7142857142857143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11.571428571428571</v>
      </c>
      <c r="CI1331" s="31">
        <v>0.1804008908685969</v>
      </c>
      <c r="CJ1331" s="294">
        <v>1.2857142857142858</v>
      </c>
      <c r="CK1331" s="31">
        <v>2.0044543429844099E-2</v>
      </c>
      <c r="CL1331" s="294">
        <v>0</v>
      </c>
      <c r="CM1331" s="31">
        <v>0</v>
      </c>
      <c r="CN1331" s="27">
        <v>17.205679287305134</v>
      </c>
      <c r="CO1331" s="27">
        <v>20.615000000000002</v>
      </c>
      <c r="CP1331" s="27">
        <v>22.875</v>
      </c>
      <c r="CQ1331" s="57"/>
    </row>
    <row r="1332" spans="1:95" x14ac:dyDescent="0.25">
      <c r="A1332" s="218"/>
      <c r="B1332" s="284">
        <v>0.95833299999999999</v>
      </c>
      <c r="C1332" s="98">
        <v>18.285714285714285</v>
      </c>
      <c r="D1332" s="295">
        <v>0.14285714285714285</v>
      </c>
      <c r="E1332" s="296">
        <v>2.7142857142857144</v>
      </c>
      <c r="F1332" s="296">
        <v>8.4285714285714288</v>
      </c>
      <c r="G1332" s="296">
        <v>6.7142857142857144</v>
      </c>
      <c r="H1332" s="296">
        <v>0.2857142857142857</v>
      </c>
      <c r="I1332" s="296">
        <v>0</v>
      </c>
      <c r="J1332" s="296">
        <v>0</v>
      </c>
      <c r="K1332" s="296">
        <v>0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7</v>
      </c>
      <c r="Y1332" s="300">
        <v>0.3828125</v>
      </c>
      <c r="Z1332" s="297">
        <v>1</v>
      </c>
      <c r="AA1332" s="300">
        <v>5.46875E-2</v>
      </c>
      <c r="AB1332" s="297">
        <v>0</v>
      </c>
      <c r="AC1332" s="300">
        <v>0</v>
      </c>
      <c r="AD1332" s="124">
        <v>18.757890624999998</v>
      </c>
      <c r="AE1332" s="124">
        <v>22.557499999999997</v>
      </c>
      <c r="AF1332" s="124">
        <v>24.078499999999998</v>
      </c>
      <c r="AG1332" s="57"/>
      <c r="AH1332" s="98">
        <v>19.285714285714285</v>
      </c>
      <c r="AI1332" s="295">
        <v>0.2857142857142857</v>
      </c>
      <c r="AJ1332" s="296">
        <v>4.5714285714285712</v>
      </c>
      <c r="AK1332" s="296">
        <v>11.142857142857142</v>
      </c>
      <c r="AL1332" s="296">
        <v>3.2857142857142856</v>
      </c>
      <c r="AM1332" s="296">
        <v>0</v>
      </c>
      <c r="AN1332" s="296">
        <v>0</v>
      </c>
      <c r="AO1332" s="296">
        <v>0</v>
      </c>
      <c r="AP1332" s="296">
        <v>0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3.2857142857142856</v>
      </c>
      <c r="BD1332" s="300">
        <v>0.17037037037037037</v>
      </c>
      <c r="BE1332" s="297">
        <v>0</v>
      </c>
      <c r="BF1332" s="300">
        <v>0</v>
      </c>
      <c r="BG1332" s="297">
        <v>0</v>
      </c>
      <c r="BH1332" s="300">
        <v>0</v>
      </c>
      <c r="BI1332" s="124">
        <v>17.086296296296297</v>
      </c>
      <c r="BJ1332" s="124">
        <v>20.713999999999999</v>
      </c>
      <c r="BK1332" s="124">
        <v>22.151999999999997</v>
      </c>
      <c r="BL1332" s="57"/>
      <c r="BM1332" s="98">
        <v>37.571428571428577</v>
      </c>
      <c r="BN1332" s="295">
        <v>0.42857142857142855</v>
      </c>
      <c r="BO1332" s="296">
        <v>7.2857142857142856</v>
      </c>
      <c r="BP1332" s="296">
        <v>19.571428571428573</v>
      </c>
      <c r="BQ1332" s="296">
        <v>10</v>
      </c>
      <c r="BR1332" s="296">
        <v>0.2857142857142857</v>
      </c>
      <c r="BS1332" s="296">
        <v>0</v>
      </c>
      <c r="BT1332" s="296">
        <v>0</v>
      </c>
      <c r="BU1332" s="296">
        <v>0</v>
      </c>
      <c r="BV1332" s="296">
        <v>0</v>
      </c>
      <c r="BW1332" s="296">
        <v>0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10.285714285714286</v>
      </c>
      <c r="CI1332" s="300">
        <v>0.27376425855513309</v>
      </c>
      <c r="CJ1332" s="297">
        <v>1</v>
      </c>
      <c r="CK1332" s="300">
        <v>2.6615969581749045E-2</v>
      </c>
      <c r="CL1332" s="297">
        <v>0</v>
      </c>
      <c r="CM1332" s="300">
        <v>0</v>
      </c>
      <c r="CN1332" s="124">
        <v>17.899847908745244</v>
      </c>
      <c r="CO1332" s="124">
        <v>21.61</v>
      </c>
      <c r="CP1332" s="124">
        <v>23.474</v>
      </c>
      <c r="CQ1332" s="57"/>
    </row>
    <row r="1333" spans="1:95" x14ac:dyDescent="0.25">
      <c r="A1333" s="218"/>
      <c r="B1333" s="383" t="s">
        <v>35</v>
      </c>
      <c r="C1333" s="384">
        <v>1992.285714285714</v>
      </c>
      <c r="D1333" s="385">
        <v>173.57142857142858</v>
      </c>
      <c r="E1333" s="385">
        <v>1000.7142857142856</v>
      </c>
      <c r="F1333" s="385">
        <v>746.57142857142856</v>
      </c>
      <c r="G1333" s="385">
        <v>68.571428571428569</v>
      </c>
      <c r="H1333" s="385">
        <v>2.5714285714285712</v>
      </c>
      <c r="I1333" s="385">
        <v>0.14285714285714285</v>
      </c>
      <c r="J1333" s="385">
        <v>0</v>
      </c>
      <c r="K1333" s="385">
        <v>0</v>
      </c>
      <c r="L1333" s="385">
        <v>0</v>
      </c>
      <c r="M1333" s="385">
        <v>0</v>
      </c>
      <c r="N1333" s="385">
        <v>0</v>
      </c>
      <c r="O1333" s="385">
        <v>0</v>
      </c>
      <c r="P1333" s="385">
        <v>0</v>
      </c>
      <c r="Q1333" s="385">
        <v>0.14285714285714285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71.428571428571431</v>
      </c>
      <c r="Y1333" s="403">
        <v>3.5852574214828632E-2</v>
      </c>
      <c r="Z1333" s="387">
        <v>4.5714285714285712</v>
      </c>
      <c r="AA1333" s="403">
        <v>2.2945647497490322E-3</v>
      </c>
      <c r="AB1333" s="387">
        <v>0.14285714285714285</v>
      </c>
      <c r="AC1333" s="403">
        <v>7.1705148429657256E-5</v>
      </c>
      <c r="AD1333" s="404">
        <v>14.268450451742391</v>
      </c>
      <c r="AE1333" s="404">
        <v>17.5</v>
      </c>
      <c r="AF1333" s="404">
        <v>19.5</v>
      </c>
      <c r="AG1333" s="16"/>
      <c r="AH1333" s="387">
        <v>1776.7142857142853</v>
      </c>
      <c r="AI1333" s="385">
        <v>537</v>
      </c>
      <c r="AJ1333" s="385">
        <v>885.42857142857133</v>
      </c>
      <c r="AK1333" s="385">
        <v>341.85714285714283</v>
      </c>
      <c r="AL1333" s="385">
        <v>11.857142857142858</v>
      </c>
      <c r="AM1333" s="385">
        <v>0.2857142857142857</v>
      </c>
      <c r="AN1333" s="385">
        <v>0</v>
      </c>
      <c r="AO1333" s="385">
        <v>0</v>
      </c>
      <c r="AP1333" s="385">
        <v>0.14285714285714285</v>
      </c>
      <c r="AQ1333" s="385">
        <v>0</v>
      </c>
      <c r="AR1333" s="385">
        <v>0</v>
      </c>
      <c r="AS1333" s="385">
        <v>0</v>
      </c>
      <c r="AT1333" s="385">
        <v>0</v>
      </c>
      <c r="AU1333" s="385">
        <v>0</v>
      </c>
      <c r="AV1333" s="385">
        <v>0.14285714285714285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</v>
      </c>
      <c r="BC1333" s="387">
        <v>12.285714285714286</v>
      </c>
      <c r="BD1333" s="403">
        <v>6.9148508482753095E-3</v>
      </c>
      <c r="BE1333" s="387">
        <v>0.5714285714285714</v>
      </c>
      <c r="BF1333" s="403">
        <v>3.2162096968722364E-4</v>
      </c>
      <c r="BG1333" s="387">
        <v>0.2857142857142857</v>
      </c>
      <c r="BH1333" s="403">
        <v>1.6081048484361182E-4</v>
      </c>
      <c r="BI1333" s="404">
        <v>11.932975798022182</v>
      </c>
      <c r="BJ1333" s="404">
        <v>15.55</v>
      </c>
      <c r="BK1333" s="404">
        <v>17.320999999999987</v>
      </c>
      <c r="BL1333" s="16"/>
      <c r="BM1333" s="387">
        <v>3769.0000000000005</v>
      </c>
      <c r="BN1333" s="385">
        <v>710.57142857142856</v>
      </c>
      <c r="BO1333" s="385">
        <v>1886.1428571428571</v>
      </c>
      <c r="BP1333" s="385">
        <v>1088.4285714285713</v>
      </c>
      <c r="BQ1333" s="385">
        <v>80.428571428571416</v>
      </c>
      <c r="BR1333" s="385">
        <v>2.8571428571428568</v>
      </c>
      <c r="BS1333" s="385">
        <v>0.14285714285714285</v>
      </c>
      <c r="BT1333" s="385">
        <v>0</v>
      </c>
      <c r="BU1333" s="385">
        <v>0.14285714285714285</v>
      </c>
      <c r="BV1333" s="385">
        <v>0</v>
      </c>
      <c r="BW1333" s="385">
        <v>0</v>
      </c>
      <c r="BX1333" s="385">
        <v>0</v>
      </c>
      <c r="BY1333" s="385">
        <v>0</v>
      </c>
      <c r="BZ1333" s="385">
        <v>0</v>
      </c>
      <c r="CA1333" s="385">
        <v>0.2857142857142857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</v>
      </c>
      <c r="CH1333" s="332">
        <v>83.714285714285722</v>
      </c>
      <c r="CI1333" s="358">
        <v>2.2211272410264184E-2</v>
      </c>
      <c r="CJ1333" s="332">
        <v>5.1428571428571423</v>
      </c>
      <c r="CK1333" s="358">
        <v>1.3645150286169122E-3</v>
      </c>
      <c r="CL1333" s="332">
        <v>0.42857142857142855</v>
      </c>
      <c r="CM1333" s="358">
        <v>1.1370958571807602E-4</v>
      </c>
      <c r="CN1333" s="359">
        <v>13.167502937497661</v>
      </c>
      <c r="CO1333" s="359">
        <v>16.71</v>
      </c>
      <c r="CP1333" s="359">
        <v>18.73</v>
      </c>
      <c r="CQ1333" s="57"/>
    </row>
    <row r="1334" spans="1:95" x14ac:dyDescent="0.25">
      <c r="A1334" s="218"/>
      <c r="B1334" s="388" t="s">
        <v>36</v>
      </c>
      <c r="C1334" s="389">
        <v>2249.2857142857142</v>
      </c>
      <c r="D1334" s="390">
        <v>177.71428571428572</v>
      </c>
      <c r="E1334" s="390">
        <v>1052.8571428571427</v>
      </c>
      <c r="F1334" s="390">
        <v>890.14285714285722</v>
      </c>
      <c r="G1334" s="390">
        <v>122.14285714285714</v>
      </c>
      <c r="H1334" s="390">
        <v>5.8571428571428568</v>
      </c>
      <c r="I1334" s="390">
        <v>0.42857142857142855</v>
      </c>
      <c r="J1334" s="390">
        <v>0</v>
      </c>
      <c r="K1334" s="390">
        <v>0</v>
      </c>
      <c r="L1334" s="390">
        <v>0</v>
      </c>
      <c r="M1334" s="390">
        <v>0</v>
      </c>
      <c r="N1334" s="390">
        <v>0</v>
      </c>
      <c r="O1334" s="390">
        <v>0</v>
      </c>
      <c r="P1334" s="390">
        <v>0</v>
      </c>
      <c r="Q1334" s="390">
        <v>0.14285714285714285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128.28571428571428</v>
      </c>
      <c r="Y1334" s="405">
        <v>5.7033979040965382E-2</v>
      </c>
      <c r="Z1334" s="392">
        <v>10.285714285714285</v>
      </c>
      <c r="AA1334" s="405">
        <v>4.5728802794537948E-3</v>
      </c>
      <c r="AB1334" s="392">
        <v>0.14285714285714285</v>
      </c>
      <c r="AC1334" s="405">
        <v>6.3512226103524925E-5</v>
      </c>
      <c r="AD1334" s="406">
        <v>14.63927977135598</v>
      </c>
      <c r="AE1334" s="406">
        <v>18.07</v>
      </c>
      <c r="AF1334" s="406">
        <v>20.23</v>
      </c>
      <c r="AG1334" s="16"/>
      <c r="AH1334" s="392">
        <v>1985.9999999999998</v>
      </c>
      <c r="AI1334" s="390">
        <v>548.14285714285722</v>
      </c>
      <c r="AJ1334" s="390">
        <v>976.28571428571433</v>
      </c>
      <c r="AK1334" s="390">
        <v>440.5714285714285</v>
      </c>
      <c r="AL1334" s="390">
        <v>20.142857142857146</v>
      </c>
      <c r="AM1334" s="390">
        <v>0.5714285714285714</v>
      </c>
      <c r="AN1334" s="390">
        <v>0</v>
      </c>
      <c r="AO1334" s="390">
        <v>0</v>
      </c>
      <c r="AP1334" s="390">
        <v>0.14285714285714285</v>
      </c>
      <c r="AQ1334" s="390">
        <v>0</v>
      </c>
      <c r="AR1334" s="390">
        <v>0</v>
      </c>
      <c r="AS1334" s="390">
        <v>0</v>
      </c>
      <c r="AT1334" s="390">
        <v>0</v>
      </c>
      <c r="AU1334" s="390">
        <v>0</v>
      </c>
      <c r="AV1334" s="390">
        <v>0.14285714285714285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</v>
      </c>
      <c r="BC1334" s="392">
        <v>20.857142857142858</v>
      </c>
      <c r="BD1334" s="405">
        <v>1.0502086030786938E-2</v>
      </c>
      <c r="BE1334" s="392">
        <v>1.4285714285714284</v>
      </c>
      <c r="BF1334" s="405">
        <v>7.1932096101280391E-4</v>
      </c>
      <c r="BG1334" s="392">
        <v>0.2857142857142857</v>
      </c>
      <c r="BH1334" s="405">
        <v>1.4386419220256078E-4</v>
      </c>
      <c r="BI1334" s="406">
        <v>12.246984606531553</v>
      </c>
      <c r="BJ1334" s="406">
        <v>15.91</v>
      </c>
      <c r="BK1334" s="406">
        <v>17.829999999999998</v>
      </c>
      <c r="BL1334" s="16"/>
      <c r="BM1334" s="392">
        <v>4235.2857142857147</v>
      </c>
      <c r="BN1334" s="390">
        <v>725.85714285714278</v>
      </c>
      <c r="BO1334" s="390">
        <v>2029.1428571428569</v>
      </c>
      <c r="BP1334" s="390">
        <v>1330.7142857142856</v>
      </c>
      <c r="BQ1334" s="390">
        <v>142.28571428571428</v>
      </c>
      <c r="BR1334" s="390">
        <v>6.428571428571427</v>
      </c>
      <c r="BS1334" s="390">
        <v>0.42857142857142855</v>
      </c>
      <c r="BT1334" s="390">
        <v>0</v>
      </c>
      <c r="BU1334" s="390">
        <v>0.14285714285714285</v>
      </c>
      <c r="BV1334" s="390">
        <v>0</v>
      </c>
      <c r="BW1334" s="390">
        <v>0</v>
      </c>
      <c r="BX1334" s="390">
        <v>0</v>
      </c>
      <c r="BY1334" s="390">
        <v>0</v>
      </c>
      <c r="BZ1334" s="390">
        <v>0</v>
      </c>
      <c r="CA1334" s="390">
        <v>0.2857142857142857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</v>
      </c>
      <c r="CH1334" s="339">
        <v>149.14285714285714</v>
      </c>
      <c r="CI1334" s="360">
        <v>3.5214355584038855E-2</v>
      </c>
      <c r="CJ1334" s="339">
        <v>11.714285714285715</v>
      </c>
      <c r="CK1334" s="360">
        <v>2.76587850372719E-3</v>
      </c>
      <c r="CL1334" s="339">
        <v>0.42857142857142855</v>
      </c>
      <c r="CM1334" s="360">
        <v>1.0119067696562888E-4</v>
      </c>
      <c r="CN1334" s="361">
        <v>13.51749047121122</v>
      </c>
      <c r="CO1334" s="361">
        <v>17.16</v>
      </c>
      <c r="CP1334" s="361">
        <v>19.39</v>
      </c>
      <c r="CQ1334" s="57"/>
    </row>
    <row r="1335" spans="1:95" x14ac:dyDescent="0.25">
      <c r="A1335" s="218"/>
      <c r="B1335" s="393" t="s">
        <v>37</v>
      </c>
      <c r="C1335" s="394">
        <v>2298.7142857142858</v>
      </c>
      <c r="D1335" s="395">
        <v>178</v>
      </c>
      <c r="E1335" s="395">
        <v>1061.1428571428571</v>
      </c>
      <c r="F1335" s="395">
        <v>914.14285714285722</v>
      </c>
      <c r="G1335" s="395">
        <v>138</v>
      </c>
      <c r="H1335" s="395">
        <v>6.8571428571428568</v>
      </c>
      <c r="I1335" s="395">
        <v>0.42857142857142855</v>
      </c>
      <c r="J1335" s="395">
        <v>0</v>
      </c>
      <c r="K1335" s="395">
        <v>0</v>
      </c>
      <c r="L1335" s="395">
        <v>0</v>
      </c>
      <c r="M1335" s="395">
        <v>0</v>
      </c>
      <c r="N1335" s="395">
        <v>0</v>
      </c>
      <c r="O1335" s="395">
        <v>0</v>
      </c>
      <c r="P1335" s="395">
        <v>0</v>
      </c>
      <c r="Q1335" s="395">
        <v>0.14285714285714285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145.14285714285714</v>
      </c>
      <c r="Y1335" s="407">
        <v>6.3140886209682431E-2</v>
      </c>
      <c r="Z1335" s="397">
        <v>12.571428571428571</v>
      </c>
      <c r="AA1335" s="407">
        <v>5.468895655956746E-3</v>
      </c>
      <c r="AB1335" s="397">
        <v>0.14285714285714285</v>
      </c>
      <c r="AC1335" s="407">
        <v>6.2146541544963018E-5</v>
      </c>
      <c r="AD1335" s="408">
        <v>14.690097725991345</v>
      </c>
      <c r="AE1335" s="408">
        <v>18.07</v>
      </c>
      <c r="AF1335" s="408">
        <v>20.36</v>
      </c>
      <c r="AG1335" s="16"/>
      <c r="AH1335" s="397">
        <v>2038.285714285714</v>
      </c>
      <c r="AI1335" s="395">
        <v>549.28571428571445</v>
      </c>
      <c r="AJ1335" s="395">
        <v>990.42857142857144</v>
      </c>
      <c r="AK1335" s="395">
        <v>472.42857142857139</v>
      </c>
      <c r="AL1335" s="395">
        <v>25.285714285714288</v>
      </c>
      <c r="AM1335" s="395">
        <v>0.5714285714285714</v>
      </c>
      <c r="AN1335" s="395">
        <v>0</v>
      </c>
      <c r="AO1335" s="395">
        <v>0</v>
      </c>
      <c r="AP1335" s="395">
        <v>0.14285714285714285</v>
      </c>
      <c r="AQ1335" s="395">
        <v>0</v>
      </c>
      <c r="AR1335" s="395">
        <v>0</v>
      </c>
      <c r="AS1335" s="395">
        <v>0</v>
      </c>
      <c r="AT1335" s="395">
        <v>0</v>
      </c>
      <c r="AU1335" s="395">
        <v>0</v>
      </c>
      <c r="AV1335" s="395">
        <v>0.14285714285714285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</v>
      </c>
      <c r="BC1335" s="397">
        <v>25.857142857142858</v>
      </c>
      <c r="BD1335" s="407">
        <v>1.2685730305578921E-2</v>
      </c>
      <c r="BE1335" s="397">
        <v>1.4285714285714284</v>
      </c>
      <c r="BF1335" s="407">
        <v>7.0086907765629384E-4</v>
      </c>
      <c r="BG1335" s="397">
        <v>0.2857142857142857</v>
      </c>
      <c r="BH1335" s="407">
        <v>1.4017381553125876E-4</v>
      </c>
      <c r="BI1335" s="408">
        <v>12.310221467487539</v>
      </c>
      <c r="BJ1335" s="408">
        <v>15.91</v>
      </c>
      <c r="BK1335" s="408">
        <v>17.89</v>
      </c>
      <c r="BL1335" s="16"/>
      <c r="BM1335" s="397">
        <v>4337</v>
      </c>
      <c r="BN1335" s="395">
        <v>727.28571428571422</v>
      </c>
      <c r="BO1335" s="395">
        <v>2051.5714285714284</v>
      </c>
      <c r="BP1335" s="395">
        <v>1386.5714285714284</v>
      </c>
      <c r="BQ1335" s="395">
        <v>163.28571428571428</v>
      </c>
      <c r="BR1335" s="395">
        <v>7.428571428571427</v>
      </c>
      <c r="BS1335" s="395">
        <v>0.42857142857142855</v>
      </c>
      <c r="BT1335" s="395">
        <v>0</v>
      </c>
      <c r="BU1335" s="395">
        <v>0.14285714285714285</v>
      </c>
      <c r="BV1335" s="395">
        <v>0</v>
      </c>
      <c r="BW1335" s="395">
        <v>0</v>
      </c>
      <c r="BX1335" s="395">
        <v>0</v>
      </c>
      <c r="BY1335" s="395">
        <v>0</v>
      </c>
      <c r="BZ1335" s="395">
        <v>0</v>
      </c>
      <c r="CA1335" s="395">
        <v>0.2857142857142857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</v>
      </c>
      <c r="CH1335" s="344">
        <v>171</v>
      </c>
      <c r="CI1335" s="362">
        <v>3.9428176158635003E-2</v>
      </c>
      <c r="CJ1335" s="344">
        <v>14.000000000000002</v>
      </c>
      <c r="CK1335" s="362">
        <v>3.228037814157252E-3</v>
      </c>
      <c r="CL1335" s="344">
        <v>0.42857142857142855</v>
      </c>
      <c r="CM1335" s="362">
        <v>9.8817484106854633E-5</v>
      </c>
      <c r="CN1335" s="363">
        <v>13.572514287612917</v>
      </c>
      <c r="CO1335" s="363">
        <v>17.16</v>
      </c>
      <c r="CP1335" s="363">
        <v>19.48</v>
      </c>
      <c r="CQ1335" s="57"/>
    </row>
    <row r="1336" spans="1:95" x14ac:dyDescent="0.25">
      <c r="A1336" s="218"/>
      <c r="B1336" s="398" t="s">
        <v>38</v>
      </c>
      <c r="C1336" s="399">
        <v>2353.2857142857142</v>
      </c>
      <c r="D1336" s="400">
        <v>178.71428571428572</v>
      </c>
      <c r="E1336" s="400">
        <v>1064.5714285714284</v>
      </c>
      <c r="F1336" s="400">
        <v>932.42857142857156</v>
      </c>
      <c r="G1336" s="400">
        <v>166.57142857142856</v>
      </c>
      <c r="H1336" s="400">
        <v>10.428571428571429</v>
      </c>
      <c r="I1336" s="400">
        <v>0.42857142857142855</v>
      </c>
      <c r="J1336" s="400">
        <v>0</v>
      </c>
      <c r="K1336" s="400">
        <v>0</v>
      </c>
      <c r="L1336" s="400">
        <v>0</v>
      </c>
      <c r="M1336" s="400">
        <v>0</v>
      </c>
      <c r="N1336" s="400">
        <v>0</v>
      </c>
      <c r="O1336" s="400">
        <v>0</v>
      </c>
      <c r="P1336" s="400">
        <v>0</v>
      </c>
      <c r="Q1336" s="400">
        <v>0.14285714285714285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177.14285714285714</v>
      </c>
      <c r="Y1336" s="409">
        <v>7.52746919201117E-2</v>
      </c>
      <c r="Z1336" s="402">
        <v>19</v>
      </c>
      <c r="AA1336" s="409">
        <v>8.0738177623990767E-3</v>
      </c>
      <c r="AB1336" s="402">
        <v>0.14285714285714285</v>
      </c>
      <c r="AC1336" s="409">
        <v>6.0705396709767496E-5</v>
      </c>
      <c r="AD1336" s="410">
        <v>14.851771990529967</v>
      </c>
      <c r="AE1336" s="410">
        <v>18.43</v>
      </c>
      <c r="AF1336" s="410">
        <v>20.87</v>
      </c>
      <c r="AG1336" s="16"/>
      <c r="AH1336" s="402">
        <v>2085.2857142857142</v>
      </c>
      <c r="AI1336" s="400">
        <v>549.857142857143</v>
      </c>
      <c r="AJ1336" s="400">
        <v>996.14285714285722</v>
      </c>
      <c r="AK1336" s="400">
        <v>505.42857142857139</v>
      </c>
      <c r="AL1336" s="400">
        <v>32.285714285714285</v>
      </c>
      <c r="AM1336" s="400">
        <v>1.2857142857142854</v>
      </c>
      <c r="AN1336" s="400">
        <v>0</v>
      </c>
      <c r="AO1336" s="400">
        <v>0</v>
      </c>
      <c r="AP1336" s="400">
        <v>0.14285714285714285</v>
      </c>
      <c r="AQ1336" s="400">
        <v>0</v>
      </c>
      <c r="AR1336" s="400">
        <v>0</v>
      </c>
      <c r="AS1336" s="400">
        <v>0</v>
      </c>
      <c r="AT1336" s="400">
        <v>0</v>
      </c>
      <c r="AU1336" s="400">
        <v>0</v>
      </c>
      <c r="AV1336" s="400">
        <v>0.14285714285714285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</v>
      </c>
      <c r="BC1336" s="402">
        <v>33.285714285714285</v>
      </c>
      <c r="BD1336" s="409">
        <v>1.5962184010413098E-2</v>
      </c>
      <c r="BE1336" s="402">
        <v>2.4285714285714279</v>
      </c>
      <c r="BF1336" s="409">
        <v>1.1646228677125435E-3</v>
      </c>
      <c r="BG1336" s="402">
        <v>0.2857142857142857</v>
      </c>
      <c r="BH1336" s="409">
        <v>1.3701445502500514E-4</v>
      </c>
      <c r="BI1336" s="410">
        <v>12.472224429677413</v>
      </c>
      <c r="BJ1336" s="410">
        <v>16.23</v>
      </c>
      <c r="BK1336" s="410">
        <v>18.239999999999998</v>
      </c>
      <c r="BL1336" s="16"/>
      <c r="BM1336" s="402">
        <v>4438.5714285714275</v>
      </c>
      <c r="BN1336" s="400">
        <v>728.57142857142856</v>
      </c>
      <c r="BO1336" s="400">
        <v>2060.7142857142853</v>
      </c>
      <c r="BP1336" s="400">
        <v>1437.8571428571427</v>
      </c>
      <c r="BQ1336" s="400">
        <v>198.85714285714283</v>
      </c>
      <c r="BR1336" s="400">
        <v>11.714285714285715</v>
      </c>
      <c r="BS1336" s="400">
        <v>0.42857142857142855</v>
      </c>
      <c r="BT1336" s="400">
        <v>0</v>
      </c>
      <c r="BU1336" s="400">
        <v>0.14285714285714285</v>
      </c>
      <c r="BV1336" s="400">
        <v>0</v>
      </c>
      <c r="BW1336" s="400">
        <v>0</v>
      </c>
      <c r="BX1336" s="400">
        <v>0</v>
      </c>
      <c r="BY1336" s="400">
        <v>0</v>
      </c>
      <c r="BZ1336" s="400">
        <v>0</v>
      </c>
      <c r="CA1336" s="400">
        <v>0.2857142857142857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</v>
      </c>
      <c r="CH1336" s="349">
        <v>210.42857142857144</v>
      </c>
      <c r="CI1336" s="364">
        <v>4.7409076279369182E-2</v>
      </c>
      <c r="CJ1336" s="349">
        <v>21.428571428571427</v>
      </c>
      <c r="CK1336" s="364">
        <v>4.8278081750885108E-3</v>
      </c>
      <c r="CL1336" s="349">
        <v>0.42857142857142855</v>
      </c>
      <c r="CM1336" s="364">
        <v>9.6556163501770217E-5</v>
      </c>
      <c r="CN1336" s="365">
        <v>13.733836498229737</v>
      </c>
      <c r="CO1336" s="365">
        <v>17.489999999999998</v>
      </c>
      <c r="CP1336" s="365">
        <v>19.91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9EC0E6-C23C-4B78-B0BE-334A6AD5F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557E9-DE68-4265-BCD2-F2D051134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F7DA1-BB0F-4326-BBE8-71E59DF20F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