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To Peer/"/>
    </mc:Choice>
  </mc:AlternateContent>
  <xr:revisionPtr revIDLastSave="0" documentId="8_{FB9EED9C-4A0C-489D-9637-2E030519AD7A}" xr6:coauthVersionLast="45" xr6:coauthVersionMax="45" xr10:uidLastSave="{00000000-0000-0000-0000-000000000000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N253" i="55" l="1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F11" i="52"/>
  <c r="I11" i="54"/>
  <c r="F11" i="54"/>
  <c r="E11" i="54"/>
  <c r="H11" i="54" l="1"/>
  <c r="C11" i="52"/>
  <c r="D11" i="52" l="1"/>
  <c r="D11" i="54"/>
  <c r="G11" i="52"/>
  <c r="G11" i="54"/>
  <c r="B11" i="53"/>
  <c r="C11" i="54"/>
  <c r="B16" i="55"/>
  <c r="V36" i="53" l="1"/>
  <c r="T27" i="53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S36" i="53"/>
  <c r="W27" i="53"/>
  <c r="I16" i="53"/>
  <c r="I20" i="53"/>
  <c r="J34" i="53"/>
  <c r="W23" i="53"/>
  <c r="W32" i="53"/>
  <c r="X16" i="53"/>
  <c r="O33" i="53"/>
  <c r="R34" i="53"/>
  <c r="X24" i="53"/>
  <c r="T16" i="53"/>
  <c r="N21" i="53"/>
  <c r="U16" i="53"/>
  <c r="N25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W22" i="53"/>
  <c r="X28" i="53"/>
  <c r="L33" i="53"/>
  <c r="Q28" i="53"/>
  <c r="G20" i="53"/>
  <c r="G35" i="53"/>
  <c r="G15" i="53"/>
  <c r="O13" i="53"/>
  <c r="Q18" i="53"/>
  <c r="Q33" i="53"/>
  <c r="Q20" i="53"/>
  <c r="P13" i="53"/>
  <c r="L34" i="53"/>
  <c r="O36" i="53"/>
  <c r="V16" i="53"/>
  <c r="W15" i="53"/>
  <c r="X30" i="53"/>
  <c r="S31" i="53"/>
  <c r="M17" i="53"/>
  <c r="H21" i="53"/>
  <c r="P22" i="53"/>
  <c r="W26" i="53"/>
  <c r="M16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I19" i="53"/>
  <c r="H17" i="53"/>
  <c r="E20" i="53"/>
  <c r="Q29" i="53"/>
  <c r="G19" i="53"/>
  <c r="E13" i="53"/>
  <c r="X32" i="53"/>
  <c r="T13" i="53"/>
  <c r="N27" i="53"/>
  <c r="V24" i="53"/>
  <c r="U3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T14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N14" i="53"/>
  <c r="J25" i="53"/>
  <c r="M21" i="53"/>
  <c r="I35" i="53"/>
  <c r="G27" i="53"/>
  <c r="W13" i="53"/>
  <c r="E33" i="53"/>
  <c r="X15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S22" i="53"/>
  <c r="H36" i="53"/>
  <c r="I26" i="53"/>
  <c r="L32" i="53"/>
  <c r="T25" i="53"/>
  <c r="R30" i="53"/>
  <c r="O26" i="53"/>
  <c r="U14" i="53"/>
  <c r="H22" i="53"/>
  <c r="R16" i="53"/>
  <c r="L13" i="53"/>
  <c r="U31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R19" i="53" l="1"/>
  <c r="I23" i="53"/>
  <c r="G29" i="53"/>
  <c r="F31" i="53"/>
  <c r="O24" i="53"/>
  <c r="V30" i="53"/>
  <c r="J22" i="53"/>
  <c r="U13" i="53"/>
  <c r="M24" i="53"/>
  <c r="L16" i="53"/>
  <c r="S28" i="53"/>
  <c r="G21" i="53"/>
  <c r="N34" i="53"/>
  <c r="K31" i="53"/>
  <c r="W16" i="53"/>
  <c r="Q17" i="53"/>
  <c r="R26" i="53"/>
  <c r="T26" i="53"/>
  <c r="J17" i="53"/>
  <c r="N22" i="53"/>
  <c r="F22" i="53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37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D15" i="51"/>
  <c r="E63" i="50"/>
  <c r="C17" i="50" s="1"/>
  <c r="F12" i="51"/>
  <c r="E12" i="51"/>
  <c r="C17" i="51"/>
  <c r="F14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32" i="53"/>
  <c r="AE19" i="53"/>
  <c r="AE22" i="53"/>
  <c r="AE31" i="53"/>
  <c r="AE23" i="53"/>
  <c r="AE16" i="53"/>
  <c r="Z25" i="53"/>
  <c r="AB25" i="53"/>
  <c r="AC23" i="53"/>
  <c r="AA23" i="53"/>
  <c r="Y23" i="53"/>
  <c r="AC31" i="53"/>
  <c r="AB31" i="53"/>
  <c r="Y31" i="53"/>
  <c r="Z32" i="53"/>
  <c r="AD16" i="53"/>
  <c r="AB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G17" i="51" l="1"/>
  <c r="D12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I61" i="50"/>
  <c r="G15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H64" i="50"/>
  <c r="F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B13" i="53"/>
  <c r="AD29" i="53"/>
  <c r="AB29" i="53"/>
  <c r="Z29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30" i="53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Z17" i="53" l="1"/>
  <c r="AD14" i="53"/>
  <c r="Z15" i="53"/>
  <c r="AB17" i="53"/>
  <c r="AB14" i="53"/>
  <c r="AB15" i="53"/>
  <c r="AD17" i="53"/>
  <c r="Z14" i="53"/>
  <c r="AD15" i="53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J65" i="50"/>
  <c r="H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<sst xmlns="http://schemas.openxmlformats.org/spreadsheetml/2006/main" count="1947" uniqueCount="256">
  <si>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</si>
  <si>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</si>
  <si>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</si>
  <si>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</si>
  <si>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</si>
  <si>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</si>
  <si>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</si>
  <si>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</si>
  <si>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</si>
  <si>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</si>
  <si>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</si>
  <si>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</si>
  <si>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</si>
  <si>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</si>
  <si>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</si>
  <si>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</si>
  <si>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</si>
  <si>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</si>
  <si>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</si>
  <si>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</si>
  <si>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</si>
  <si>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</si>
  <si>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</si>
  <si>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</si>
  <si>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</si>
  <si>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</si>
  <si>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</si>
  <si>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</si>
  <si>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</si>
  <si>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</si>
  <si>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</si>
  <si>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</si>
  <si>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</si>
  <si>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</si>
  <si>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</si>
  <si>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</si>
  <si>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</si>
  <si>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</si>
  <si>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</si>
  <si>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</si>
  <si>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</si>
  <si>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</si>
  <si>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</si>
  <si>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</si>
  <si>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</si>
  <si>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</si>
  <si>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</si>
  <si>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</si>
  <si>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</si>
  <si>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</si>
  <si>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</si>
  <si>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</si>
  <si>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</si>
  <si>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</si>
  <si>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</si>
  <si>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</si>
  <si>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</si>
  <si>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</si>
  <si>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</si>
  <si>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</si>
  <si>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</si>
  <si>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</si>
  <si>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</si>
  <si>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</si>
  <si>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</si>
  <si>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</si>
  <si>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</si>
  <si>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</si>
  <si>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</si>
  <si>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</si>
  <si>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</si>
  <si>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</si>
  <si>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</si>
  <si>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</si>
  <si>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</si>
  <si>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</si>
  <si>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</si>
  <si>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</si>
  <si>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</si>
  <si>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</si>
  <si>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</si>
  <si>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</si>
  <si>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</si>
  <si>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</si>
  <si>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</si>
  <si>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</si>
  <si>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</si>
  <si>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</si>
  <si>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</si>
  <si>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</si>
  <si>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</si>
  <si>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</si>
  <si>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</si>
  <si>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</si>
  <si>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</si>
  <si>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</si>
  <si>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</si>
  <si>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</si>
  <si>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</si>
  <si>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</si>
  <si>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</si>
  <si>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</si>
  <si>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83 - Monmouth Street Bath</t>
  </si>
  <si>
    <t>-</t>
  </si>
  <si>
    <t>1577*</t>
  </si>
  <si>
    <t>1824*</t>
  </si>
  <si>
    <t>1335*</t>
  </si>
  <si>
    <t>1936*</t>
  </si>
  <si>
    <t>2219*</t>
  </si>
  <si>
    <t>1695*</t>
  </si>
  <si>
    <t>2068*</t>
  </si>
  <si>
    <t>2362*</t>
  </si>
  <si>
    <t>2151*</t>
  </si>
  <si>
    <t>2462*</t>
  </si>
  <si>
    <t>1945*</t>
  </si>
  <si>
    <t>2118*</t>
  </si>
  <si>
    <t>21*</t>
  </si>
  <si>
    <t>119*</t>
  </si>
  <si>
    <t>51*</t>
  </si>
  <si>
    <t>161*</t>
  </si>
  <si>
    <t>1160*</t>
  </si>
  <si>
    <t>5*</t>
  </si>
  <si>
    <t>177*</t>
  </si>
  <si>
    <t>53*</t>
  </si>
  <si>
    <t>11*</t>
  </si>
  <si>
    <t>3*</t>
  </si>
  <si>
    <t>1*</t>
  </si>
  <si>
    <t>2*</t>
  </si>
  <si>
    <t>0*</t>
  </si>
  <si>
    <t>187*</t>
  </si>
  <si>
    <t>1449*</t>
  </si>
  <si>
    <t>204*</t>
  </si>
  <si>
    <t>70*</t>
  </si>
  <si>
    <t>192*</t>
  </si>
  <si>
    <t>1563*</t>
  </si>
  <si>
    <t>211*</t>
  </si>
  <si>
    <t>76*</t>
  </si>
  <si>
    <t>194*</t>
  </si>
  <si>
    <t>1632*</t>
  </si>
  <si>
    <t>218*</t>
  </si>
  <si>
    <t>81*</t>
  </si>
  <si>
    <t>129*</t>
  </si>
  <si>
    <t>1416*</t>
  </si>
  <si>
    <t>196*</t>
  </si>
  <si>
    <t>56*</t>
  </si>
  <si>
    <t>6*</t>
  </si>
  <si>
    <t>147*</t>
  </si>
  <si>
    <t>1749*</t>
  </si>
  <si>
    <t>220*</t>
  </si>
  <si>
    <t>74*</t>
  </si>
  <si>
    <t>12*</t>
  </si>
  <si>
    <t>154*</t>
  </si>
  <si>
    <t>1878*</t>
  </si>
  <si>
    <t>221*</t>
  </si>
  <si>
    <t>79*</t>
  </si>
  <si>
    <t>13*</t>
  </si>
  <si>
    <t>159*</t>
  </si>
  <si>
    <t>1958*</t>
  </si>
  <si>
    <t>233*</t>
  </si>
  <si>
    <t>82*</t>
  </si>
  <si>
    <t>125*</t>
  </si>
  <si>
    <t>1013*</t>
  </si>
  <si>
    <t>160*</t>
  </si>
  <si>
    <t>28*</t>
  </si>
  <si>
    <t>144*</t>
  </si>
  <si>
    <t>1321*</t>
  </si>
  <si>
    <t>183*</t>
  </si>
  <si>
    <t>35*</t>
  </si>
  <si>
    <t>1552*</t>
  </si>
  <si>
    <t>191*</t>
  </si>
  <si>
    <t>43*</t>
  </si>
  <si>
    <t>163*</t>
  </si>
  <si>
    <t>1758*</t>
  </si>
  <si>
    <t>10*</t>
  </si>
  <si>
    <t>153*</t>
  </si>
  <si>
    <t>22*</t>
  </si>
  <si>
    <t>52*</t>
  </si>
  <si>
    <t>49*</t>
  </si>
  <si>
    <t>696*</t>
  </si>
  <si>
    <t>571*</t>
  </si>
  <si>
    <t>126*</t>
  </si>
  <si>
    <t>18*</t>
  </si>
  <si>
    <t>149*</t>
  </si>
  <si>
    <t>31*</t>
  </si>
  <si>
    <t>179*</t>
  </si>
  <si>
    <t>832*</t>
  </si>
  <si>
    <t>728*</t>
  </si>
  <si>
    <t>167*</t>
  </si>
  <si>
    <t>23*</t>
  </si>
  <si>
    <t>7*</t>
  </si>
  <si>
    <t>197*</t>
  </si>
  <si>
    <t>42*</t>
  </si>
  <si>
    <t>182*</t>
  </si>
  <si>
    <t>872*</t>
  </si>
  <si>
    <t>789*</t>
  </si>
  <si>
    <t>190*</t>
  </si>
  <si>
    <t>27*</t>
  </si>
  <si>
    <t>8*</t>
  </si>
  <si>
    <t>225*</t>
  </si>
  <si>
    <t>50*</t>
  </si>
  <si>
    <t>884*</t>
  </si>
  <si>
    <t>831*</t>
  </si>
  <si>
    <t>212*</t>
  </si>
  <si>
    <t>29*</t>
  </si>
  <si>
    <t>249*</t>
  </si>
  <si>
    <t>219*</t>
  </si>
  <si>
    <t>836*</t>
  </si>
  <si>
    <t>639*</t>
  </si>
  <si>
    <t>114*</t>
  </si>
  <si>
    <t>128*</t>
  </si>
  <si>
    <t>235*</t>
  </si>
  <si>
    <t>976*</t>
  </si>
  <si>
    <t>827*</t>
  </si>
  <si>
    <t>162*</t>
  </si>
  <si>
    <t>16*</t>
  </si>
  <si>
    <t>178*</t>
  </si>
  <si>
    <t>30*</t>
  </si>
  <si>
    <t>238*</t>
  </si>
  <si>
    <t>1010*</t>
  </si>
  <si>
    <t>892*</t>
  </si>
  <si>
    <t>39*</t>
  </si>
  <si>
    <t>242*</t>
  </si>
  <si>
    <t>1023*</t>
  </si>
  <si>
    <t>931*</t>
  </si>
  <si>
    <t>236*</t>
  </si>
  <si>
    <t>263*</t>
  </si>
  <si>
    <t>20*</t>
  </si>
  <si>
    <t>14*</t>
  </si>
  <si>
    <t>17*</t>
  </si>
  <si>
    <t>4*</t>
  </si>
  <si>
    <t>130*</t>
  </si>
  <si>
    <t>518*</t>
  </si>
  <si>
    <t>539*</t>
  </si>
  <si>
    <t>121*</t>
  </si>
  <si>
    <t>24*</t>
  </si>
  <si>
    <t>148*</t>
  </si>
  <si>
    <t>33*</t>
  </si>
  <si>
    <t>649*</t>
  </si>
  <si>
    <t>704*</t>
  </si>
  <si>
    <t>26*</t>
  </si>
  <si>
    <t>189*</t>
  </si>
  <si>
    <t>40*</t>
  </si>
  <si>
    <t>158*</t>
  </si>
  <si>
    <t>681*</t>
  </si>
  <si>
    <t>806*</t>
  </si>
  <si>
    <t>250*</t>
  </si>
  <si>
    <t>44*</t>
  </si>
  <si>
    <t>299*</t>
  </si>
  <si>
    <t>71*</t>
  </si>
  <si>
    <t>761*</t>
  </si>
  <si>
    <t>906*</t>
  </si>
  <si>
    <t>266*</t>
  </si>
  <si>
    <t>303*</t>
  </si>
  <si>
    <t>67*</t>
  </si>
  <si>
    <t>Data loss observed throughout the survey period, likely due to parking. Please refer to the data summary for further details.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</si>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</sst>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E61CD172-23D5-4CE2-99E6-D8D84FF080CD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1335</c:v>
                </c:pt>
                <c:pt idx="1">
                  <c:v>13596</c:v>
                </c:pt>
                <c:pt idx="2">
                  <c:v>1725</c:v>
                </c:pt>
                <c:pt idx="3">
                  <c:v>461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21</c:v>
                </c:pt>
                <c:pt idx="1">
                  <c:v>15</c:v>
                </c:pt>
                <c:pt idx="2">
                  <c:v>15</c:v>
                </c:pt>
                <c:pt idx="3">
                  <c:v>8</c:v>
                </c:pt>
                <c:pt idx="4">
                  <c:v>3</c:v>
                </c:pt>
                <c:pt idx="5">
                  <c:v>16</c:v>
                </c:pt>
                <c:pt idx="6">
                  <c:v>63</c:v>
                </c:pt>
                <c:pt idx="7">
                  <c:v>153</c:v>
                </c:pt>
                <c:pt idx="8">
                  <c:v>196</c:v>
                </c:pt>
                <c:pt idx="9">
                  <c:v>154</c:v>
                </c:pt>
                <c:pt idx="10">
                  <c:v>159</c:v>
                </c:pt>
                <c:pt idx="11">
                  <c:v>151</c:v>
                </c:pt>
                <c:pt idx="12">
                  <c:v>150</c:v>
                </c:pt>
                <c:pt idx="13">
                  <c:v>151</c:v>
                </c:pt>
                <c:pt idx="14">
                  <c:v>137</c:v>
                </c:pt>
                <c:pt idx="15">
                  <c:v>153</c:v>
                </c:pt>
                <c:pt idx="16">
                  <c:v>229</c:v>
                </c:pt>
                <c:pt idx="17">
                  <c:v>269</c:v>
                </c:pt>
                <c:pt idx="18">
                  <c:v>151</c:v>
                </c:pt>
                <c:pt idx="19">
                  <c:v>114</c:v>
                </c:pt>
                <c:pt idx="20">
                  <c:v>97</c:v>
                </c:pt>
                <c:pt idx="21">
                  <c:v>64</c:v>
                </c:pt>
                <c:pt idx="22">
                  <c:v>61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18</c:v>
                </c:pt>
                <c:pt idx="6">
                  <c:v>61</c:v>
                </c:pt>
                <c:pt idx="7">
                  <c:v>143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119</c:v>
                </c:pt>
                <c:pt idx="12">
                  <c:v>137</c:v>
                </c:pt>
                <c:pt idx="13">
                  <c:v>175</c:v>
                </c:pt>
                <c:pt idx="14">
                  <c:v>150</c:v>
                </c:pt>
                <c:pt idx="15">
                  <c:v>194</c:v>
                </c:pt>
                <c:pt idx="16">
                  <c:v>205</c:v>
                </c:pt>
                <c:pt idx="17">
                  <c:v>260</c:v>
                </c:pt>
                <c:pt idx="18">
                  <c:v>194</c:v>
                </c:pt>
                <c:pt idx="19">
                  <c:v>118</c:v>
                </c:pt>
                <c:pt idx="20">
                  <c:v>107</c:v>
                </c:pt>
                <c:pt idx="21">
                  <c:v>73</c:v>
                </c:pt>
                <c:pt idx="22">
                  <c:v>90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29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9</c:v>
                </c:pt>
                <c:pt idx="5">
                  <c:v>18</c:v>
                </c:pt>
                <c:pt idx="6">
                  <c:v>50</c:v>
                </c:pt>
                <c:pt idx="7">
                  <c:v>130</c:v>
                </c:pt>
                <c:pt idx="8">
                  <c:v>163</c:v>
                </c:pt>
                <c:pt idx="9">
                  <c:v>175</c:v>
                </c:pt>
                <c:pt idx="10">
                  <c:v>157</c:v>
                </c:pt>
                <c:pt idx="11">
                  <c:v>139</c:v>
                </c:pt>
                <c:pt idx="12">
                  <c:v>151</c:v>
                </c:pt>
                <c:pt idx="13">
                  <c:v>152</c:v>
                </c:pt>
                <c:pt idx="14">
                  <c:v>154</c:v>
                </c:pt>
                <c:pt idx="15">
                  <c:v>171</c:v>
                </c:pt>
                <c:pt idx="16">
                  <c:v>199</c:v>
                </c:pt>
                <c:pt idx="17">
                  <c:v>233</c:v>
                </c:pt>
                <c:pt idx="18">
                  <c:v>0</c:v>
                </c:pt>
                <c:pt idx="19">
                  <c:v>116</c:v>
                </c:pt>
                <c:pt idx="20">
                  <c:v>145</c:v>
                </c:pt>
                <c:pt idx="21">
                  <c:v>84</c:v>
                </c:pt>
                <c:pt idx="22">
                  <c:v>101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29</c:v>
                </c:pt>
                <c:pt idx="1">
                  <c:v>27</c:v>
                </c:pt>
                <c:pt idx="2">
                  <c:v>17</c:v>
                </c:pt>
                <c:pt idx="3">
                  <c:v>15</c:v>
                </c:pt>
                <c:pt idx="4">
                  <c:v>12</c:v>
                </c:pt>
                <c:pt idx="5">
                  <c:v>18</c:v>
                </c:pt>
                <c:pt idx="6">
                  <c:v>45</c:v>
                </c:pt>
                <c:pt idx="7">
                  <c:v>142</c:v>
                </c:pt>
                <c:pt idx="8">
                  <c:v>188</c:v>
                </c:pt>
                <c:pt idx="9">
                  <c:v>163</c:v>
                </c:pt>
                <c:pt idx="10">
                  <c:v>160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167</c:v>
                </c:pt>
                <c:pt idx="15">
                  <c:v>221</c:v>
                </c:pt>
                <c:pt idx="16">
                  <c:v>232</c:v>
                </c:pt>
                <c:pt idx="17">
                  <c:v>237</c:v>
                </c:pt>
                <c:pt idx="18">
                  <c:v>185</c:v>
                </c:pt>
                <c:pt idx="19">
                  <c:v>166</c:v>
                </c:pt>
                <c:pt idx="20">
                  <c:v>104</c:v>
                </c:pt>
                <c:pt idx="21">
                  <c:v>107</c:v>
                </c:pt>
                <c:pt idx="22">
                  <c:v>107</c:v>
                </c:pt>
                <c:pt idx="23">
                  <c:v>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47</c:v>
                </c:pt>
                <c:pt idx="1">
                  <c:v>39</c:v>
                </c:pt>
                <c:pt idx="2">
                  <c:v>29</c:v>
                </c:pt>
                <c:pt idx="3">
                  <c:v>29</c:v>
                </c:pt>
                <c:pt idx="4">
                  <c:v>10</c:v>
                </c:pt>
                <c:pt idx="5">
                  <c:v>11</c:v>
                </c:pt>
                <c:pt idx="6">
                  <c:v>49</c:v>
                </c:pt>
                <c:pt idx="7">
                  <c:v>141</c:v>
                </c:pt>
                <c:pt idx="8">
                  <c:v>189</c:v>
                </c:pt>
                <c:pt idx="9">
                  <c:v>137</c:v>
                </c:pt>
                <c:pt idx="10">
                  <c:v>154</c:v>
                </c:pt>
                <c:pt idx="11">
                  <c:v>169</c:v>
                </c:pt>
                <c:pt idx="12">
                  <c:v>177</c:v>
                </c:pt>
                <c:pt idx="13">
                  <c:v>170</c:v>
                </c:pt>
                <c:pt idx="14">
                  <c:v>151</c:v>
                </c:pt>
                <c:pt idx="15">
                  <c:v>213</c:v>
                </c:pt>
                <c:pt idx="16">
                  <c:v>252</c:v>
                </c:pt>
                <c:pt idx="17">
                  <c:v>246</c:v>
                </c:pt>
                <c:pt idx="18">
                  <c:v>169</c:v>
                </c:pt>
                <c:pt idx="19">
                  <c:v>169</c:v>
                </c:pt>
                <c:pt idx="20">
                  <c:v>107</c:v>
                </c:pt>
                <c:pt idx="21">
                  <c:v>127</c:v>
                </c:pt>
                <c:pt idx="22">
                  <c:v>151</c:v>
                </c:pt>
                <c:pt idx="23">
                  <c:v>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79</c:v>
                </c:pt>
                <c:pt idx="1">
                  <c:v>55</c:v>
                </c:pt>
                <c:pt idx="2">
                  <c:v>50</c:v>
                </c:pt>
                <c:pt idx="3">
                  <c:v>39</c:v>
                </c:pt>
                <c:pt idx="4">
                  <c:v>13</c:v>
                </c:pt>
                <c:pt idx="5">
                  <c:v>14</c:v>
                </c:pt>
                <c:pt idx="6">
                  <c:v>26</c:v>
                </c:pt>
                <c:pt idx="7">
                  <c:v>52</c:v>
                </c:pt>
                <c:pt idx="8">
                  <c:v>81</c:v>
                </c:pt>
                <c:pt idx="9">
                  <c:v>111</c:v>
                </c:pt>
                <c:pt idx="10">
                  <c:v>140</c:v>
                </c:pt>
                <c:pt idx="11">
                  <c:v>124</c:v>
                </c:pt>
                <c:pt idx="12">
                  <c:v>130</c:v>
                </c:pt>
                <c:pt idx="13">
                  <c:v>103</c:v>
                </c:pt>
                <c:pt idx="14">
                  <c:v>78</c:v>
                </c:pt>
                <c:pt idx="15">
                  <c:v>51</c:v>
                </c:pt>
                <c:pt idx="16">
                  <c:v>111</c:v>
                </c:pt>
                <c:pt idx="17">
                  <c:v>189</c:v>
                </c:pt>
                <c:pt idx="18">
                  <c:v>165</c:v>
                </c:pt>
                <c:pt idx="19">
                  <c:v>164</c:v>
                </c:pt>
                <c:pt idx="20">
                  <c:v>119</c:v>
                </c:pt>
                <c:pt idx="21">
                  <c:v>51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21</c:v>
                </c:pt>
                <c:pt idx="2">
                  <c:v>65</c:v>
                </c:pt>
                <c:pt idx="3">
                  <c:v>31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30</c:v>
                </c:pt>
                <c:pt idx="8">
                  <c:v>86</c:v>
                </c:pt>
                <c:pt idx="9">
                  <c:v>115</c:v>
                </c:pt>
                <c:pt idx="10">
                  <c:v>163</c:v>
                </c:pt>
                <c:pt idx="11">
                  <c:v>137</c:v>
                </c:pt>
                <c:pt idx="12">
                  <c:v>154</c:v>
                </c:pt>
                <c:pt idx="13">
                  <c:v>183</c:v>
                </c:pt>
                <c:pt idx="14">
                  <c:v>161</c:v>
                </c:pt>
                <c:pt idx="15">
                  <c:v>152</c:v>
                </c:pt>
                <c:pt idx="16">
                  <c:v>171</c:v>
                </c:pt>
                <c:pt idx="17">
                  <c:v>139</c:v>
                </c:pt>
                <c:pt idx="18">
                  <c:v>113</c:v>
                </c:pt>
                <c:pt idx="19">
                  <c:v>110</c:v>
                </c:pt>
                <c:pt idx="20">
                  <c:v>85</c:v>
                </c:pt>
                <c:pt idx="21">
                  <c:v>63</c:v>
                </c:pt>
                <c:pt idx="22">
                  <c:v>49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11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24</c:v>
                </c:pt>
                <c:pt idx="29">
                  <c:v>44</c:v>
                </c:pt>
                <c:pt idx="30">
                  <c:v>32</c:v>
                </c:pt>
                <c:pt idx="31">
                  <c:v>53</c:v>
                </c:pt>
                <c:pt idx="32">
                  <c:v>47</c:v>
                </c:pt>
                <c:pt idx="33">
                  <c:v>51</c:v>
                </c:pt>
                <c:pt idx="34">
                  <c:v>42</c:v>
                </c:pt>
                <c:pt idx="35">
                  <c:v>56</c:v>
                </c:pt>
                <c:pt idx="36">
                  <c:v>41</c:v>
                </c:pt>
                <c:pt idx="37">
                  <c:v>42</c:v>
                </c:pt>
                <c:pt idx="38">
                  <c:v>31</c:v>
                </c:pt>
                <c:pt idx="39">
                  <c:v>40</c:v>
                </c:pt>
                <c:pt idx="40">
                  <c:v>42</c:v>
                </c:pt>
                <c:pt idx="41">
                  <c:v>42</c:v>
                </c:pt>
                <c:pt idx="42">
                  <c:v>35</c:v>
                </c:pt>
                <c:pt idx="43">
                  <c:v>40</c:v>
                </c:pt>
                <c:pt idx="44">
                  <c:v>35</c:v>
                </c:pt>
                <c:pt idx="45">
                  <c:v>27</c:v>
                </c:pt>
                <c:pt idx="46">
                  <c:v>52</c:v>
                </c:pt>
                <c:pt idx="47">
                  <c:v>37</c:v>
                </c:pt>
                <c:pt idx="48">
                  <c:v>36</c:v>
                </c:pt>
                <c:pt idx="49">
                  <c:v>39</c:v>
                </c:pt>
                <c:pt idx="50">
                  <c:v>45</c:v>
                </c:pt>
                <c:pt idx="51">
                  <c:v>30</c:v>
                </c:pt>
                <c:pt idx="52">
                  <c:v>37</c:v>
                </c:pt>
                <c:pt idx="53">
                  <c:v>40</c:v>
                </c:pt>
                <c:pt idx="54">
                  <c:v>38</c:v>
                </c:pt>
                <c:pt idx="55">
                  <c:v>36</c:v>
                </c:pt>
                <c:pt idx="56">
                  <c:v>35</c:v>
                </c:pt>
                <c:pt idx="57">
                  <c:v>27</c:v>
                </c:pt>
                <c:pt idx="58">
                  <c:v>38</c:v>
                </c:pt>
                <c:pt idx="59">
                  <c:v>37</c:v>
                </c:pt>
                <c:pt idx="60">
                  <c:v>38</c:v>
                </c:pt>
                <c:pt idx="61">
                  <c:v>28</c:v>
                </c:pt>
                <c:pt idx="62">
                  <c:v>38</c:v>
                </c:pt>
                <c:pt idx="63">
                  <c:v>49</c:v>
                </c:pt>
                <c:pt idx="64">
                  <c:v>45</c:v>
                </c:pt>
                <c:pt idx="65">
                  <c:v>51</c:v>
                </c:pt>
                <c:pt idx="66">
                  <c:v>65</c:v>
                </c:pt>
                <c:pt idx="67">
                  <c:v>68</c:v>
                </c:pt>
                <c:pt idx="68">
                  <c:v>77</c:v>
                </c:pt>
                <c:pt idx="69">
                  <c:v>63</c:v>
                </c:pt>
                <c:pt idx="70">
                  <c:v>74</c:v>
                </c:pt>
                <c:pt idx="71">
                  <c:v>55</c:v>
                </c:pt>
                <c:pt idx="72">
                  <c:v>41</c:v>
                </c:pt>
                <c:pt idx="73">
                  <c:v>41</c:v>
                </c:pt>
                <c:pt idx="74">
                  <c:v>30</c:v>
                </c:pt>
                <c:pt idx="75">
                  <c:v>39</c:v>
                </c:pt>
                <c:pt idx="76">
                  <c:v>33</c:v>
                </c:pt>
                <c:pt idx="77">
                  <c:v>35</c:v>
                </c:pt>
                <c:pt idx="78">
                  <c:v>27</c:v>
                </c:pt>
                <c:pt idx="79">
                  <c:v>19</c:v>
                </c:pt>
                <c:pt idx="80">
                  <c:v>28</c:v>
                </c:pt>
                <c:pt idx="81">
                  <c:v>25</c:v>
                </c:pt>
                <c:pt idx="82">
                  <c:v>19</c:v>
                </c:pt>
                <c:pt idx="83">
                  <c:v>25</c:v>
                </c:pt>
                <c:pt idx="84">
                  <c:v>14</c:v>
                </c:pt>
                <c:pt idx="85">
                  <c:v>18</c:v>
                </c:pt>
                <c:pt idx="86">
                  <c:v>15</c:v>
                </c:pt>
                <c:pt idx="87">
                  <c:v>17</c:v>
                </c:pt>
                <c:pt idx="88">
                  <c:v>11</c:v>
                </c:pt>
                <c:pt idx="89">
                  <c:v>18</c:v>
                </c:pt>
                <c:pt idx="90">
                  <c:v>9</c:v>
                </c:pt>
                <c:pt idx="91">
                  <c:v>23</c:v>
                </c:pt>
                <c:pt idx="92">
                  <c:v>16</c:v>
                </c:pt>
                <c:pt idx="93">
                  <c:v>18</c:v>
                </c:pt>
                <c:pt idx="94">
                  <c:v>9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12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11</c:v>
                </c:pt>
                <c:pt idx="25">
                  <c:v>16</c:v>
                </c:pt>
                <c:pt idx="26">
                  <c:v>15</c:v>
                </c:pt>
                <c:pt idx="27">
                  <c:v>19</c:v>
                </c:pt>
                <c:pt idx="28">
                  <c:v>24</c:v>
                </c:pt>
                <c:pt idx="29">
                  <c:v>37</c:v>
                </c:pt>
                <c:pt idx="30">
                  <c:v>37</c:v>
                </c:pt>
                <c:pt idx="31">
                  <c:v>45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37</c:v>
                </c:pt>
                <c:pt idx="46">
                  <c:v>33</c:v>
                </c:pt>
                <c:pt idx="47">
                  <c:v>49</c:v>
                </c:pt>
                <c:pt idx="48">
                  <c:v>37</c:v>
                </c:pt>
                <c:pt idx="49">
                  <c:v>40</c:v>
                </c:pt>
                <c:pt idx="50">
                  <c:v>29</c:v>
                </c:pt>
                <c:pt idx="51">
                  <c:v>31</c:v>
                </c:pt>
                <c:pt idx="52">
                  <c:v>35</c:v>
                </c:pt>
                <c:pt idx="53">
                  <c:v>52</c:v>
                </c:pt>
                <c:pt idx="54">
                  <c:v>38</c:v>
                </c:pt>
                <c:pt idx="55">
                  <c:v>50</c:v>
                </c:pt>
                <c:pt idx="56">
                  <c:v>42</c:v>
                </c:pt>
                <c:pt idx="57">
                  <c:v>30</c:v>
                </c:pt>
                <c:pt idx="58">
                  <c:v>39</c:v>
                </c:pt>
                <c:pt idx="59">
                  <c:v>39</c:v>
                </c:pt>
                <c:pt idx="60">
                  <c:v>44</c:v>
                </c:pt>
                <c:pt idx="61">
                  <c:v>44</c:v>
                </c:pt>
                <c:pt idx="62">
                  <c:v>47</c:v>
                </c:pt>
                <c:pt idx="63">
                  <c:v>59</c:v>
                </c:pt>
                <c:pt idx="64">
                  <c:v>53</c:v>
                </c:pt>
                <c:pt idx="65">
                  <c:v>46</c:v>
                </c:pt>
                <c:pt idx="66">
                  <c:v>57</c:v>
                </c:pt>
                <c:pt idx="67">
                  <c:v>49</c:v>
                </c:pt>
                <c:pt idx="68">
                  <c:v>69</c:v>
                </c:pt>
                <c:pt idx="69">
                  <c:v>68</c:v>
                </c:pt>
                <c:pt idx="70">
                  <c:v>68</c:v>
                </c:pt>
                <c:pt idx="71">
                  <c:v>55</c:v>
                </c:pt>
                <c:pt idx="72">
                  <c:v>44</c:v>
                </c:pt>
                <c:pt idx="73">
                  <c:v>49</c:v>
                </c:pt>
                <c:pt idx="74">
                  <c:v>48</c:v>
                </c:pt>
                <c:pt idx="75">
                  <c:v>53</c:v>
                </c:pt>
                <c:pt idx="76">
                  <c:v>38</c:v>
                </c:pt>
                <c:pt idx="77">
                  <c:v>28</c:v>
                </c:pt>
                <c:pt idx="78">
                  <c:v>29</c:v>
                </c:pt>
                <c:pt idx="79">
                  <c:v>23</c:v>
                </c:pt>
                <c:pt idx="80">
                  <c:v>31</c:v>
                </c:pt>
                <c:pt idx="81">
                  <c:v>19</c:v>
                </c:pt>
                <c:pt idx="82">
                  <c:v>21</c:v>
                </c:pt>
                <c:pt idx="83">
                  <c:v>36</c:v>
                </c:pt>
                <c:pt idx="84">
                  <c:v>20</c:v>
                </c:pt>
                <c:pt idx="85">
                  <c:v>20</c:v>
                </c:pt>
                <c:pt idx="86">
                  <c:v>18</c:v>
                </c:pt>
                <c:pt idx="87">
                  <c:v>15</c:v>
                </c:pt>
                <c:pt idx="88">
                  <c:v>33</c:v>
                </c:pt>
                <c:pt idx="89">
                  <c:v>25</c:v>
                </c:pt>
                <c:pt idx="90">
                  <c:v>20</c:v>
                </c:pt>
                <c:pt idx="91">
                  <c:v>12</c:v>
                </c:pt>
                <c:pt idx="92">
                  <c:v>18</c:v>
                </c:pt>
                <c:pt idx="93">
                  <c:v>7</c:v>
                </c:pt>
                <c:pt idx="94">
                  <c:v>7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  <c:pt idx="26">
                  <c:v>12</c:v>
                </c:pt>
                <c:pt idx="27">
                  <c:v>21</c:v>
                </c:pt>
                <c:pt idx="28">
                  <c:v>24</c:v>
                </c:pt>
                <c:pt idx="29">
                  <c:v>21</c:v>
                </c:pt>
                <c:pt idx="30">
                  <c:v>31</c:v>
                </c:pt>
                <c:pt idx="31">
                  <c:v>54</c:v>
                </c:pt>
                <c:pt idx="32">
                  <c:v>42</c:v>
                </c:pt>
                <c:pt idx="33">
                  <c:v>29</c:v>
                </c:pt>
                <c:pt idx="34">
                  <c:v>46</c:v>
                </c:pt>
                <c:pt idx="35">
                  <c:v>46</c:v>
                </c:pt>
                <c:pt idx="36">
                  <c:v>45</c:v>
                </c:pt>
                <c:pt idx="37">
                  <c:v>41</c:v>
                </c:pt>
                <c:pt idx="38">
                  <c:v>43</c:v>
                </c:pt>
                <c:pt idx="39">
                  <c:v>46</c:v>
                </c:pt>
                <c:pt idx="40">
                  <c:v>40</c:v>
                </c:pt>
                <c:pt idx="41">
                  <c:v>34</c:v>
                </c:pt>
                <c:pt idx="42">
                  <c:v>35</c:v>
                </c:pt>
                <c:pt idx="43">
                  <c:v>48</c:v>
                </c:pt>
                <c:pt idx="44">
                  <c:v>29</c:v>
                </c:pt>
                <c:pt idx="45">
                  <c:v>27</c:v>
                </c:pt>
                <c:pt idx="46">
                  <c:v>35</c:v>
                </c:pt>
                <c:pt idx="47">
                  <c:v>48</c:v>
                </c:pt>
                <c:pt idx="48">
                  <c:v>45</c:v>
                </c:pt>
                <c:pt idx="49">
                  <c:v>30</c:v>
                </c:pt>
                <c:pt idx="50">
                  <c:v>40</c:v>
                </c:pt>
                <c:pt idx="51">
                  <c:v>36</c:v>
                </c:pt>
                <c:pt idx="52">
                  <c:v>42</c:v>
                </c:pt>
                <c:pt idx="53">
                  <c:v>31</c:v>
                </c:pt>
                <c:pt idx="54">
                  <c:v>36</c:v>
                </c:pt>
                <c:pt idx="55">
                  <c:v>43</c:v>
                </c:pt>
                <c:pt idx="56">
                  <c:v>43</c:v>
                </c:pt>
                <c:pt idx="57">
                  <c:v>32</c:v>
                </c:pt>
                <c:pt idx="58">
                  <c:v>43</c:v>
                </c:pt>
                <c:pt idx="59">
                  <c:v>36</c:v>
                </c:pt>
                <c:pt idx="60">
                  <c:v>39</c:v>
                </c:pt>
                <c:pt idx="61">
                  <c:v>33</c:v>
                </c:pt>
                <c:pt idx="62">
                  <c:v>43</c:v>
                </c:pt>
                <c:pt idx="63">
                  <c:v>56</c:v>
                </c:pt>
                <c:pt idx="64">
                  <c:v>45</c:v>
                </c:pt>
                <c:pt idx="65">
                  <c:v>56</c:v>
                </c:pt>
                <c:pt idx="66">
                  <c:v>43</c:v>
                </c:pt>
                <c:pt idx="67">
                  <c:v>55</c:v>
                </c:pt>
                <c:pt idx="68">
                  <c:v>56</c:v>
                </c:pt>
                <c:pt idx="69">
                  <c:v>50</c:v>
                </c:pt>
                <c:pt idx="70">
                  <c:v>67</c:v>
                </c:pt>
                <c:pt idx="71">
                  <c:v>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26</c:v>
                </c:pt>
                <c:pt idx="77">
                  <c:v>30</c:v>
                </c:pt>
                <c:pt idx="78">
                  <c:v>28</c:v>
                </c:pt>
                <c:pt idx="79">
                  <c:v>32</c:v>
                </c:pt>
                <c:pt idx="80">
                  <c:v>38</c:v>
                </c:pt>
                <c:pt idx="81">
                  <c:v>33</c:v>
                </c:pt>
                <c:pt idx="82">
                  <c:v>45</c:v>
                </c:pt>
                <c:pt idx="83">
                  <c:v>29</c:v>
                </c:pt>
                <c:pt idx="84">
                  <c:v>24</c:v>
                </c:pt>
                <c:pt idx="85">
                  <c:v>20</c:v>
                </c:pt>
                <c:pt idx="86">
                  <c:v>13</c:v>
                </c:pt>
                <c:pt idx="87">
                  <c:v>27</c:v>
                </c:pt>
                <c:pt idx="88">
                  <c:v>29</c:v>
                </c:pt>
                <c:pt idx="89">
                  <c:v>33</c:v>
                </c:pt>
                <c:pt idx="90">
                  <c:v>24</c:v>
                </c:pt>
                <c:pt idx="91">
                  <c:v>15</c:v>
                </c:pt>
                <c:pt idx="92">
                  <c:v>15</c:v>
                </c:pt>
                <c:pt idx="93">
                  <c:v>7</c:v>
                </c:pt>
                <c:pt idx="94">
                  <c:v>11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  <c:pt idx="26">
                  <c:v>15</c:v>
                </c:pt>
                <c:pt idx="27">
                  <c:v>15</c:v>
                </c:pt>
                <c:pt idx="28">
                  <c:v>32</c:v>
                </c:pt>
                <c:pt idx="29">
                  <c:v>28</c:v>
                </c:pt>
                <c:pt idx="30">
                  <c:v>31</c:v>
                </c:pt>
                <c:pt idx="31">
                  <c:v>51</c:v>
                </c:pt>
                <c:pt idx="32">
                  <c:v>34</c:v>
                </c:pt>
                <c:pt idx="33">
                  <c:v>55</c:v>
                </c:pt>
                <c:pt idx="34">
                  <c:v>64</c:v>
                </c:pt>
                <c:pt idx="35">
                  <c:v>35</c:v>
                </c:pt>
                <c:pt idx="36">
                  <c:v>45</c:v>
                </c:pt>
                <c:pt idx="37">
                  <c:v>35</c:v>
                </c:pt>
                <c:pt idx="38">
                  <c:v>43</c:v>
                </c:pt>
                <c:pt idx="39">
                  <c:v>40</c:v>
                </c:pt>
                <c:pt idx="40">
                  <c:v>44</c:v>
                </c:pt>
                <c:pt idx="41">
                  <c:v>31</c:v>
                </c:pt>
                <c:pt idx="42">
                  <c:v>42</c:v>
                </c:pt>
                <c:pt idx="43">
                  <c:v>43</c:v>
                </c:pt>
                <c:pt idx="44">
                  <c:v>43</c:v>
                </c:pt>
                <c:pt idx="45">
                  <c:v>41</c:v>
                </c:pt>
                <c:pt idx="46">
                  <c:v>45</c:v>
                </c:pt>
                <c:pt idx="47">
                  <c:v>48</c:v>
                </c:pt>
                <c:pt idx="48">
                  <c:v>42</c:v>
                </c:pt>
                <c:pt idx="49">
                  <c:v>37</c:v>
                </c:pt>
                <c:pt idx="50">
                  <c:v>46</c:v>
                </c:pt>
                <c:pt idx="51">
                  <c:v>36</c:v>
                </c:pt>
                <c:pt idx="52">
                  <c:v>42</c:v>
                </c:pt>
                <c:pt idx="53">
                  <c:v>34</c:v>
                </c:pt>
                <c:pt idx="54">
                  <c:v>43</c:v>
                </c:pt>
                <c:pt idx="55">
                  <c:v>37</c:v>
                </c:pt>
                <c:pt idx="56">
                  <c:v>41</c:v>
                </c:pt>
                <c:pt idx="57">
                  <c:v>36</c:v>
                </c:pt>
                <c:pt idx="58">
                  <c:v>41</c:v>
                </c:pt>
                <c:pt idx="59">
                  <c:v>49</c:v>
                </c:pt>
                <c:pt idx="60">
                  <c:v>52</c:v>
                </c:pt>
                <c:pt idx="61">
                  <c:v>49</c:v>
                </c:pt>
                <c:pt idx="62">
                  <c:v>59</c:v>
                </c:pt>
                <c:pt idx="63">
                  <c:v>61</c:v>
                </c:pt>
                <c:pt idx="64">
                  <c:v>57</c:v>
                </c:pt>
                <c:pt idx="65">
                  <c:v>48</c:v>
                </c:pt>
                <c:pt idx="66">
                  <c:v>66</c:v>
                </c:pt>
                <c:pt idx="67">
                  <c:v>61</c:v>
                </c:pt>
                <c:pt idx="68">
                  <c:v>61</c:v>
                </c:pt>
                <c:pt idx="69">
                  <c:v>61</c:v>
                </c:pt>
                <c:pt idx="70">
                  <c:v>59</c:v>
                </c:pt>
                <c:pt idx="71">
                  <c:v>56</c:v>
                </c:pt>
                <c:pt idx="72">
                  <c:v>34</c:v>
                </c:pt>
                <c:pt idx="73">
                  <c:v>47</c:v>
                </c:pt>
                <c:pt idx="74">
                  <c:v>57</c:v>
                </c:pt>
                <c:pt idx="75">
                  <c:v>47</c:v>
                </c:pt>
                <c:pt idx="76">
                  <c:v>57</c:v>
                </c:pt>
                <c:pt idx="77">
                  <c:v>43</c:v>
                </c:pt>
                <c:pt idx="78">
                  <c:v>39</c:v>
                </c:pt>
                <c:pt idx="79">
                  <c:v>27</c:v>
                </c:pt>
                <c:pt idx="80">
                  <c:v>34</c:v>
                </c:pt>
                <c:pt idx="81">
                  <c:v>15</c:v>
                </c:pt>
                <c:pt idx="82">
                  <c:v>31</c:v>
                </c:pt>
                <c:pt idx="83">
                  <c:v>24</c:v>
                </c:pt>
                <c:pt idx="84">
                  <c:v>23</c:v>
                </c:pt>
                <c:pt idx="85">
                  <c:v>26</c:v>
                </c:pt>
                <c:pt idx="86">
                  <c:v>23</c:v>
                </c:pt>
                <c:pt idx="87">
                  <c:v>35</c:v>
                </c:pt>
                <c:pt idx="88">
                  <c:v>36</c:v>
                </c:pt>
                <c:pt idx="89">
                  <c:v>24</c:v>
                </c:pt>
                <c:pt idx="90">
                  <c:v>25</c:v>
                </c:pt>
                <c:pt idx="91">
                  <c:v>22</c:v>
                </c:pt>
                <c:pt idx="92">
                  <c:v>31</c:v>
                </c:pt>
                <c:pt idx="93">
                  <c:v>24</c:v>
                </c:pt>
                <c:pt idx="94">
                  <c:v>27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14</c:v>
                </c:pt>
                <c:pt idx="1">
                  <c:v>8</c:v>
                </c:pt>
                <c:pt idx="2">
                  <c:v>13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2</c:v>
                </c:pt>
                <c:pt idx="12">
                  <c:v>14</c:v>
                </c:pt>
                <c:pt idx="13">
                  <c:v>10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9</c:v>
                </c:pt>
                <c:pt idx="25">
                  <c:v>11</c:v>
                </c:pt>
                <c:pt idx="26">
                  <c:v>13</c:v>
                </c:pt>
                <c:pt idx="27">
                  <c:v>16</c:v>
                </c:pt>
                <c:pt idx="28">
                  <c:v>29</c:v>
                </c:pt>
                <c:pt idx="29">
                  <c:v>29</c:v>
                </c:pt>
                <c:pt idx="30">
                  <c:v>37</c:v>
                </c:pt>
                <c:pt idx="31">
                  <c:v>46</c:v>
                </c:pt>
                <c:pt idx="32">
                  <c:v>44</c:v>
                </c:pt>
                <c:pt idx="33">
                  <c:v>50</c:v>
                </c:pt>
                <c:pt idx="34">
                  <c:v>44</c:v>
                </c:pt>
                <c:pt idx="35">
                  <c:v>51</c:v>
                </c:pt>
                <c:pt idx="36">
                  <c:v>33</c:v>
                </c:pt>
                <c:pt idx="37">
                  <c:v>49</c:v>
                </c:pt>
                <c:pt idx="38">
                  <c:v>23</c:v>
                </c:pt>
                <c:pt idx="39">
                  <c:v>32</c:v>
                </c:pt>
                <c:pt idx="40">
                  <c:v>29</c:v>
                </c:pt>
                <c:pt idx="41">
                  <c:v>50</c:v>
                </c:pt>
                <c:pt idx="42">
                  <c:v>36</c:v>
                </c:pt>
                <c:pt idx="43">
                  <c:v>39</c:v>
                </c:pt>
                <c:pt idx="44">
                  <c:v>48</c:v>
                </c:pt>
                <c:pt idx="45">
                  <c:v>41</c:v>
                </c:pt>
                <c:pt idx="46">
                  <c:v>36</c:v>
                </c:pt>
                <c:pt idx="47">
                  <c:v>44</c:v>
                </c:pt>
                <c:pt idx="48">
                  <c:v>41</c:v>
                </c:pt>
                <c:pt idx="49">
                  <c:v>50</c:v>
                </c:pt>
                <c:pt idx="50">
                  <c:v>41</c:v>
                </c:pt>
                <c:pt idx="51">
                  <c:v>45</c:v>
                </c:pt>
                <c:pt idx="52">
                  <c:v>47</c:v>
                </c:pt>
                <c:pt idx="53">
                  <c:v>30</c:v>
                </c:pt>
                <c:pt idx="54">
                  <c:v>41</c:v>
                </c:pt>
                <c:pt idx="55">
                  <c:v>52</c:v>
                </c:pt>
                <c:pt idx="56">
                  <c:v>42</c:v>
                </c:pt>
                <c:pt idx="57">
                  <c:v>31</c:v>
                </c:pt>
                <c:pt idx="58">
                  <c:v>35</c:v>
                </c:pt>
                <c:pt idx="59">
                  <c:v>43</c:v>
                </c:pt>
                <c:pt idx="60">
                  <c:v>50</c:v>
                </c:pt>
                <c:pt idx="61">
                  <c:v>44</c:v>
                </c:pt>
                <c:pt idx="62">
                  <c:v>64</c:v>
                </c:pt>
                <c:pt idx="63">
                  <c:v>55</c:v>
                </c:pt>
                <c:pt idx="64">
                  <c:v>63</c:v>
                </c:pt>
                <c:pt idx="65">
                  <c:v>59</c:v>
                </c:pt>
                <c:pt idx="66">
                  <c:v>56</c:v>
                </c:pt>
                <c:pt idx="67">
                  <c:v>74</c:v>
                </c:pt>
                <c:pt idx="68">
                  <c:v>68</c:v>
                </c:pt>
                <c:pt idx="69">
                  <c:v>69</c:v>
                </c:pt>
                <c:pt idx="70">
                  <c:v>58</c:v>
                </c:pt>
                <c:pt idx="71">
                  <c:v>51</c:v>
                </c:pt>
                <c:pt idx="72">
                  <c:v>39</c:v>
                </c:pt>
                <c:pt idx="73">
                  <c:v>45</c:v>
                </c:pt>
                <c:pt idx="74">
                  <c:v>36</c:v>
                </c:pt>
                <c:pt idx="75">
                  <c:v>49</c:v>
                </c:pt>
                <c:pt idx="76">
                  <c:v>60</c:v>
                </c:pt>
                <c:pt idx="77">
                  <c:v>47</c:v>
                </c:pt>
                <c:pt idx="78">
                  <c:v>32</c:v>
                </c:pt>
                <c:pt idx="79">
                  <c:v>30</c:v>
                </c:pt>
                <c:pt idx="80">
                  <c:v>29</c:v>
                </c:pt>
                <c:pt idx="81">
                  <c:v>21</c:v>
                </c:pt>
                <c:pt idx="82">
                  <c:v>28</c:v>
                </c:pt>
                <c:pt idx="83">
                  <c:v>29</c:v>
                </c:pt>
                <c:pt idx="84">
                  <c:v>26</c:v>
                </c:pt>
                <c:pt idx="85">
                  <c:v>27</c:v>
                </c:pt>
                <c:pt idx="86">
                  <c:v>31</c:v>
                </c:pt>
                <c:pt idx="87">
                  <c:v>43</c:v>
                </c:pt>
                <c:pt idx="88">
                  <c:v>56</c:v>
                </c:pt>
                <c:pt idx="89">
                  <c:v>34</c:v>
                </c:pt>
                <c:pt idx="90">
                  <c:v>31</c:v>
                </c:pt>
                <c:pt idx="91">
                  <c:v>30</c:v>
                </c:pt>
                <c:pt idx="92">
                  <c:v>38</c:v>
                </c:pt>
                <c:pt idx="93">
                  <c:v>27</c:v>
                </c:pt>
                <c:pt idx="94">
                  <c:v>28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28</c:v>
                </c:pt>
                <c:pt idx="1">
                  <c:v>12</c:v>
                </c:pt>
                <c:pt idx="2">
                  <c:v>24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16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16</c:v>
                </c:pt>
                <c:pt idx="12">
                  <c:v>11</c:v>
                </c:pt>
                <c:pt idx="13">
                  <c:v>8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3</c:v>
                </c:pt>
                <c:pt idx="26">
                  <c:v>6</c:v>
                </c:pt>
                <c:pt idx="27">
                  <c:v>10</c:v>
                </c:pt>
                <c:pt idx="28">
                  <c:v>13</c:v>
                </c:pt>
                <c:pt idx="29">
                  <c:v>13</c:v>
                </c:pt>
                <c:pt idx="30">
                  <c:v>9</c:v>
                </c:pt>
                <c:pt idx="31">
                  <c:v>17</c:v>
                </c:pt>
                <c:pt idx="32">
                  <c:v>21</c:v>
                </c:pt>
                <c:pt idx="33">
                  <c:v>24</c:v>
                </c:pt>
                <c:pt idx="34">
                  <c:v>25</c:v>
                </c:pt>
                <c:pt idx="35">
                  <c:v>11</c:v>
                </c:pt>
                <c:pt idx="36">
                  <c:v>29</c:v>
                </c:pt>
                <c:pt idx="37">
                  <c:v>29</c:v>
                </c:pt>
                <c:pt idx="38">
                  <c:v>28</c:v>
                </c:pt>
                <c:pt idx="39">
                  <c:v>25</c:v>
                </c:pt>
                <c:pt idx="40">
                  <c:v>30</c:v>
                </c:pt>
                <c:pt idx="41">
                  <c:v>37</c:v>
                </c:pt>
                <c:pt idx="42">
                  <c:v>38</c:v>
                </c:pt>
                <c:pt idx="43">
                  <c:v>35</c:v>
                </c:pt>
                <c:pt idx="44">
                  <c:v>30</c:v>
                </c:pt>
                <c:pt idx="45">
                  <c:v>26</c:v>
                </c:pt>
                <c:pt idx="46">
                  <c:v>43</c:v>
                </c:pt>
                <c:pt idx="47">
                  <c:v>25</c:v>
                </c:pt>
                <c:pt idx="48">
                  <c:v>27</c:v>
                </c:pt>
                <c:pt idx="49">
                  <c:v>35</c:v>
                </c:pt>
                <c:pt idx="50">
                  <c:v>33</c:v>
                </c:pt>
                <c:pt idx="51">
                  <c:v>35</c:v>
                </c:pt>
                <c:pt idx="52">
                  <c:v>30</c:v>
                </c:pt>
                <c:pt idx="53">
                  <c:v>35</c:v>
                </c:pt>
                <c:pt idx="54">
                  <c:v>18</c:v>
                </c:pt>
                <c:pt idx="55">
                  <c:v>20</c:v>
                </c:pt>
                <c:pt idx="56">
                  <c:v>19</c:v>
                </c:pt>
                <c:pt idx="57">
                  <c:v>20</c:v>
                </c:pt>
                <c:pt idx="58">
                  <c:v>11</c:v>
                </c:pt>
                <c:pt idx="59">
                  <c:v>28</c:v>
                </c:pt>
                <c:pt idx="60">
                  <c:v>22</c:v>
                </c:pt>
                <c:pt idx="61">
                  <c:v>29</c:v>
                </c:pt>
                <c:pt idx="62">
                  <c:v>0</c:v>
                </c:pt>
                <c:pt idx="63">
                  <c:v>0</c:v>
                </c:pt>
                <c:pt idx="64">
                  <c:v>22</c:v>
                </c:pt>
                <c:pt idx="65">
                  <c:v>29</c:v>
                </c:pt>
                <c:pt idx="66">
                  <c:v>25</c:v>
                </c:pt>
                <c:pt idx="67">
                  <c:v>35</c:v>
                </c:pt>
                <c:pt idx="68">
                  <c:v>52</c:v>
                </c:pt>
                <c:pt idx="69">
                  <c:v>49</c:v>
                </c:pt>
                <c:pt idx="70">
                  <c:v>54</c:v>
                </c:pt>
                <c:pt idx="71">
                  <c:v>34</c:v>
                </c:pt>
                <c:pt idx="72">
                  <c:v>58</c:v>
                </c:pt>
                <c:pt idx="73">
                  <c:v>44</c:v>
                </c:pt>
                <c:pt idx="74">
                  <c:v>32</c:v>
                </c:pt>
                <c:pt idx="75">
                  <c:v>31</c:v>
                </c:pt>
                <c:pt idx="76">
                  <c:v>45</c:v>
                </c:pt>
                <c:pt idx="77">
                  <c:v>36</c:v>
                </c:pt>
                <c:pt idx="78">
                  <c:v>47</c:v>
                </c:pt>
                <c:pt idx="79">
                  <c:v>36</c:v>
                </c:pt>
                <c:pt idx="80">
                  <c:v>32</c:v>
                </c:pt>
                <c:pt idx="81">
                  <c:v>23</c:v>
                </c:pt>
                <c:pt idx="82">
                  <c:v>36</c:v>
                </c:pt>
                <c:pt idx="83">
                  <c:v>28</c:v>
                </c:pt>
                <c:pt idx="84">
                  <c:v>40</c:v>
                </c:pt>
                <c:pt idx="85">
                  <c:v>11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12</c:v>
                </c:pt>
                <c:pt idx="8">
                  <c:v>13</c:v>
                </c:pt>
                <c:pt idx="9">
                  <c:v>19</c:v>
                </c:pt>
                <c:pt idx="10">
                  <c:v>25</c:v>
                </c:pt>
                <c:pt idx="11">
                  <c:v>8</c:v>
                </c:pt>
                <c:pt idx="12">
                  <c:v>7</c:v>
                </c:pt>
                <c:pt idx="13">
                  <c:v>16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5</c:v>
                </c:pt>
                <c:pt idx="30">
                  <c:v>10</c:v>
                </c:pt>
                <c:pt idx="31">
                  <c:v>7</c:v>
                </c:pt>
                <c:pt idx="32">
                  <c:v>10</c:v>
                </c:pt>
                <c:pt idx="33">
                  <c:v>16</c:v>
                </c:pt>
                <c:pt idx="34">
                  <c:v>23</c:v>
                </c:pt>
                <c:pt idx="35">
                  <c:v>37</c:v>
                </c:pt>
                <c:pt idx="36">
                  <c:v>23</c:v>
                </c:pt>
                <c:pt idx="37">
                  <c:v>20</c:v>
                </c:pt>
                <c:pt idx="38">
                  <c:v>37</c:v>
                </c:pt>
                <c:pt idx="39">
                  <c:v>35</c:v>
                </c:pt>
                <c:pt idx="40">
                  <c:v>42</c:v>
                </c:pt>
                <c:pt idx="41">
                  <c:v>37</c:v>
                </c:pt>
                <c:pt idx="42">
                  <c:v>38</c:v>
                </c:pt>
                <c:pt idx="43">
                  <c:v>46</c:v>
                </c:pt>
                <c:pt idx="44">
                  <c:v>35</c:v>
                </c:pt>
                <c:pt idx="45">
                  <c:v>26</c:v>
                </c:pt>
                <c:pt idx="46">
                  <c:v>40</c:v>
                </c:pt>
                <c:pt idx="47">
                  <c:v>36</c:v>
                </c:pt>
                <c:pt idx="48">
                  <c:v>48</c:v>
                </c:pt>
                <c:pt idx="49">
                  <c:v>42</c:v>
                </c:pt>
                <c:pt idx="50">
                  <c:v>30</c:v>
                </c:pt>
                <c:pt idx="51">
                  <c:v>34</c:v>
                </c:pt>
                <c:pt idx="52">
                  <c:v>56</c:v>
                </c:pt>
                <c:pt idx="53">
                  <c:v>45</c:v>
                </c:pt>
                <c:pt idx="54">
                  <c:v>34</c:v>
                </c:pt>
                <c:pt idx="55">
                  <c:v>48</c:v>
                </c:pt>
                <c:pt idx="56">
                  <c:v>48</c:v>
                </c:pt>
                <c:pt idx="57">
                  <c:v>32</c:v>
                </c:pt>
                <c:pt idx="58">
                  <c:v>40</c:v>
                </c:pt>
                <c:pt idx="59">
                  <c:v>41</c:v>
                </c:pt>
                <c:pt idx="60">
                  <c:v>34</c:v>
                </c:pt>
                <c:pt idx="61">
                  <c:v>36</c:v>
                </c:pt>
                <c:pt idx="62">
                  <c:v>44</c:v>
                </c:pt>
                <c:pt idx="63">
                  <c:v>38</c:v>
                </c:pt>
                <c:pt idx="64">
                  <c:v>48</c:v>
                </c:pt>
                <c:pt idx="65">
                  <c:v>43</c:v>
                </c:pt>
                <c:pt idx="66">
                  <c:v>35</c:v>
                </c:pt>
                <c:pt idx="67">
                  <c:v>45</c:v>
                </c:pt>
                <c:pt idx="68">
                  <c:v>41</c:v>
                </c:pt>
                <c:pt idx="69">
                  <c:v>39</c:v>
                </c:pt>
                <c:pt idx="70">
                  <c:v>32</c:v>
                </c:pt>
                <c:pt idx="71">
                  <c:v>27</c:v>
                </c:pt>
                <c:pt idx="72">
                  <c:v>34</c:v>
                </c:pt>
                <c:pt idx="73">
                  <c:v>25</c:v>
                </c:pt>
                <c:pt idx="74">
                  <c:v>29</c:v>
                </c:pt>
                <c:pt idx="75">
                  <c:v>25</c:v>
                </c:pt>
                <c:pt idx="76">
                  <c:v>29</c:v>
                </c:pt>
                <c:pt idx="77">
                  <c:v>32</c:v>
                </c:pt>
                <c:pt idx="78">
                  <c:v>24</c:v>
                </c:pt>
                <c:pt idx="79">
                  <c:v>25</c:v>
                </c:pt>
                <c:pt idx="80">
                  <c:v>30</c:v>
                </c:pt>
                <c:pt idx="81">
                  <c:v>20</c:v>
                </c:pt>
                <c:pt idx="82">
                  <c:v>19</c:v>
                </c:pt>
                <c:pt idx="83">
                  <c:v>16</c:v>
                </c:pt>
                <c:pt idx="84">
                  <c:v>17</c:v>
                </c:pt>
                <c:pt idx="85">
                  <c:v>13</c:v>
                </c:pt>
                <c:pt idx="86">
                  <c:v>18</c:v>
                </c:pt>
                <c:pt idx="87">
                  <c:v>15</c:v>
                </c:pt>
                <c:pt idx="88">
                  <c:v>15</c:v>
                </c:pt>
                <c:pt idx="89">
                  <c:v>11</c:v>
                </c:pt>
                <c:pt idx="90">
                  <c:v>10</c:v>
                </c:pt>
                <c:pt idx="91">
                  <c:v>13</c:v>
                </c:pt>
                <c:pt idx="92">
                  <c:v>15</c:v>
                </c:pt>
                <c:pt idx="93">
                  <c:v>8</c:v>
                </c:pt>
                <c:pt idx="94">
                  <c:v>11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21</c:v>
                </c:pt>
                <c:pt idx="1">
                  <c:v>15</c:v>
                </c:pt>
                <c:pt idx="2">
                  <c:v>15</c:v>
                </c:pt>
                <c:pt idx="3">
                  <c:v>8</c:v>
                </c:pt>
                <c:pt idx="4">
                  <c:v>3</c:v>
                </c:pt>
                <c:pt idx="5">
                  <c:v>16</c:v>
                </c:pt>
                <c:pt idx="6">
                  <c:v>63</c:v>
                </c:pt>
                <c:pt idx="7">
                  <c:v>153</c:v>
                </c:pt>
                <c:pt idx="8">
                  <c:v>196</c:v>
                </c:pt>
                <c:pt idx="9">
                  <c:v>154</c:v>
                </c:pt>
                <c:pt idx="10">
                  <c:v>159</c:v>
                </c:pt>
                <c:pt idx="11">
                  <c:v>151</c:v>
                </c:pt>
                <c:pt idx="12">
                  <c:v>150</c:v>
                </c:pt>
                <c:pt idx="13">
                  <c:v>151</c:v>
                </c:pt>
                <c:pt idx="14">
                  <c:v>137</c:v>
                </c:pt>
                <c:pt idx="15">
                  <c:v>153</c:v>
                </c:pt>
                <c:pt idx="16">
                  <c:v>229</c:v>
                </c:pt>
                <c:pt idx="17">
                  <c:v>269</c:v>
                </c:pt>
                <c:pt idx="18">
                  <c:v>151</c:v>
                </c:pt>
                <c:pt idx="19">
                  <c:v>114</c:v>
                </c:pt>
                <c:pt idx="20">
                  <c:v>97</c:v>
                </c:pt>
                <c:pt idx="21">
                  <c:v>64</c:v>
                </c:pt>
                <c:pt idx="22">
                  <c:v>61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18</c:v>
                </c:pt>
                <c:pt idx="6">
                  <c:v>61</c:v>
                </c:pt>
                <c:pt idx="7">
                  <c:v>143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119</c:v>
                </c:pt>
                <c:pt idx="12">
                  <c:v>137</c:v>
                </c:pt>
                <c:pt idx="13">
                  <c:v>175</c:v>
                </c:pt>
                <c:pt idx="14">
                  <c:v>150</c:v>
                </c:pt>
                <c:pt idx="15">
                  <c:v>194</c:v>
                </c:pt>
                <c:pt idx="16">
                  <c:v>205</c:v>
                </c:pt>
                <c:pt idx="17">
                  <c:v>260</c:v>
                </c:pt>
                <c:pt idx="18">
                  <c:v>194</c:v>
                </c:pt>
                <c:pt idx="19">
                  <c:v>118</c:v>
                </c:pt>
                <c:pt idx="20">
                  <c:v>107</c:v>
                </c:pt>
                <c:pt idx="21">
                  <c:v>73</c:v>
                </c:pt>
                <c:pt idx="22">
                  <c:v>90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29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9</c:v>
                </c:pt>
                <c:pt idx="5">
                  <c:v>18</c:v>
                </c:pt>
                <c:pt idx="6">
                  <c:v>50</c:v>
                </c:pt>
                <c:pt idx="7">
                  <c:v>130</c:v>
                </c:pt>
                <c:pt idx="8">
                  <c:v>163</c:v>
                </c:pt>
                <c:pt idx="9">
                  <c:v>175</c:v>
                </c:pt>
                <c:pt idx="10">
                  <c:v>157</c:v>
                </c:pt>
                <c:pt idx="11">
                  <c:v>139</c:v>
                </c:pt>
                <c:pt idx="12">
                  <c:v>151</c:v>
                </c:pt>
                <c:pt idx="13">
                  <c:v>152</c:v>
                </c:pt>
                <c:pt idx="14">
                  <c:v>154</c:v>
                </c:pt>
                <c:pt idx="15">
                  <c:v>171</c:v>
                </c:pt>
                <c:pt idx="16">
                  <c:v>199</c:v>
                </c:pt>
                <c:pt idx="17">
                  <c:v>233</c:v>
                </c:pt>
                <c:pt idx="18">
                  <c:v>0</c:v>
                </c:pt>
                <c:pt idx="19">
                  <c:v>116</c:v>
                </c:pt>
                <c:pt idx="20">
                  <c:v>145</c:v>
                </c:pt>
                <c:pt idx="21">
                  <c:v>84</c:v>
                </c:pt>
                <c:pt idx="22">
                  <c:v>101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29</c:v>
                </c:pt>
                <c:pt idx="1">
                  <c:v>27</c:v>
                </c:pt>
                <c:pt idx="2">
                  <c:v>17</c:v>
                </c:pt>
                <c:pt idx="3">
                  <c:v>15</c:v>
                </c:pt>
                <c:pt idx="4">
                  <c:v>12</c:v>
                </c:pt>
                <c:pt idx="5">
                  <c:v>18</c:v>
                </c:pt>
                <c:pt idx="6">
                  <c:v>45</c:v>
                </c:pt>
                <c:pt idx="7">
                  <c:v>142</c:v>
                </c:pt>
                <c:pt idx="8">
                  <c:v>188</c:v>
                </c:pt>
                <c:pt idx="9">
                  <c:v>163</c:v>
                </c:pt>
                <c:pt idx="10">
                  <c:v>160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167</c:v>
                </c:pt>
                <c:pt idx="15">
                  <c:v>221</c:v>
                </c:pt>
                <c:pt idx="16">
                  <c:v>232</c:v>
                </c:pt>
                <c:pt idx="17">
                  <c:v>237</c:v>
                </c:pt>
                <c:pt idx="18">
                  <c:v>185</c:v>
                </c:pt>
                <c:pt idx="19">
                  <c:v>166</c:v>
                </c:pt>
                <c:pt idx="20">
                  <c:v>104</c:v>
                </c:pt>
                <c:pt idx="21">
                  <c:v>107</c:v>
                </c:pt>
                <c:pt idx="22">
                  <c:v>107</c:v>
                </c:pt>
                <c:pt idx="23">
                  <c:v>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47</c:v>
                </c:pt>
                <c:pt idx="1">
                  <c:v>39</c:v>
                </c:pt>
                <c:pt idx="2">
                  <c:v>29</c:v>
                </c:pt>
                <c:pt idx="3">
                  <c:v>29</c:v>
                </c:pt>
                <c:pt idx="4">
                  <c:v>10</c:v>
                </c:pt>
                <c:pt idx="5">
                  <c:v>11</c:v>
                </c:pt>
                <c:pt idx="6">
                  <c:v>49</c:v>
                </c:pt>
                <c:pt idx="7">
                  <c:v>141</c:v>
                </c:pt>
                <c:pt idx="8">
                  <c:v>189</c:v>
                </c:pt>
                <c:pt idx="9">
                  <c:v>137</c:v>
                </c:pt>
                <c:pt idx="10">
                  <c:v>154</c:v>
                </c:pt>
                <c:pt idx="11">
                  <c:v>169</c:v>
                </c:pt>
                <c:pt idx="12">
                  <c:v>177</c:v>
                </c:pt>
                <c:pt idx="13">
                  <c:v>170</c:v>
                </c:pt>
                <c:pt idx="14">
                  <c:v>151</c:v>
                </c:pt>
                <c:pt idx="15">
                  <c:v>213</c:v>
                </c:pt>
                <c:pt idx="16">
                  <c:v>252</c:v>
                </c:pt>
                <c:pt idx="17">
                  <c:v>246</c:v>
                </c:pt>
                <c:pt idx="18">
                  <c:v>169</c:v>
                </c:pt>
                <c:pt idx="19">
                  <c:v>169</c:v>
                </c:pt>
                <c:pt idx="20">
                  <c:v>107</c:v>
                </c:pt>
                <c:pt idx="21">
                  <c:v>127</c:v>
                </c:pt>
                <c:pt idx="22">
                  <c:v>151</c:v>
                </c:pt>
                <c:pt idx="23">
                  <c:v>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79</c:v>
                </c:pt>
                <c:pt idx="1">
                  <c:v>55</c:v>
                </c:pt>
                <c:pt idx="2">
                  <c:v>50</c:v>
                </c:pt>
                <c:pt idx="3">
                  <c:v>39</c:v>
                </c:pt>
                <c:pt idx="4">
                  <c:v>13</c:v>
                </c:pt>
                <c:pt idx="5">
                  <c:v>14</c:v>
                </c:pt>
                <c:pt idx="6">
                  <c:v>26</c:v>
                </c:pt>
                <c:pt idx="7">
                  <c:v>52</c:v>
                </c:pt>
                <c:pt idx="8">
                  <c:v>81</c:v>
                </c:pt>
                <c:pt idx="9">
                  <c:v>111</c:v>
                </c:pt>
                <c:pt idx="10">
                  <c:v>140</c:v>
                </c:pt>
                <c:pt idx="11">
                  <c:v>124</c:v>
                </c:pt>
                <c:pt idx="12">
                  <c:v>130</c:v>
                </c:pt>
                <c:pt idx="13">
                  <c:v>103</c:v>
                </c:pt>
                <c:pt idx="14">
                  <c:v>78</c:v>
                </c:pt>
                <c:pt idx="15">
                  <c:v>51</c:v>
                </c:pt>
                <c:pt idx="16">
                  <c:v>111</c:v>
                </c:pt>
                <c:pt idx="17">
                  <c:v>189</c:v>
                </c:pt>
                <c:pt idx="18">
                  <c:v>165</c:v>
                </c:pt>
                <c:pt idx="19">
                  <c:v>164</c:v>
                </c:pt>
                <c:pt idx="20">
                  <c:v>119</c:v>
                </c:pt>
                <c:pt idx="21">
                  <c:v>51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21</c:v>
                </c:pt>
                <c:pt idx="2">
                  <c:v>65</c:v>
                </c:pt>
                <c:pt idx="3">
                  <c:v>31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30</c:v>
                </c:pt>
                <c:pt idx="8">
                  <c:v>86</c:v>
                </c:pt>
                <c:pt idx="9">
                  <c:v>115</c:v>
                </c:pt>
                <c:pt idx="10">
                  <c:v>163</c:v>
                </c:pt>
                <c:pt idx="11">
                  <c:v>137</c:v>
                </c:pt>
                <c:pt idx="12">
                  <c:v>154</c:v>
                </c:pt>
                <c:pt idx="13">
                  <c:v>183</c:v>
                </c:pt>
                <c:pt idx="14">
                  <c:v>161</c:v>
                </c:pt>
                <c:pt idx="15">
                  <c:v>152</c:v>
                </c:pt>
                <c:pt idx="16">
                  <c:v>171</c:v>
                </c:pt>
                <c:pt idx="17">
                  <c:v>139</c:v>
                </c:pt>
                <c:pt idx="18">
                  <c:v>113</c:v>
                </c:pt>
                <c:pt idx="19">
                  <c:v>110</c:v>
                </c:pt>
                <c:pt idx="20">
                  <c:v>85</c:v>
                </c:pt>
                <c:pt idx="21">
                  <c:v>63</c:v>
                </c:pt>
                <c:pt idx="22">
                  <c:v>49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208</c:v>
                </c:pt>
                <c:pt idx="1">
                  <c:v>1964</c:v>
                </c:pt>
                <c:pt idx="2">
                  <c:v>308</c:v>
                </c:pt>
                <c:pt idx="3">
                  <c:v>78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14.9</c:v>
                </c:pt>
                <c:pt idx="1">
                  <c:v>19.100000000000001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0.10383572258814414</c:v>
                </c:pt>
                <c:pt idx="1">
                  <c:v>1.6272762495156915E-2</c:v>
                </c:pt>
                <c:pt idx="2">
                  <c:v>3.8744672607516468E-4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199199</xdr:colOff>
      <xdr:row>18</xdr:row>
      <xdr:rowOff>38100</xdr:rowOff>
    </xdr:from>
    <xdr:to>
      <xdr:col>15</xdr:col>
      <xdr:colOff>228600</xdr:colOff>
      <xdr:row>18</xdr:row>
      <xdr:rowOff>190500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095549" y="4324350"/>
          <a:ext cx="29401" cy="15240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17</xdr:row>
      <xdr:rowOff>304800</xdr:rowOff>
    </xdr:from>
    <xdr:to>
      <xdr:col>15</xdr:col>
      <xdr:colOff>891209</xdr:colOff>
      <xdr:row>18</xdr:row>
      <xdr:rowOff>128380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05900" y="4238625"/>
          <a:ext cx="681659" cy="17600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</a:t>
          </a:r>
        </a:p>
      </xdr:txBody>
    </xdr: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225118" y="3395382"/>
          <a:ext cx="2969558" cy="2543736"/>
          <a:chOff x="8231841" y="3402103"/>
          <a:chExt cx="2961714" cy="2516844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31841" y="3402103"/>
            <a:ext cx="2961714" cy="2516844"/>
          </a:xfrm>
          <a:prstGeom prst="rect">
            <a:avLst/>
          </a:prstGeom>
        </xdr:spPr>
      </xdr:pic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 bwMode="auto">
          <a:xfrm flipH="1">
            <a:off x="9726706" y="4603377"/>
            <a:ext cx="8966" cy="80682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9718218" y="4431767"/>
            <a:ext cx="548607" cy="185058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83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134" t="s">
        <v>255</v>
      </c>
    </row>
    <row r="3" spans="1:22" ht="10.5" customHeight="1" x14ac:dyDescent="0.25">
      <c r="B3" s="132"/>
      <c r="C3" s="133"/>
      <c r="D3" s="133"/>
      <c r="E3" s="134"/>
      <c r="F3" s="135"/>
      <c r="G3" s="251">
        <v>51.382359999999998</v>
      </c>
      <c r="H3" s="478">
        <v>-2.3645499999999999</v>
      </c>
      <c r="J3" s="203" t="str">
        <f>CONCATENATE("http://www.google.com/maps/?q=",VALUE(G3),",",VALUE(H3))</f>
        <v>http://www.google.com/maps/?q=51.38236,-2.36455</v>
      </c>
      <c r="R3" s="136" t="s">
        <v>2</v>
      </c>
      <c r="S3" s="136"/>
      <c r="T3" s="134"/>
      <c r="U3" s="134" t="s">
        <v>101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102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43743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23">
        <v>20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92</v>
      </c>
      <c r="S7" s="138"/>
      <c r="T7" s="138"/>
      <c r="U7" s="250" t="str">
        <f>HYPERLINK(J3,G3&amp;", "&amp;H3)</f>
        <v>51.38236, -2.36455</v>
      </c>
    </row>
    <row r="8" spans="1:22" x14ac:dyDescent="0.25">
      <c r="A8" s="140"/>
      <c r="J8" s="140">
        <v>30</v>
      </c>
      <c r="L8" s="140">
        <f>$U$6</f>
        <v>20</v>
      </c>
      <c r="M8" s="140"/>
      <c r="N8" s="140">
        <f>(L8*1.1)+2</f>
        <v>24</v>
      </c>
      <c r="O8" s="140"/>
      <c r="P8" s="140">
        <f>L8+15</f>
        <v>35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3" t="str">
        <f>Values!C9</f>
        <v>Northbound</v>
      </c>
      <c r="H10" s="434">
        <f>Values!AD1336</f>
        <v>15.330045821008076</v>
      </c>
      <c r="I10" s="435"/>
      <c r="J10" s="436">
        <f>Values!AE1336</f>
        <v>19.420000000000002</v>
      </c>
      <c r="K10" s="132"/>
      <c r="L10" s="189">
        <f>Values!Y1336</f>
        <v>0.12301862673484293</v>
      </c>
      <c r="M10" s="190"/>
      <c r="N10" s="191">
        <f>Values!AA1336</f>
        <v>2.45799853907962E-2</v>
      </c>
      <c r="O10" s="192"/>
      <c r="P10" s="193">
        <f>Values!AC1336</f>
        <v>2.739225712198684E-4</v>
      </c>
      <c r="T10" s="475">
        <f ca="1">'Classed Summary'!C21/'Classed Summary'!H21</f>
        <v>7.7431703497476939E-2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499" t="s">
        <v>85</v>
      </c>
      <c r="M11" s="282"/>
      <c r="N11" s="495" t="str">
        <f>"of vehicles are traveling 10% +2 over PSL ("&amp;N8&amp;"mph)"</f>
        <v>of vehicles are traveling 10% +2 over PSL (24mph)</v>
      </c>
      <c r="O11" s="283"/>
      <c r="P11" s="497" t="str">
        <f>"of vehicles are 15mph over PSL ("&amp;P8&amp;"mph)"</f>
        <v>of vehicles are 15mph over PSL (35mph)</v>
      </c>
      <c r="T11" s="475">
        <f ca="1">'Classed Summary'!D21/'Classed Summary'!H21</f>
        <v>0.78858534887767529</v>
      </c>
    </row>
    <row r="12" spans="1:22" ht="30" customHeight="1" x14ac:dyDescent="0.25">
      <c r="G12" s="432"/>
      <c r="L12" s="500"/>
      <c r="M12" s="284"/>
      <c r="N12" s="496"/>
      <c r="O12" s="285"/>
      <c r="P12" s="498"/>
      <c r="T12" s="475">
        <f ca="1">'Classed Summary'!E21/'Classed Summary'!H21</f>
        <v>0.10005220114842527</v>
      </c>
    </row>
    <row r="13" spans="1:22" ht="30" customHeight="1" x14ac:dyDescent="0.25">
      <c r="G13" s="146"/>
      <c r="T13" s="475">
        <f ca="1">'Classed Summary'!F21/'Classed Summary'!H21</f>
        <v>2.6738588248941476E-2</v>
      </c>
    </row>
    <row r="14" spans="1:22" ht="30" customHeight="1" x14ac:dyDescent="0.25">
      <c r="T14" s="475">
        <f ca="1">'Classed Summary'!G21/'Classed Summary'!H21</f>
        <v>7.1921582274810042E-3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63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86" t="s">
        <v>95</v>
      </c>
      <c r="L17" s="487"/>
      <c r="M17" s="156"/>
      <c r="N17" s="157"/>
      <c r="O17" s="132"/>
      <c r="P17" s="132"/>
      <c r="Q17" s="158"/>
      <c r="R17" s="480" t="s">
        <v>254</v>
      </c>
      <c r="S17" s="481"/>
      <c r="T17" s="481"/>
      <c r="U17" s="482"/>
      <c r="V17" s="132"/>
    </row>
    <row r="18" spans="2:22" ht="27.75" customHeight="1" x14ac:dyDescent="0.35">
      <c r="G18" s="159" t="str">
        <f>G10</f>
        <v>Northbound</v>
      </c>
      <c r="H18" s="208">
        <f>Values!J110</f>
        <v>2778.0500000000006</v>
      </c>
      <c r="I18" s="209"/>
      <c r="J18" s="210">
        <f>Values!K110</f>
        <v>2606.6190476190477</v>
      </c>
      <c r="K18" s="488">
        <f>SUM(Values!C11:I106)</f>
        <v>17241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7"/>
      <c r="H20" s="438"/>
      <c r="I20" s="439"/>
      <c r="J20" s="438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2"/>
      <c r="H22" s="441"/>
      <c r="I22" s="442"/>
      <c r="J22" s="441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7" t="s">
        <v>96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97</v>
      </c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83 - Monmouth Street Bath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6</v>
      </c>
      <c r="D12" s="195">
        <f>IF($O$7=1,Values!D11,IF($O$7=2,Values!N11,Values!X11))</f>
        <v>12</v>
      </c>
      <c r="E12" s="195">
        <f>IF($O$7=1,Values!E11,IF($O$7=2,Values!O11,Values!Y11))</f>
        <v>8</v>
      </c>
      <c r="F12" s="195">
        <f>IF($O$7=1,Values!F11,IF($O$7=2,Values!P11,Values!Z11))</f>
        <v>7</v>
      </c>
      <c r="G12" s="195">
        <f>IF($O$7=1,Values!G11,IF($O$7=2,Values!Q11,Values!AA11))</f>
        <v>14</v>
      </c>
      <c r="H12" s="195">
        <f>IF($O$7=1,Values!H11,IF($O$7=2,Values!R11,Values!AB11))</f>
        <v>28</v>
      </c>
      <c r="I12" s="204" t="str">
        <f>IF($O$7=1,Values!I11,IF($O$7=2,Values!S11,Values!AC11))</f>
        <v>-</v>
      </c>
      <c r="J12" s="205">
        <f>IF($O$7=1,Values!J11,IF($O$7=2,Values!T11,Values!AD11))</f>
        <v>9.4</v>
      </c>
      <c r="K12" s="205">
        <f>IF($O$7=1,Values!K11,IF($O$7=2,Values!U11,Values!AE11))</f>
        <v>12.5</v>
      </c>
      <c r="AA12" s="59"/>
      <c r="AB12" s="290">
        <v>0</v>
      </c>
      <c r="AC12" s="258">
        <f>IFERROR(VALUE(0&amp;SUBSTITUTE(C12,"*","")),"-")</f>
        <v>6</v>
      </c>
      <c r="AD12" s="258">
        <f t="shared" ref="AD12:AI12" si="0">IFERROR(VALUE(0&amp;SUBSTITUTE(D12,"*","")),"-")</f>
        <v>12</v>
      </c>
      <c r="AE12" s="258">
        <f t="shared" si="0"/>
        <v>8</v>
      </c>
      <c r="AF12" s="258">
        <f t="shared" si="0"/>
        <v>7</v>
      </c>
      <c r="AG12" s="258">
        <f t="shared" si="0"/>
        <v>14</v>
      </c>
      <c r="AH12" s="258">
        <f t="shared" si="0"/>
        <v>28</v>
      </c>
      <c r="AI12" s="258" t="str">
        <f t="shared" si="0"/>
        <v>-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7</v>
      </c>
      <c r="D13" s="198">
        <f>IF($O$7=1,Values!D12,IF($O$7=2,Values!N12,Values!X12))</f>
        <v>5</v>
      </c>
      <c r="E13" s="198">
        <f>IF($O$7=1,Values!E12,IF($O$7=2,Values!O12,Values!Y12))</f>
        <v>9</v>
      </c>
      <c r="F13" s="198">
        <f>IF($O$7=1,Values!F12,IF($O$7=2,Values!P12,Values!Z12))</f>
        <v>7</v>
      </c>
      <c r="G13" s="198">
        <f>IF($O$7=1,Values!G12,IF($O$7=2,Values!Q12,Values!AA12))</f>
        <v>8</v>
      </c>
      <c r="H13" s="198">
        <f>IF($O$7=1,Values!H12,IF($O$7=2,Values!R12,Values!AB12))</f>
        <v>12</v>
      </c>
      <c r="I13" s="206" t="str">
        <f>IF($O$7=1,Values!I12,IF($O$7=2,Values!S12,Values!AC12))</f>
        <v>-</v>
      </c>
      <c r="J13" s="21">
        <f>IF($O$7=1,Values!J12,IF($O$7=2,Values!T12,Values!AD12))</f>
        <v>7.2</v>
      </c>
      <c r="K13" s="21">
        <f>IF($O$7=1,Values!K12,IF($O$7=2,Values!U12,Values!AE12))</f>
        <v>8</v>
      </c>
      <c r="AA13" s="59"/>
      <c r="AB13" s="290">
        <v>1.0416666666666666E-2</v>
      </c>
      <c r="AC13" s="258">
        <f t="shared" ref="AC13:AC76" si="1">IFERROR(VALUE(0&amp;SUBSTITUTE(C13,"*","")),"-")</f>
        <v>7</v>
      </c>
      <c r="AD13" s="258">
        <f t="shared" ref="AD13:AD76" si="2">IFERROR(VALUE(0&amp;SUBSTITUTE(D13,"*","")),"-")</f>
        <v>5</v>
      </c>
      <c r="AE13" s="258">
        <f t="shared" ref="AE13:AE76" si="3">IFERROR(VALUE(0&amp;SUBSTITUTE(E13,"*","")),"-")</f>
        <v>9</v>
      </c>
      <c r="AF13" s="258">
        <f t="shared" ref="AF13:AF76" si="4">IFERROR(VALUE(0&amp;SUBSTITUTE(F13,"*","")),"-")</f>
        <v>7</v>
      </c>
      <c r="AG13" s="258">
        <f t="shared" ref="AG13:AG76" si="5">IFERROR(VALUE(0&amp;SUBSTITUTE(G13,"*","")),"-")</f>
        <v>8</v>
      </c>
      <c r="AH13" s="258">
        <f t="shared" ref="AH13:AI76" si="6">IFERROR(VALUE(0&amp;SUBSTITUTE(H13,"*","")),"-")</f>
        <v>12</v>
      </c>
      <c r="AI13" s="258" t="str">
        <f t="shared" si="6"/>
        <v>-</v>
      </c>
      <c r="AJ13" s="291">
        <f t="shared" ref="AJ13:AJ75" si="7">IFERROR(VALUE(0&amp;SUBSTITUTE(J13,"*","")),"-")</f>
        <v>7.2</v>
      </c>
      <c r="AK13" s="291">
        <f t="shared" ref="AK13:AK75" si="8">IFERROR(VALUE(0&amp;SUBSTITUTE(K13,"*","")),"-")</f>
        <v>8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5</v>
      </c>
      <c r="D14" s="198">
        <f>IF($O$7=1,Values!D13,IF($O$7=2,Values!N13,Values!X13))</f>
        <v>0</v>
      </c>
      <c r="E14" s="198">
        <f>IF($O$7=1,Values!E13,IF($O$7=2,Values!O13,Values!Y13))</f>
        <v>6</v>
      </c>
      <c r="F14" s="198">
        <f>IF($O$7=1,Values!F13,IF($O$7=2,Values!P13,Values!Z13))</f>
        <v>8</v>
      </c>
      <c r="G14" s="198">
        <f>IF($O$7=1,Values!G13,IF($O$7=2,Values!Q13,Values!AA13))</f>
        <v>13</v>
      </c>
      <c r="H14" s="198">
        <f>IF($O$7=1,Values!H13,IF($O$7=2,Values!R13,Values!AB13))</f>
        <v>24</v>
      </c>
      <c r="I14" s="206" t="str">
        <f>IF($O$7=1,Values!I13,IF($O$7=2,Values!S13,Values!AC13))</f>
        <v>-</v>
      </c>
      <c r="J14" s="21">
        <f>IF($O$7=1,Values!J13,IF($O$7=2,Values!T13,Values!AD13))</f>
        <v>6.4</v>
      </c>
      <c r="K14" s="21">
        <f>IF($O$7=1,Values!K13,IF($O$7=2,Values!U13,Values!AE13))</f>
        <v>9.3333333333333339</v>
      </c>
      <c r="AA14" s="59"/>
      <c r="AB14" s="290">
        <v>2.0833333333333332E-2</v>
      </c>
      <c r="AC14" s="258">
        <f t="shared" si="1"/>
        <v>5</v>
      </c>
      <c r="AD14" s="258">
        <f t="shared" si="2"/>
        <v>0</v>
      </c>
      <c r="AE14" s="258">
        <f t="shared" si="3"/>
        <v>6</v>
      </c>
      <c r="AF14" s="258">
        <f t="shared" si="4"/>
        <v>8</v>
      </c>
      <c r="AG14" s="258">
        <f t="shared" si="5"/>
        <v>13</v>
      </c>
      <c r="AH14" s="258">
        <f t="shared" si="6"/>
        <v>24</v>
      </c>
      <c r="AI14" s="258" t="str">
        <f t="shared" si="6"/>
        <v>-</v>
      </c>
      <c r="AJ14" s="291">
        <f t="shared" si="7"/>
        <v>6.4</v>
      </c>
      <c r="AK14" s="291">
        <f t="shared" si="8"/>
        <v>9.3333333333333304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3</v>
      </c>
      <c r="D15" s="198">
        <f>IF($O$7=1,Values!D14,IF($O$7=2,Values!N14,Values!X14))</f>
        <v>3</v>
      </c>
      <c r="E15" s="198">
        <f>IF($O$7=1,Values!E14,IF($O$7=2,Values!O14,Values!Y14))</f>
        <v>6</v>
      </c>
      <c r="F15" s="198">
        <f>IF($O$7=1,Values!F14,IF($O$7=2,Values!P14,Values!Z14))</f>
        <v>7</v>
      </c>
      <c r="G15" s="198">
        <f>IF($O$7=1,Values!G14,IF($O$7=2,Values!Q14,Values!AA14))</f>
        <v>12</v>
      </c>
      <c r="H15" s="198">
        <f>IF($O$7=1,Values!H14,IF($O$7=2,Values!R14,Values!AB14))</f>
        <v>15</v>
      </c>
      <c r="I15" s="206" t="str">
        <f>IF($O$7=1,Values!I14,IF($O$7=2,Values!S14,Values!AC14))</f>
        <v>-</v>
      </c>
      <c r="J15" s="21">
        <f>IF($O$7=1,Values!J14,IF($O$7=2,Values!T14,Values!AD14))</f>
        <v>6.2</v>
      </c>
      <c r="K15" s="21">
        <f>IF($O$7=1,Values!K14,IF($O$7=2,Values!U14,Values!AE14))</f>
        <v>7.666666666666667</v>
      </c>
      <c r="AA15" s="59"/>
      <c r="AB15" s="290">
        <v>3.125E-2</v>
      </c>
      <c r="AC15" s="258">
        <f t="shared" si="1"/>
        <v>3</v>
      </c>
      <c r="AD15" s="258">
        <f t="shared" si="2"/>
        <v>3</v>
      </c>
      <c r="AE15" s="258">
        <f t="shared" si="3"/>
        <v>6</v>
      </c>
      <c r="AF15" s="258">
        <f t="shared" si="4"/>
        <v>7</v>
      </c>
      <c r="AG15" s="258">
        <f t="shared" si="5"/>
        <v>12</v>
      </c>
      <c r="AH15" s="258">
        <f t="shared" si="6"/>
        <v>15</v>
      </c>
      <c r="AI15" s="258" t="str">
        <f t="shared" si="6"/>
        <v>-</v>
      </c>
      <c r="AJ15" s="291">
        <f t="shared" si="7"/>
        <v>6.2</v>
      </c>
      <c r="AK15" s="291">
        <f t="shared" si="8"/>
        <v>7.6666666666666696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5</v>
      </c>
      <c r="D16" s="198">
        <f>IF($O$7=1,Values!D15,IF($O$7=2,Values!N15,Values!X15))</f>
        <v>2</v>
      </c>
      <c r="E16" s="198">
        <f>IF($O$7=1,Values!E15,IF($O$7=2,Values!O15,Values!Y15))</f>
        <v>3</v>
      </c>
      <c r="F16" s="198">
        <f>IF($O$7=1,Values!F15,IF($O$7=2,Values!P15,Values!Z15))</f>
        <v>9</v>
      </c>
      <c r="G16" s="198">
        <f>IF($O$7=1,Values!G15,IF($O$7=2,Values!Q15,Values!AA15))</f>
        <v>13</v>
      </c>
      <c r="H16" s="198">
        <f>IF($O$7=1,Values!H15,IF($O$7=2,Values!R15,Values!AB15))</f>
        <v>14</v>
      </c>
      <c r="I16" s="206" t="str">
        <f>IF($O$7=1,Values!I15,IF($O$7=2,Values!S15,Values!AC15))</f>
        <v>-</v>
      </c>
      <c r="J16" s="21">
        <f>IF($O$7=1,Values!J15,IF($O$7=2,Values!T15,Values!AD15))</f>
        <v>6.4</v>
      </c>
      <c r="K16" s="21">
        <f>IF($O$7=1,Values!K15,IF($O$7=2,Values!U15,Values!AE15))</f>
        <v>7.666666666666667</v>
      </c>
      <c r="AA16" s="59"/>
      <c r="AB16" s="290">
        <v>4.1666666666666664E-2</v>
      </c>
      <c r="AC16" s="258">
        <f t="shared" si="1"/>
        <v>5</v>
      </c>
      <c r="AD16" s="258">
        <f t="shared" si="2"/>
        <v>2</v>
      </c>
      <c r="AE16" s="258">
        <f t="shared" si="3"/>
        <v>3</v>
      </c>
      <c r="AF16" s="258">
        <f t="shared" si="4"/>
        <v>9</v>
      </c>
      <c r="AG16" s="258">
        <f t="shared" si="5"/>
        <v>13</v>
      </c>
      <c r="AH16" s="258">
        <f t="shared" si="6"/>
        <v>14</v>
      </c>
      <c r="AI16" s="258" t="str">
        <f t="shared" si="6"/>
        <v>-</v>
      </c>
      <c r="AJ16" s="291">
        <f t="shared" si="7"/>
        <v>6.4</v>
      </c>
      <c r="AK16" s="291">
        <f t="shared" si="8"/>
        <v>7.6666666666666696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3</v>
      </c>
      <c r="D17" s="198">
        <f>IF($O$7=1,Values!D16,IF($O$7=2,Values!N16,Values!X16))</f>
        <v>4</v>
      </c>
      <c r="E17" s="198">
        <f>IF($O$7=1,Values!E16,IF($O$7=2,Values!O16,Values!Y16))</f>
        <v>5</v>
      </c>
      <c r="F17" s="198">
        <f>IF($O$7=1,Values!F16,IF($O$7=2,Values!P16,Values!Z16))</f>
        <v>7</v>
      </c>
      <c r="G17" s="198">
        <f>IF($O$7=1,Values!G16,IF($O$7=2,Values!Q16,Values!AA16))</f>
        <v>7</v>
      </c>
      <c r="H17" s="198">
        <f>IF($O$7=1,Values!H16,IF($O$7=2,Values!R16,Values!AB16))</f>
        <v>13</v>
      </c>
      <c r="I17" s="206" t="str">
        <f>IF($O$7=1,Values!I16,IF($O$7=2,Values!S16,Values!AC16))</f>
        <v>-</v>
      </c>
      <c r="J17" s="21">
        <f>IF($O$7=1,Values!J16,IF($O$7=2,Values!T16,Values!AD16))</f>
        <v>5.2</v>
      </c>
      <c r="K17" s="21">
        <f>IF($O$7=1,Values!K16,IF($O$7=2,Values!U16,Values!AE16))</f>
        <v>6.5</v>
      </c>
      <c r="AA17" s="59"/>
      <c r="AB17" s="290">
        <v>5.2083333333333329E-2</v>
      </c>
      <c r="AC17" s="258">
        <f t="shared" si="1"/>
        <v>3</v>
      </c>
      <c r="AD17" s="258">
        <f t="shared" si="2"/>
        <v>4</v>
      </c>
      <c r="AE17" s="258">
        <f t="shared" si="3"/>
        <v>5</v>
      </c>
      <c r="AF17" s="258">
        <f t="shared" si="4"/>
        <v>7</v>
      </c>
      <c r="AG17" s="258">
        <f t="shared" si="5"/>
        <v>7</v>
      </c>
      <c r="AH17" s="258">
        <f t="shared" si="6"/>
        <v>13</v>
      </c>
      <c r="AI17" s="258" t="str">
        <f t="shared" si="6"/>
        <v>-</v>
      </c>
      <c r="AJ17" s="291">
        <f t="shared" si="7"/>
        <v>5.2</v>
      </c>
      <c r="AK17" s="291">
        <f t="shared" si="8"/>
        <v>6.5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4</v>
      </c>
      <c r="D18" s="198">
        <f>IF($O$7=1,Values!D17,IF($O$7=2,Values!N17,Values!X17))</f>
        <v>4</v>
      </c>
      <c r="E18" s="198">
        <f>IF($O$7=1,Values!E17,IF($O$7=2,Values!O17,Values!Y17))</f>
        <v>6</v>
      </c>
      <c r="F18" s="198">
        <f>IF($O$7=1,Values!F17,IF($O$7=2,Values!P17,Values!Z17))</f>
        <v>5</v>
      </c>
      <c r="G18" s="198">
        <f>IF($O$7=1,Values!G17,IF($O$7=2,Values!Q17,Values!AA17))</f>
        <v>8</v>
      </c>
      <c r="H18" s="198">
        <f>IF($O$7=1,Values!H17,IF($O$7=2,Values!R17,Values!AB17))</f>
        <v>16</v>
      </c>
      <c r="I18" s="206">
        <f>IF($O$7=1,Values!I17,IF($O$7=2,Values!S17,Values!AC17))</f>
        <v>9</v>
      </c>
      <c r="J18" s="21">
        <f>IF($O$7=1,Values!J17,IF($O$7=2,Values!T17,Values!AD17))</f>
        <v>5.4</v>
      </c>
      <c r="K18" s="21">
        <f>IF($O$7=1,Values!K17,IF($O$7=2,Values!U17,Values!AE17))</f>
        <v>7.4285714285714288</v>
      </c>
      <c r="AA18" s="59"/>
      <c r="AB18" s="290">
        <v>6.2499999999999993E-2</v>
      </c>
      <c r="AC18" s="258">
        <f t="shared" si="1"/>
        <v>4</v>
      </c>
      <c r="AD18" s="258">
        <f t="shared" si="2"/>
        <v>4</v>
      </c>
      <c r="AE18" s="258">
        <f t="shared" si="3"/>
        <v>6</v>
      </c>
      <c r="AF18" s="258">
        <f t="shared" si="4"/>
        <v>5</v>
      </c>
      <c r="AG18" s="258">
        <f t="shared" si="5"/>
        <v>8</v>
      </c>
      <c r="AH18" s="258">
        <f t="shared" si="6"/>
        <v>16</v>
      </c>
      <c r="AI18" s="258">
        <f t="shared" si="6"/>
        <v>9</v>
      </c>
      <c r="AJ18" s="291">
        <f t="shared" si="7"/>
        <v>5.4</v>
      </c>
      <c r="AK18" s="291">
        <f t="shared" si="8"/>
        <v>7.4285714285714297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3</v>
      </c>
      <c r="D19" s="198">
        <f>IF($O$7=1,Values!D18,IF($O$7=2,Values!N18,Values!X18))</f>
        <v>2</v>
      </c>
      <c r="E19" s="198">
        <f>IF($O$7=1,Values!E18,IF($O$7=2,Values!O18,Values!Y18))</f>
        <v>1</v>
      </c>
      <c r="F19" s="198">
        <f>IF($O$7=1,Values!F18,IF($O$7=2,Values!P18,Values!Z18))</f>
        <v>6</v>
      </c>
      <c r="G19" s="198">
        <f>IF($O$7=1,Values!G18,IF($O$7=2,Values!Q18,Values!AA18))</f>
        <v>11</v>
      </c>
      <c r="H19" s="198">
        <f>IF($O$7=1,Values!H18,IF($O$7=2,Values!R18,Values!AB18))</f>
        <v>12</v>
      </c>
      <c r="I19" s="206">
        <f>IF($O$7=1,Values!I18,IF($O$7=2,Values!S18,Values!AC18))</f>
        <v>12</v>
      </c>
      <c r="J19" s="21">
        <f>IF($O$7=1,Values!J18,IF($O$7=2,Values!T18,Values!AD18))</f>
        <v>4.5999999999999996</v>
      </c>
      <c r="K19" s="21">
        <f>IF($O$7=1,Values!K18,IF($O$7=2,Values!U18,Values!AE18))</f>
        <v>6.7142857142857144</v>
      </c>
      <c r="AA19" s="59"/>
      <c r="AB19" s="290">
        <v>7.2916666666666657E-2</v>
      </c>
      <c r="AC19" s="258">
        <f t="shared" si="1"/>
        <v>3</v>
      </c>
      <c r="AD19" s="258">
        <f t="shared" si="2"/>
        <v>2</v>
      </c>
      <c r="AE19" s="258">
        <f t="shared" si="3"/>
        <v>1</v>
      </c>
      <c r="AF19" s="258">
        <f t="shared" si="4"/>
        <v>6</v>
      </c>
      <c r="AG19" s="258">
        <f t="shared" si="5"/>
        <v>11</v>
      </c>
      <c r="AH19" s="258">
        <f t="shared" si="6"/>
        <v>12</v>
      </c>
      <c r="AI19" s="258">
        <f t="shared" si="6"/>
        <v>12</v>
      </c>
      <c r="AJ19" s="291">
        <f t="shared" si="7"/>
        <v>4.5999999999999996</v>
      </c>
      <c r="AK19" s="291">
        <f t="shared" si="8"/>
        <v>6.71428571428571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6</v>
      </c>
      <c r="D20" s="198">
        <f>IF($O$7=1,Values!D19,IF($O$7=2,Values!N19,Values!X19))</f>
        <v>4</v>
      </c>
      <c r="E20" s="198">
        <f>IF($O$7=1,Values!E19,IF($O$7=2,Values!O19,Values!Y19))</f>
        <v>5</v>
      </c>
      <c r="F20" s="198">
        <f>IF($O$7=1,Values!F19,IF($O$7=2,Values!P19,Values!Z19))</f>
        <v>6</v>
      </c>
      <c r="G20" s="198">
        <f>IF($O$7=1,Values!G19,IF($O$7=2,Values!Q19,Values!AA19))</f>
        <v>11</v>
      </c>
      <c r="H20" s="198">
        <f>IF($O$7=1,Values!H19,IF($O$7=2,Values!R19,Values!AB19))</f>
        <v>12</v>
      </c>
      <c r="I20" s="206">
        <f>IF($O$7=1,Values!I19,IF($O$7=2,Values!S19,Values!AC19))</f>
        <v>13</v>
      </c>
      <c r="J20" s="21">
        <f>IF($O$7=1,Values!J19,IF($O$7=2,Values!T19,Values!AD19))</f>
        <v>6.4</v>
      </c>
      <c r="K20" s="21">
        <f>IF($O$7=1,Values!K19,IF($O$7=2,Values!U19,Values!AE19))</f>
        <v>8.1428571428571423</v>
      </c>
      <c r="AA20" s="59"/>
      <c r="AB20" s="290">
        <v>8.3333333333333329E-2</v>
      </c>
      <c r="AC20" s="258">
        <f t="shared" si="1"/>
        <v>6</v>
      </c>
      <c r="AD20" s="258">
        <f t="shared" si="2"/>
        <v>4</v>
      </c>
      <c r="AE20" s="258">
        <f t="shared" si="3"/>
        <v>5</v>
      </c>
      <c r="AF20" s="258">
        <f t="shared" si="4"/>
        <v>6</v>
      </c>
      <c r="AG20" s="258">
        <f t="shared" si="5"/>
        <v>11</v>
      </c>
      <c r="AH20" s="258">
        <f t="shared" si="6"/>
        <v>12</v>
      </c>
      <c r="AI20" s="258">
        <f t="shared" si="6"/>
        <v>13</v>
      </c>
      <c r="AJ20" s="291">
        <f t="shared" si="7"/>
        <v>6.4</v>
      </c>
      <c r="AK20" s="291">
        <f t="shared" si="8"/>
        <v>8.1428571428571406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7</v>
      </c>
      <c r="D21" s="198">
        <f>IF($O$7=1,Values!D20,IF($O$7=2,Values!N20,Values!X20))</f>
        <v>6</v>
      </c>
      <c r="E21" s="198">
        <f>IF($O$7=1,Values!E20,IF($O$7=2,Values!O20,Values!Y20))</f>
        <v>4</v>
      </c>
      <c r="F21" s="198">
        <f>IF($O$7=1,Values!F20,IF($O$7=2,Values!P20,Values!Z20))</f>
        <v>5</v>
      </c>
      <c r="G21" s="198">
        <f>IF($O$7=1,Values!G20,IF($O$7=2,Values!Q20,Values!AA20))</f>
        <v>9</v>
      </c>
      <c r="H21" s="198">
        <f>IF($O$7=1,Values!H20,IF($O$7=2,Values!R20,Values!AB20))</f>
        <v>14</v>
      </c>
      <c r="I21" s="206">
        <f>IF($O$7=1,Values!I20,IF($O$7=2,Values!S20,Values!AC20))</f>
        <v>19</v>
      </c>
      <c r="J21" s="21">
        <f>IF($O$7=1,Values!J20,IF($O$7=2,Values!T20,Values!AD20))</f>
        <v>6.2</v>
      </c>
      <c r="K21" s="21">
        <f>IF($O$7=1,Values!K20,IF($O$7=2,Values!U20,Values!AE20))</f>
        <v>9.1428571428571423</v>
      </c>
      <c r="AA21" s="59"/>
      <c r="AB21" s="290">
        <v>9.375E-2</v>
      </c>
      <c r="AC21" s="258">
        <f t="shared" si="1"/>
        <v>7</v>
      </c>
      <c r="AD21" s="258">
        <f t="shared" si="2"/>
        <v>6</v>
      </c>
      <c r="AE21" s="258">
        <f t="shared" si="3"/>
        <v>4</v>
      </c>
      <c r="AF21" s="258">
        <f t="shared" si="4"/>
        <v>5</v>
      </c>
      <c r="AG21" s="258">
        <f t="shared" si="5"/>
        <v>9</v>
      </c>
      <c r="AH21" s="258">
        <f t="shared" si="6"/>
        <v>14</v>
      </c>
      <c r="AI21" s="258">
        <f t="shared" si="6"/>
        <v>19</v>
      </c>
      <c r="AJ21" s="291">
        <f t="shared" si="7"/>
        <v>6.2</v>
      </c>
      <c r="AK21" s="291">
        <f t="shared" si="8"/>
        <v>9.1428571428571406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2</v>
      </c>
      <c r="D22" s="198">
        <f>IF($O$7=1,Values!D21,IF($O$7=2,Values!N21,Values!X21))</f>
        <v>2</v>
      </c>
      <c r="E22" s="198">
        <f>IF($O$7=1,Values!E21,IF($O$7=2,Values!O21,Values!Y21))</f>
        <v>4</v>
      </c>
      <c r="F22" s="198">
        <f>IF($O$7=1,Values!F21,IF($O$7=2,Values!P21,Values!Z21))</f>
        <v>3</v>
      </c>
      <c r="G22" s="198">
        <f>IF($O$7=1,Values!G21,IF($O$7=2,Values!Q21,Values!AA21))</f>
        <v>7</v>
      </c>
      <c r="H22" s="198">
        <f>IF($O$7=1,Values!H21,IF($O$7=2,Values!R21,Values!AB21))</f>
        <v>8</v>
      </c>
      <c r="I22" s="206">
        <f>IF($O$7=1,Values!I21,IF($O$7=2,Values!S21,Values!AC21))</f>
        <v>25</v>
      </c>
      <c r="J22" s="21">
        <f>IF($O$7=1,Values!J21,IF($O$7=2,Values!T21,Values!AD21))</f>
        <v>3.6</v>
      </c>
      <c r="K22" s="21">
        <f>IF($O$7=1,Values!K21,IF($O$7=2,Values!U21,Values!AE21))</f>
        <v>7.2857142857142856</v>
      </c>
      <c r="AA22" s="59"/>
      <c r="AB22" s="290">
        <v>0.10416666666666667</v>
      </c>
      <c r="AC22" s="258">
        <f t="shared" si="1"/>
        <v>2</v>
      </c>
      <c r="AD22" s="258">
        <f t="shared" si="2"/>
        <v>2</v>
      </c>
      <c r="AE22" s="258">
        <f t="shared" si="3"/>
        <v>4</v>
      </c>
      <c r="AF22" s="258">
        <f t="shared" si="4"/>
        <v>3</v>
      </c>
      <c r="AG22" s="258">
        <f t="shared" si="5"/>
        <v>7</v>
      </c>
      <c r="AH22" s="258">
        <f t="shared" si="6"/>
        <v>8</v>
      </c>
      <c r="AI22" s="258">
        <f t="shared" si="6"/>
        <v>25</v>
      </c>
      <c r="AJ22" s="291">
        <f t="shared" si="7"/>
        <v>3.6</v>
      </c>
      <c r="AK22" s="291">
        <f t="shared" si="8"/>
        <v>7.28571428571429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0</v>
      </c>
      <c r="D23" s="198">
        <f>IF($O$7=1,Values!D22,IF($O$7=2,Values!N22,Values!X22))</f>
        <v>2</v>
      </c>
      <c r="E23" s="198">
        <f>IF($O$7=1,Values!E22,IF($O$7=2,Values!O22,Values!Y22))</f>
        <v>6</v>
      </c>
      <c r="F23" s="198">
        <f>IF($O$7=1,Values!F22,IF($O$7=2,Values!P22,Values!Z22))</f>
        <v>3</v>
      </c>
      <c r="G23" s="198">
        <f>IF($O$7=1,Values!G22,IF($O$7=2,Values!Q22,Values!AA22))</f>
        <v>2</v>
      </c>
      <c r="H23" s="198">
        <f>IF($O$7=1,Values!H22,IF($O$7=2,Values!R22,Values!AB22))</f>
        <v>16</v>
      </c>
      <c r="I23" s="206">
        <f>IF($O$7=1,Values!I22,IF($O$7=2,Values!S22,Values!AC22))</f>
        <v>8</v>
      </c>
      <c r="J23" s="21">
        <f>IF($O$7=1,Values!J22,IF($O$7=2,Values!T22,Values!AD22))</f>
        <v>2.6</v>
      </c>
      <c r="K23" s="21">
        <f>IF($O$7=1,Values!K22,IF($O$7=2,Values!U22,Values!AE22))</f>
        <v>5.2857142857142856</v>
      </c>
      <c r="AA23" s="59"/>
      <c r="AB23" s="290">
        <v>0.11458333333333334</v>
      </c>
      <c r="AC23" s="258">
        <f t="shared" si="1"/>
        <v>0</v>
      </c>
      <c r="AD23" s="258">
        <f t="shared" si="2"/>
        <v>2</v>
      </c>
      <c r="AE23" s="258">
        <f t="shared" si="3"/>
        <v>6</v>
      </c>
      <c r="AF23" s="258">
        <f t="shared" si="4"/>
        <v>3</v>
      </c>
      <c r="AG23" s="258">
        <f t="shared" si="5"/>
        <v>2</v>
      </c>
      <c r="AH23" s="258">
        <f t="shared" si="6"/>
        <v>16</v>
      </c>
      <c r="AI23" s="258">
        <f t="shared" si="6"/>
        <v>8</v>
      </c>
      <c r="AJ23" s="291">
        <f t="shared" si="7"/>
        <v>2.6</v>
      </c>
      <c r="AK23" s="291">
        <f t="shared" si="8"/>
        <v>5.28571428571429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2</v>
      </c>
      <c r="D24" s="198">
        <f>IF($O$7=1,Values!D23,IF($O$7=2,Values!N23,Values!X23))</f>
        <v>4</v>
      </c>
      <c r="E24" s="198">
        <f>IF($O$7=1,Values!E23,IF($O$7=2,Values!O23,Values!Y23))</f>
        <v>4</v>
      </c>
      <c r="F24" s="198">
        <f>IF($O$7=1,Values!F23,IF($O$7=2,Values!P23,Values!Z23))</f>
        <v>5</v>
      </c>
      <c r="G24" s="198">
        <f>IF($O$7=1,Values!G23,IF($O$7=2,Values!Q23,Values!AA23))</f>
        <v>14</v>
      </c>
      <c r="H24" s="198">
        <f>IF($O$7=1,Values!H23,IF($O$7=2,Values!R23,Values!AB23))</f>
        <v>11</v>
      </c>
      <c r="I24" s="206">
        <f>IF($O$7=1,Values!I23,IF($O$7=2,Values!S23,Values!AC23))</f>
        <v>7</v>
      </c>
      <c r="J24" s="21">
        <f>IF($O$7=1,Values!J23,IF($O$7=2,Values!T23,Values!AD23))</f>
        <v>5.8</v>
      </c>
      <c r="K24" s="21">
        <f>IF($O$7=1,Values!K23,IF($O$7=2,Values!U23,Values!AE23))</f>
        <v>6.7142857142857144</v>
      </c>
      <c r="AA24" s="59"/>
      <c r="AB24" s="290">
        <v>0.125</v>
      </c>
      <c r="AC24" s="258">
        <f t="shared" si="1"/>
        <v>2</v>
      </c>
      <c r="AD24" s="258">
        <f t="shared" si="2"/>
        <v>4</v>
      </c>
      <c r="AE24" s="258">
        <f t="shared" si="3"/>
        <v>4</v>
      </c>
      <c r="AF24" s="258">
        <f t="shared" si="4"/>
        <v>5</v>
      </c>
      <c r="AG24" s="258">
        <f t="shared" si="5"/>
        <v>14</v>
      </c>
      <c r="AH24" s="258">
        <f t="shared" si="6"/>
        <v>11</v>
      </c>
      <c r="AI24" s="258">
        <f t="shared" si="6"/>
        <v>7</v>
      </c>
      <c r="AJ24" s="291">
        <f t="shared" si="7"/>
        <v>5.8</v>
      </c>
      <c r="AK24" s="291">
        <f t="shared" si="8"/>
        <v>6.71428571428571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2</v>
      </c>
      <c r="D25" s="198">
        <f>IF($O$7=1,Values!D24,IF($O$7=2,Values!N24,Values!X24))</f>
        <v>3</v>
      </c>
      <c r="E25" s="198">
        <f>IF($O$7=1,Values!E24,IF($O$7=2,Values!O24,Values!Y24))</f>
        <v>2</v>
      </c>
      <c r="F25" s="198">
        <f>IF($O$7=1,Values!F24,IF($O$7=2,Values!P24,Values!Z24))</f>
        <v>5</v>
      </c>
      <c r="G25" s="198">
        <f>IF($O$7=1,Values!G24,IF($O$7=2,Values!Q24,Values!AA24))</f>
        <v>10</v>
      </c>
      <c r="H25" s="198">
        <f>IF($O$7=1,Values!H24,IF($O$7=2,Values!R24,Values!AB24))</f>
        <v>8</v>
      </c>
      <c r="I25" s="206">
        <f>IF($O$7=1,Values!I24,IF($O$7=2,Values!S24,Values!AC24))</f>
        <v>16</v>
      </c>
      <c r="J25" s="21">
        <f>IF($O$7=1,Values!J24,IF($O$7=2,Values!T24,Values!AD24))</f>
        <v>4.4000000000000004</v>
      </c>
      <c r="K25" s="21">
        <f>IF($O$7=1,Values!K24,IF($O$7=2,Values!U24,Values!AE24))</f>
        <v>6.5714285714285712</v>
      </c>
      <c r="AA25" s="59"/>
      <c r="AB25" s="290">
        <v>0.13541666666666666</v>
      </c>
      <c r="AC25" s="258">
        <f t="shared" si="1"/>
        <v>2</v>
      </c>
      <c r="AD25" s="258">
        <f t="shared" si="2"/>
        <v>3</v>
      </c>
      <c r="AE25" s="258">
        <f t="shared" si="3"/>
        <v>2</v>
      </c>
      <c r="AF25" s="258">
        <f t="shared" si="4"/>
        <v>5</v>
      </c>
      <c r="AG25" s="258">
        <f t="shared" si="5"/>
        <v>10</v>
      </c>
      <c r="AH25" s="258">
        <f t="shared" si="6"/>
        <v>8</v>
      </c>
      <c r="AI25" s="258">
        <f t="shared" si="6"/>
        <v>16</v>
      </c>
      <c r="AJ25" s="291">
        <f t="shared" si="7"/>
        <v>4.4000000000000004</v>
      </c>
      <c r="AK25" s="291">
        <f t="shared" si="8"/>
        <v>6.5714285714285703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2</v>
      </c>
      <c r="D26" s="198">
        <f>IF($O$7=1,Values!D25,IF($O$7=2,Values!N25,Values!X25))</f>
        <v>0</v>
      </c>
      <c r="E26" s="198">
        <f>IF($O$7=1,Values!E25,IF($O$7=2,Values!O25,Values!Y25))</f>
        <v>2</v>
      </c>
      <c r="F26" s="198">
        <f>IF($O$7=1,Values!F25,IF($O$7=2,Values!P25,Values!Z25))</f>
        <v>1</v>
      </c>
      <c r="G26" s="198">
        <f>IF($O$7=1,Values!G25,IF($O$7=2,Values!Q25,Values!AA25))</f>
        <v>4</v>
      </c>
      <c r="H26" s="198">
        <f>IF($O$7=1,Values!H25,IF($O$7=2,Values!R25,Values!AB25))</f>
        <v>13</v>
      </c>
      <c r="I26" s="206">
        <f>IF($O$7=1,Values!I25,IF($O$7=2,Values!S25,Values!AC25))</f>
        <v>3</v>
      </c>
      <c r="J26" s="21">
        <f>IF($O$7=1,Values!J25,IF($O$7=2,Values!T25,Values!AD25))</f>
        <v>1.8</v>
      </c>
      <c r="K26" s="21">
        <f>IF($O$7=1,Values!K25,IF($O$7=2,Values!U25,Values!AE25))</f>
        <v>3.5714285714285716</v>
      </c>
      <c r="AA26" s="59"/>
      <c r="AB26" s="290">
        <v>0.14583333333333331</v>
      </c>
      <c r="AC26" s="258">
        <f t="shared" si="1"/>
        <v>2</v>
      </c>
      <c r="AD26" s="258">
        <f t="shared" si="2"/>
        <v>0</v>
      </c>
      <c r="AE26" s="258">
        <f t="shared" si="3"/>
        <v>2</v>
      </c>
      <c r="AF26" s="258">
        <f t="shared" si="4"/>
        <v>1</v>
      </c>
      <c r="AG26" s="258">
        <f t="shared" si="5"/>
        <v>4</v>
      </c>
      <c r="AH26" s="258">
        <f t="shared" si="6"/>
        <v>13</v>
      </c>
      <c r="AI26" s="258">
        <f t="shared" si="6"/>
        <v>3</v>
      </c>
      <c r="AJ26" s="291">
        <f t="shared" si="7"/>
        <v>1.8</v>
      </c>
      <c r="AK26" s="291">
        <f t="shared" si="8"/>
        <v>3.5714285714285698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2</v>
      </c>
      <c r="D27" s="198">
        <f>IF($O$7=1,Values!D26,IF($O$7=2,Values!N26,Values!X26))</f>
        <v>1</v>
      </c>
      <c r="E27" s="198">
        <f>IF($O$7=1,Values!E26,IF($O$7=2,Values!O26,Values!Y26))</f>
        <v>2</v>
      </c>
      <c r="F27" s="198">
        <f>IF($O$7=1,Values!F26,IF($O$7=2,Values!P26,Values!Z26))</f>
        <v>4</v>
      </c>
      <c r="G27" s="198">
        <f>IF($O$7=1,Values!G26,IF($O$7=2,Values!Q26,Values!AA26))</f>
        <v>1</v>
      </c>
      <c r="H27" s="198">
        <f>IF($O$7=1,Values!H26,IF($O$7=2,Values!R26,Values!AB26))</f>
        <v>7</v>
      </c>
      <c r="I27" s="206">
        <f>IF($O$7=1,Values!I26,IF($O$7=2,Values!S26,Values!AC26))</f>
        <v>5</v>
      </c>
      <c r="J27" s="21">
        <f>IF($O$7=1,Values!J26,IF($O$7=2,Values!T26,Values!AD26))</f>
        <v>2</v>
      </c>
      <c r="K27" s="21">
        <f>IF($O$7=1,Values!K26,IF($O$7=2,Values!U26,Values!AE26))</f>
        <v>3.1428571428571428</v>
      </c>
      <c r="AA27" s="59"/>
      <c r="AB27" s="290">
        <v>0.15624999999999997</v>
      </c>
      <c r="AC27" s="258">
        <f t="shared" si="1"/>
        <v>2</v>
      </c>
      <c r="AD27" s="258">
        <f t="shared" si="2"/>
        <v>1</v>
      </c>
      <c r="AE27" s="258">
        <f t="shared" si="3"/>
        <v>2</v>
      </c>
      <c r="AF27" s="258">
        <f t="shared" si="4"/>
        <v>4</v>
      </c>
      <c r="AG27" s="258">
        <f t="shared" si="5"/>
        <v>1</v>
      </c>
      <c r="AH27" s="258">
        <f t="shared" si="6"/>
        <v>7</v>
      </c>
      <c r="AI27" s="258">
        <f t="shared" si="6"/>
        <v>5</v>
      </c>
      <c r="AJ27" s="291">
        <f t="shared" si="7"/>
        <v>2</v>
      </c>
      <c r="AK27" s="291">
        <f t="shared" si="8"/>
        <v>3.1428571428571401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2</v>
      </c>
      <c r="D28" s="198">
        <f>IF($O$7=1,Values!D27,IF($O$7=2,Values!N27,Values!X27))</f>
        <v>5</v>
      </c>
      <c r="E28" s="198">
        <f>IF($O$7=1,Values!E27,IF($O$7=2,Values!O27,Values!Y27))</f>
        <v>3</v>
      </c>
      <c r="F28" s="198">
        <f>IF($O$7=1,Values!F27,IF($O$7=2,Values!P27,Values!Z27))</f>
        <v>1</v>
      </c>
      <c r="G28" s="198">
        <f>IF($O$7=1,Values!G27,IF($O$7=2,Values!Q27,Values!AA27))</f>
        <v>3</v>
      </c>
      <c r="H28" s="198">
        <f>IF($O$7=1,Values!H27,IF($O$7=2,Values!R27,Values!AB27))</f>
        <v>8</v>
      </c>
      <c r="I28" s="206">
        <f>IF($O$7=1,Values!I27,IF($O$7=2,Values!S27,Values!AC27))</f>
        <v>7</v>
      </c>
      <c r="J28" s="21">
        <f>IF($O$7=1,Values!J27,IF($O$7=2,Values!T27,Values!AD27))</f>
        <v>2.8</v>
      </c>
      <c r="K28" s="21">
        <f>IF($O$7=1,Values!K27,IF($O$7=2,Values!U27,Values!AE27))</f>
        <v>4.1428571428571432</v>
      </c>
      <c r="AA28" s="59"/>
      <c r="AB28" s="290">
        <v>0.16666666666666663</v>
      </c>
      <c r="AC28" s="258">
        <f t="shared" si="1"/>
        <v>2</v>
      </c>
      <c r="AD28" s="258">
        <f t="shared" si="2"/>
        <v>5</v>
      </c>
      <c r="AE28" s="258">
        <f t="shared" si="3"/>
        <v>3</v>
      </c>
      <c r="AF28" s="258">
        <f t="shared" si="4"/>
        <v>1</v>
      </c>
      <c r="AG28" s="258">
        <f t="shared" si="5"/>
        <v>3</v>
      </c>
      <c r="AH28" s="258">
        <f t="shared" si="6"/>
        <v>8</v>
      </c>
      <c r="AI28" s="258">
        <f t="shared" si="6"/>
        <v>7</v>
      </c>
      <c r="AJ28" s="291">
        <f t="shared" si="7"/>
        <v>2.8</v>
      </c>
      <c r="AK28" s="291">
        <f t="shared" si="8"/>
        <v>4.1428571428571397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0</v>
      </c>
      <c r="D29" s="198">
        <f>IF($O$7=1,Values!D28,IF($O$7=2,Values!N28,Values!X28))</f>
        <v>1</v>
      </c>
      <c r="E29" s="198">
        <f>IF($O$7=1,Values!E28,IF($O$7=2,Values!O28,Values!Y28))</f>
        <v>0</v>
      </c>
      <c r="F29" s="198">
        <f>IF($O$7=1,Values!F28,IF($O$7=2,Values!P28,Values!Z28))</f>
        <v>1</v>
      </c>
      <c r="G29" s="198">
        <f>IF($O$7=1,Values!G28,IF($O$7=2,Values!Q28,Values!AA28))</f>
        <v>1</v>
      </c>
      <c r="H29" s="198">
        <f>IF($O$7=1,Values!H28,IF($O$7=2,Values!R28,Values!AB28))</f>
        <v>2</v>
      </c>
      <c r="I29" s="206">
        <f>IF($O$7=1,Values!I28,IF($O$7=2,Values!S28,Values!AC28))</f>
        <v>4</v>
      </c>
      <c r="J29" s="21">
        <f>IF($O$7=1,Values!J28,IF($O$7=2,Values!T28,Values!AD28))</f>
        <v>0.6</v>
      </c>
      <c r="K29" s="21">
        <f>IF($O$7=1,Values!K28,IF($O$7=2,Values!U28,Values!AE28))</f>
        <v>1.2857142857142858</v>
      </c>
      <c r="AA29" s="59"/>
      <c r="AB29" s="290">
        <v>0.17708333333333329</v>
      </c>
      <c r="AC29" s="258">
        <f t="shared" si="1"/>
        <v>0</v>
      </c>
      <c r="AD29" s="258">
        <f t="shared" si="2"/>
        <v>1</v>
      </c>
      <c r="AE29" s="258">
        <f t="shared" si="3"/>
        <v>0</v>
      </c>
      <c r="AF29" s="258">
        <f t="shared" si="4"/>
        <v>1</v>
      </c>
      <c r="AG29" s="258">
        <f t="shared" si="5"/>
        <v>1</v>
      </c>
      <c r="AH29" s="258">
        <f t="shared" si="6"/>
        <v>2</v>
      </c>
      <c r="AI29" s="258">
        <f t="shared" si="6"/>
        <v>4</v>
      </c>
      <c r="AJ29" s="291">
        <f t="shared" si="7"/>
        <v>0.6</v>
      </c>
      <c r="AK29" s="291">
        <f t="shared" si="8"/>
        <v>1.28571428571429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0</v>
      </c>
      <c r="D30" s="198">
        <f>IF($O$7=1,Values!D29,IF($O$7=2,Values!N29,Values!X29))</f>
        <v>3</v>
      </c>
      <c r="E30" s="198">
        <f>IF($O$7=1,Values!E29,IF($O$7=2,Values!O29,Values!Y29))</f>
        <v>2</v>
      </c>
      <c r="F30" s="198">
        <f>IF($O$7=1,Values!F29,IF($O$7=2,Values!P29,Values!Z29))</f>
        <v>7</v>
      </c>
      <c r="G30" s="198">
        <f>IF($O$7=1,Values!G29,IF($O$7=2,Values!Q29,Values!AA29))</f>
        <v>0</v>
      </c>
      <c r="H30" s="198">
        <f>IF($O$7=1,Values!H29,IF($O$7=2,Values!R29,Values!AB29))</f>
        <v>3</v>
      </c>
      <c r="I30" s="206">
        <f>IF($O$7=1,Values!I29,IF($O$7=2,Values!S29,Values!AC29))</f>
        <v>1</v>
      </c>
      <c r="J30" s="21">
        <f>IF($O$7=1,Values!J29,IF($O$7=2,Values!T29,Values!AD29))</f>
        <v>2.4</v>
      </c>
      <c r="K30" s="21">
        <f>IF($O$7=1,Values!K29,IF($O$7=2,Values!U29,Values!AE29))</f>
        <v>2.2857142857142856</v>
      </c>
      <c r="AA30" s="59"/>
      <c r="AB30" s="290">
        <v>0.18749999999999994</v>
      </c>
      <c r="AC30" s="258">
        <f t="shared" si="1"/>
        <v>0</v>
      </c>
      <c r="AD30" s="258">
        <f t="shared" si="2"/>
        <v>3</v>
      </c>
      <c r="AE30" s="258">
        <f t="shared" si="3"/>
        <v>2</v>
      </c>
      <c r="AF30" s="258">
        <f t="shared" si="4"/>
        <v>7</v>
      </c>
      <c r="AG30" s="258">
        <f t="shared" si="5"/>
        <v>0</v>
      </c>
      <c r="AH30" s="258">
        <f t="shared" si="6"/>
        <v>3</v>
      </c>
      <c r="AI30" s="258">
        <f t="shared" si="6"/>
        <v>1</v>
      </c>
      <c r="AJ30" s="291">
        <f t="shared" si="7"/>
        <v>2.4</v>
      </c>
      <c r="AK30" s="291">
        <f t="shared" si="8"/>
        <v>2.28571428571429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1</v>
      </c>
      <c r="D31" s="198">
        <f>IF($O$7=1,Values!D30,IF($O$7=2,Values!N30,Values!X30))</f>
        <v>2</v>
      </c>
      <c r="E31" s="198">
        <f>IF($O$7=1,Values!E30,IF($O$7=2,Values!O30,Values!Y30))</f>
        <v>4</v>
      </c>
      <c r="F31" s="198">
        <f>IF($O$7=1,Values!F30,IF($O$7=2,Values!P30,Values!Z30))</f>
        <v>3</v>
      </c>
      <c r="G31" s="198">
        <f>IF($O$7=1,Values!G30,IF($O$7=2,Values!Q30,Values!AA30))</f>
        <v>6</v>
      </c>
      <c r="H31" s="198">
        <f>IF($O$7=1,Values!H30,IF($O$7=2,Values!R30,Values!AB30))</f>
        <v>0</v>
      </c>
      <c r="I31" s="206">
        <f>IF($O$7=1,Values!I30,IF($O$7=2,Values!S30,Values!AC30))</f>
        <v>2</v>
      </c>
      <c r="J31" s="21">
        <f>IF($O$7=1,Values!J30,IF($O$7=2,Values!T30,Values!AD30))</f>
        <v>3.2</v>
      </c>
      <c r="K31" s="21">
        <f>IF($O$7=1,Values!K30,IF($O$7=2,Values!U30,Values!AE30))</f>
        <v>2.5714285714285716</v>
      </c>
      <c r="AA31" s="59"/>
      <c r="AB31" s="290">
        <v>0.1979166666666666</v>
      </c>
      <c r="AC31" s="258">
        <f t="shared" si="1"/>
        <v>1</v>
      </c>
      <c r="AD31" s="258">
        <f t="shared" si="2"/>
        <v>2</v>
      </c>
      <c r="AE31" s="258">
        <f t="shared" si="3"/>
        <v>4</v>
      </c>
      <c r="AF31" s="258">
        <f t="shared" si="4"/>
        <v>3</v>
      </c>
      <c r="AG31" s="258">
        <f t="shared" si="5"/>
        <v>6</v>
      </c>
      <c r="AH31" s="258">
        <f t="shared" si="6"/>
        <v>0</v>
      </c>
      <c r="AI31" s="258">
        <f t="shared" si="6"/>
        <v>2</v>
      </c>
      <c r="AJ31" s="291">
        <f t="shared" si="7"/>
        <v>3.2</v>
      </c>
      <c r="AK31" s="291">
        <f t="shared" si="8"/>
        <v>2.5714285714285698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3</v>
      </c>
      <c r="D32" s="198">
        <f>IF($O$7=1,Values!D31,IF($O$7=2,Values!N31,Values!X31))</f>
        <v>4</v>
      </c>
      <c r="E32" s="198">
        <f>IF($O$7=1,Values!E31,IF($O$7=2,Values!O31,Values!Y31))</f>
        <v>2</v>
      </c>
      <c r="F32" s="198">
        <f>IF($O$7=1,Values!F31,IF($O$7=2,Values!P31,Values!Z31))</f>
        <v>4</v>
      </c>
      <c r="G32" s="198">
        <f>IF($O$7=1,Values!G31,IF($O$7=2,Values!Q31,Values!AA31))</f>
        <v>3</v>
      </c>
      <c r="H32" s="198">
        <f>IF($O$7=1,Values!H31,IF($O$7=2,Values!R31,Values!AB31))</f>
        <v>5</v>
      </c>
      <c r="I32" s="206">
        <f>IF($O$7=1,Values!I31,IF($O$7=2,Values!S31,Values!AC31))</f>
        <v>3</v>
      </c>
      <c r="J32" s="21">
        <f>IF($O$7=1,Values!J31,IF($O$7=2,Values!T31,Values!AD31))</f>
        <v>3.2</v>
      </c>
      <c r="K32" s="21">
        <f>IF($O$7=1,Values!K31,IF($O$7=2,Values!U31,Values!AE31))</f>
        <v>3.4285714285714284</v>
      </c>
      <c r="AA32" s="59"/>
      <c r="AB32" s="290">
        <v>0.20833333333333326</v>
      </c>
      <c r="AC32" s="258">
        <f t="shared" si="1"/>
        <v>3</v>
      </c>
      <c r="AD32" s="258">
        <f t="shared" si="2"/>
        <v>4</v>
      </c>
      <c r="AE32" s="258">
        <f t="shared" si="3"/>
        <v>2</v>
      </c>
      <c r="AF32" s="258">
        <f t="shared" si="4"/>
        <v>4</v>
      </c>
      <c r="AG32" s="258">
        <f t="shared" si="5"/>
        <v>3</v>
      </c>
      <c r="AH32" s="258">
        <f t="shared" si="6"/>
        <v>5</v>
      </c>
      <c r="AI32" s="258">
        <f t="shared" si="6"/>
        <v>3</v>
      </c>
      <c r="AJ32" s="291">
        <f t="shared" si="7"/>
        <v>3.2</v>
      </c>
      <c r="AK32" s="291">
        <f t="shared" si="8"/>
        <v>3.4285714285714302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4</v>
      </c>
      <c r="D33" s="198">
        <f>IF($O$7=1,Values!D32,IF($O$7=2,Values!N32,Values!X32))</f>
        <v>3</v>
      </c>
      <c r="E33" s="198">
        <f>IF($O$7=1,Values!E32,IF($O$7=2,Values!O32,Values!Y32))</f>
        <v>4</v>
      </c>
      <c r="F33" s="198">
        <f>IF($O$7=1,Values!F32,IF($O$7=2,Values!P32,Values!Z32))</f>
        <v>4</v>
      </c>
      <c r="G33" s="198">
        <f>IF($O$7=1,Values!G32,IF($O$7=2,Values!Q32,Values!AA32))</f>
        <v>2</v>
      </c>
      <c r="H33" s="198">
        <f>IF($O$7=1,Values!H32,IF($O$7=2,Values!R32,Values!AB32))</f>
        <v>3</v>
      </c>
      <c r="I33" s="206">
        <f>IF($O$7=1,Values!I32,IF($O$7=2,Values!S32,Values!AC32))</f>
        <v>5</v>
      </c>
      <c r="J33" s="21">
        <f>IF($O$7=1,Values!J32,IF($O$7=2,Values!T32,Values!AD32))</f>
        <v>3.4</v>
      </c>
      <c r="K33" s="21">
        <f>IF($O$7=1,Values!K32,IF($O$7=2,Values!U32,Values!AE32))</f>
        <v>3.5714285714285716</v>
      </c>
      <c r="AA33" s="59"/>
      <c r="AB33" s="290">
        <v>0.21874999999999992</v>
      </c>
      <c r="AC33" s="258">
        <f t="shared" si="1"/>
        <v>4</v>
      </c>
      <c r="AD33" s="258">
        <f t="shared" si="2"/>
        <v>3</v>
      </c>
      <c r="AE33" s="258">
        <f t="shared" si="3"/>
        <v>4</v>
      </c>
      <c r="AF33" s="258">
        <f t="shared" si="4"/>
        <v>4</v>
      </c>
      <c r="AG33" s="258">
        <f t="shared" si="5"/>
        <v>2</v>
      </c>
      <c r="AH33" s="258">
        <f t="shared" si="6"/>
        <v>3</v>
      </c>
      <c r="AI33" s="258">
        <f t="shared" si="6"/>
        <v>5</v>
      </c>
      <c r="AJ33" s="291">
        <f t="shared" si="7"/>
        <v>3.4</v>
      </c>
      <c r="AK33" s="291">
        <f t="shared" si="8"/>
        <v>3.5714285714285698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5</v>
      </c>
      <c r="D34" s="198">
        <f>IF($O$7=1,Values!D33,IF($O$7=2,Values!N33,Values!X33))</f>
        <v>3</v>
      </c>
      <c r="E34" s="198">
        <f>IF($O$7=1,Values!E33,IF($O$7=2,Values!O33,Values!Y33))</f>
        <v>5</v>
      </c>
      <c r="F34" s="198">
        <f>IF($O$7=1,Values!F33,IF($O$7=2,Values!P33,Values!Z33))</f>
        <v>4</v>
      </c>
      <c r="G34" s="198">
        <f>IF($O$7=1,Values!G33,IF($O$7=2,Values!Q33,Values!AA33))</f>
        <v>1</v>
      </c>
      <c r="H34" s="198">
        <f>IF($O$7=1,Values!H33,IF($O$7=2,Values!R33,Values!AB33))</f>
        <v>4</v>
      </c>
      <c r="I34" s="206">
        <f>IF($O$7=1,Values!I33,IF($O$7=2,Values!S33,Values!AC33))</f>
        <v>3</v>
      </c>
      <c r="J34" s="21">
        <f>IF($O$7=1,Values!J33,IF($O$7=2,Values!T33,Values!AD33))</f>
        <v>3.6</v>
      </c>
      <c r="K34" s="21">
        <f>IF($O$7=1,Values!K33,IF($O$7=2,Values!U33,Values!AE33))</f>
        <v>3.5714285714285716</v>
      </c>
      <c r="AA34" s="59"/>
      <c r="AB34" s="290">
        <v>0.22916666666666657</v>
      </c>
      <c r="AC34" s="258">
        <f t="shared" si="1"/>
        <v>5</v>
      </c>
      <c r="AD34" s="258">
        <f t="shared" si="2"/>
        <v>3</v>
      </c>
      <c r="AE34" s="258">
        <f t="shared" si="3"/>
        <v>5</v>
      </c>
      <c r="AF34" s="258">
        <f t="shared" si="4"/>
        <v>4</v>
      </c>
      <c r="AG34" s="258">
        <f t="shared" si="5"/>
        <v>1</v>
      </c>
      <c r="AH34" s="258">
        <f t="shared" si="6"/>
        <v>4</v>
      </c>
      <c r="AI34" s="258">
        <f t="shared" si="6"/>
        <v>3</v>
      </c>
      <c r="AJ34" s="291">
        <f t="shared" si="7"/>
        <v>3.6</v>
      </c>
      <c r="AK34" s="291">
        <f t="shared" si="8"/>
        <v>3.5714285714285698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4</v>
      </c>
      <c r="D35" s="198">
        <f>IF($O$7=1,Values!D34,IF($O$7=2,Values!N34,Values!X34))</f>
        <v>8</v>
      </c>
      <c r="E35" s="198">
        <f>IF($O$7=1,Values!E34,IF($O$7=2,Values!O34,Values!Y34))</f>
        <v>7</v>
      </c>
      <c r="F35" s="198">
        <f>IF($O$7=1,Values!F34,IF($O$7=2,Values!P34,Values!Z34))</f>
        <v>6</v>
      </c>
      <c r="G35" s="198">
        <f>IF($O$7=1,Values!G34,IF($O$7=2,Values!Q34,Values!AA34))</f>
        <v>5</v>
      </c>
      <c r="H35" s="198">
        <f>IF($O$7=1,Values!H34,IF($O$7=2,Values!R34,Values!AB34))</f>
        <v>2</v>
      </c>
      <c r="I35" s="206">
        <f>IF($O$7=1,Values!I34,IF($O$7=2,Values!S34,Values!AC34))</f>
        <v>4</v>
      </c>
      <c r="J35" s="21">
        <f>IF($O$7=1,Values!J34,IF($O$7=2,Values!T34,Values!AD34))</f>
        <v>6</v>
      </c>
      <c r="K35" s="21">
        <f>IF($O$7=1,Values!K34,IF($O$7=2,Values!U34,Values!AE34))</f>
        <v>5.1428571428571432</v>
      </c>
      <c r="AA35" s="59"/>
      <c r="AB35" s="290">
        <v>0.23958333333333323</v>
      </c>
      <c r="AC35" s="258">
        <f t="shared" si="1"/>
        <v>4</v>
      </c>
      <c r="AD35" s="258">
        <f t="shared" si="2"/>
        <v>8</v>
      </c>
      <c r="AE35" s="258">
        <f t="shared" si="3"/>
        <v>7</v>
      </c>
      <c r="AF35" s="258">
        <f t="shared" si="4"/>
        <v>6</v>
      </c>
      <c r="AG35" s="258">
        <f t="shared" si="5"/>
        <v>5</v>
      </c>
      <c r="AH35" s="258">
        <f t="shared" si="6"/>
        <v>2</v>
      </c>
      <c r="AI35" s="258">
        <f t="shared" si="6"/>
        <v>4</v>
      </c>
      <c r="AJ35" s="291">
        <f t="shared" si="7"/>
        <v>6</v>
      </c>
      <c r="AK35" s="291">
        <f t="shared" si="8"/>
        <v>5.1428571428571397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11</v>
      </c>
      <c r="D36" s="198">
        <f>IF($O$7=1,Values!D35,IF($O$7=2,Values!N35,Values!X35))</f>
        <v>11</v>
      </c>
      <c r="E36" s="198">
        <f>IF($O$7=1,Values!E35,IF($O$7=2,Values!O35,Values!Y35))</f>
        <v>7</v>
      </c>
      <c r="F36" s="198">
        <f>IF($O$7=1,Values!F35,IF($O$7=2,Values!P35,Values!Z35))</f>
        <v>6</v>
      </c>
      <c r="G36" s="198">
        <f>IF($O$7=1,Values!G35,IF($O$7=2,Values!Q35,Values!AA35))</f>
        <v>9</v>
      </c>
      <c r="H36" s="198">
        <f>IF($O$7=1,Values!H35,IF($O$7=2,Values!R35,Values!AB35))</f>
        <v>7</v>
      </c>
      <c r="I36" s="206">
        <f>IF($O$7=1,Values!I35,IF($O$7=2,Values!S35,Values!AC35))</f>
        <v>6</v>
      </c>
      <c r="J36" s="21">
        <f>IF($O$7=1,Values!J35,IF($O$7=2,Values!T35,Values!AD35))</f>
        <v>8.8000000000000007</v>
      </c>
      <c r="K36" s="21">
        <f>IF($O$7=1,Values!K35,IF($O$7=2,Values!U35,Values!AE35))</f>
        <v>8.1428571428571423</v>
      </c>
      <c r="AA36" s="59"/>
      <c r="AB36" s="290">
        <v>0.24999999999999989</v>
      </c>
      <c r="AC36" s="258">
        <f t="shared" si="1"/>
        <v>11</v>
      </c>
      <c r="AD36" s="258">
        <f t="shared" si="2"/>
        <v>11</v>
      </c>
      <c r="AE36" s="258">
        <f t="shared" si="3"/>
        <v>7</v>
      </c>
      <c r="AF36" s="258">
        <f t="shared" si="4"/>
        <v>6</v>
      </c>
      <c r="AG36" s="258">
        <f t="shared" si="5"/>
        <v>9</v>
      </c>
      <c r="AH36" s="258">
        <f t="shared" si="6"/>
        <v>7</v>
      </c>
      <c r="AI36" s="258">
        <f t="shared" si="6"/>
        <v>6</v>
      </c>
      <c r="AJ36" s="291">
        <f t="shared" si="7"/>
        <v>8.8000000000000007</v>
      </c>
      <c r="AK36" s="291">
        <f t="shared" si="8"/>
        <v>8.1428571428571406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12</v>
      </c>
      <c r="D37" s="198">
        <f>IF($O$7=1,Values!D36,IF($O$7=2,Values!N36,Values!X36))</f>
        <v>16</v>
      </c>
      <c r="E37" s="198">
        <f>IF($O$7=1,Values!E36,IF($O$7=2,Values!O36,Values!Y36))</f>
        <v>10</v>
      </c>
      <c r="F37" s="198">
        <f>IF($O$7=1,Values!F36,IF($O$7=2,Values!P36,Values!Z36))</f>
        <v>9</v>
      </c>
      <c r="G37" s="198">
        <f>IF($O$7=1,Values!G36,IF($O$7=2,Values!Q36,Values!AA36))</f>
        <v>11</v>
      </c>
      <c r="H37" s="198">
        <f>IF($O$7=1,Values!H36,IF($O$7=2,Values!R36,Values!AB36))</f>
        <v>3</v>
      </c>
      <c r="I37" s="206">
        <f>IF($O$7=1,Values!I36,IF($O$7=2,Values!S36,Values!AC36))</f>
        <v>4</v>
      </c>
      <c r="J37" s="21">
        <f>IF($O$7=1,Values!J36,IF($O$7=2,Values!T36,Values!AD36))</f>
        <v>11.6</v>
      </c>
      <c r="K37" s="21">
        <f>IF($O$7=1,Values!K36,IF($O$7=2,Values!U36,Values!AE36))</f>
        <v>9.2857142857142865</v>
      </c>
      <c r="AA37" s="59"/>
      <c r="AB37" s="290">
        <v>0.26041666666666657</v>
      </c>
      <c r="AC37" s="258">
        <f t="shared" si="1"/>
        <v>12</v>
      </c>
      <c r="AD37" s="258">
        <f t="shared" si="2"/>
        <v>16</v>
      </c>
      <c r="AE37" s="258">
        <f t="shared" si="3"/>
        <v>10</v>
      </c>
      <c r="AF37" s="258">
        <f t="shared" si="4"/>
        <v>9</v>
      </c>
      <c r="AG37" s="258">
        <f t="shared" si="5"/>
        <v>11</v>
      </c>
      <c r="AH37" s="258">
        <f t="shared" si="6"/>
        <v>3</v>
      </c>
      <c r="AI37" s="258">
        <f t="shared" si="6"/>
        <v>4</v>
      </c>
      <c r="AJ37" s="291">
        <f t="shared" si="7"/>
        <v>11.6</v>
      </c>
      <c r="AK37" s="291">
        <f t="shared" si="8"/>
        <v>9.28571428571429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17</v>
      </c>
      <c r="D38" s="198">
        <f>IF($O$7=1,Values!D37,IF($O$7=2,Values!N37,Values!X37))</f>
        <v>15</v>
      </c>
      <c r="E38" s="198">
        <f>IF($O$7=1,Values!E37,IF($O$7=2,Values!O37,Values!Y37))</f>
        <v>12</v>
      </c>
      <c r="F38" s="198">
        <f>IF($O$7=1,Values!F37,IF($O$7=2,Values!P37,Values!Z37))</f>
        <v>15</v>
      </c>
      <c r="G38" s="198">
        <f>IF($O$7=1,Values!G37,IF($O$7=2,Values!Q37,Values!AA37))</f>
        <v>13</v>
      </c>
      <c r="H38" s="198">
        <f>IF($O$7=1,Values!H37,IF($O$7=2,Values!R37,Values!AB37))</f>
        <v>6</v>
      </c>
      <c r="I38" s="206">
        <f>IF($O$7=1,Values!I37,IF($O$7=2,Values!S37,Values!AC37))</f>
        <v>2</v>
      </c>
      <c r="J38" s="21">
        <f>IF($O$7=1,Values!J37,IF($O$7=2,Values!T37,Values!AD37))</f>
        <v>14.4</v>
      </c>
      <c r="K38" s="21">
        <f>IF($O$7=1,Values!K37,IF($O$7=2,Values!U37,Values!AE37))</f>
        <v>11.428571428571429</v>
      </c>
      <c r="AA38" s="59"/>
      <c r="AB38" s="290">
        <v>0.27083333333333326</v>
      </c>
      <c r="AC38" s="258">
        <f t="shared" si="1"/>
        <v>17</v>
      </c>
      <c r="AD38" s="258">
        <f t="shared" si="2"/>
        <v>15</v>
      </c>
      <c r="AE38" s="258">
        <f t="shared" si="3"/>
        <v>12</v>
      </c>
      <c r="AF38" s="258">
        <f t="shared" si="4"/>
        <v>15</v>
      </c>
      <c r="AG38" s="258">
        <f t="shared" si="5"/>
        <v>13</v>
      </c>
      <c r="AH38" s="258">
        <f t="shared" si="6"/>
        <v>6</v>
      </c>
      <c r="AI38" s="258">
        <f t="shared" si="6"/>
        <v>2</v>
      </c>
      <c r="AJ38" s="291">
        <f t="shared" si="7"/>
        <v>14.4</v>
      </c>
      <c r="AK38" s="291">
        <f t="shared" si="8"/>
        <v>11.4285714285714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23</v>
      </c>
      <c r="D39" s="198">
        <f>IF($O$7=1,Values!D38,IF($O$7=2,Values!N38,Values!X38))</f>
        <v>19</v>
      </c>
      <c r="E39" s="198">
        <f>IF($O$7=1,Values!E38,IF($O$7=2,Values!O38,Values!Y38))</f>
        <v>21</v>
      </c>
      <c r="F39" s="198">
        <f>IF($O$7=1,Values!F38,IF($O$7=2,Values!P38,Values!Z38))</f>
        <v>15</v>
      </c>
      <c r="G39" s="198">
        <f>IF($O$7=1,Values!G38,IF($O$7=2,Values!Q38,Values!AA38))</f>
        <v>16</v>
      </c>
      <c r="H39" s="198">
        <f>IF($O$7=1,Values!H38,IF($O$7=2,Values!R38,Values!AB38))</f>
        <v>10</v>
      </c>
      <c r="I39" s="206">
        <f>IF($O$7=1,Values!I38,IF($O$7=2,Values!S38,Values!AC38))</f>
        <v>4</v>
      </c>
      <c r="J39" s="21">
        <f>IF($O$7=1,Values!J38,IF($O$7=2,Values!T38,Values!AD38))</f>
        <v>18.8</v>
      </c>
      <c r="K39" s="21">
        <f>IF($O$7=1,Values!K38,IF($O$7=2,Values!U38,Values!AE38))</f>
        <v>15.428571428571429</v>
      </c>
      <c r="AA39" s="59"/>
      <c r="AB39" s="290">
        <v>0.28124999999999994</v>
      </c>
      <c r="AC39" s="258">
        <f t="shared" si="1"/>
        <v>23</v>
      </c>
      <c r="AD39" s="258">
        <f t="shared" si="2"/>
        <v>19</v>
      </c>
      <c r="AE39" s="258">
        <f t="shared" si="3"/>
        <v>21</v>
      </c>
      <c r="AF39" s="258">
        <f t="shared" si="4"/>
        <v>15</v>
      </c>
      <c r="AG39" s="258">
        <f t="shared" si="5"/>
        <v>16</v>
      </c>
      <c r="AH39" s="258">
        <f t="shared" si="6"/>
        <v>10</v>
      </c>
      <c r="AI39" s="258">
        <f t="shared" si="6"/>
        <v>4</v>
      </c>
      <c r="AJ39" s="291">
        <f t="shared" si="7"/>
        <v>18.8</v>
      </c>
      <c r="AK39" s="291">
        <f t="shared" si="8"/>
        <v>15.4285714285714</v>
      </c>
    </row>
    <row r="40" spans="2:41" x14ac:dyDescent="0.25">
      <c r="B40" s="43">
        <v>0.29166666666666663</v>
      </c>
      <c r="C40" s="197">
        <f>IF($O$7=1,Values!C39,IF($O$7=2,Values!M39,Values!W39))</f>
        <v>24</v>
      </c>
      <c r="D40" s="198">
        <f>IF($O$7=1,Values!D39,IF($O$7=2,Values!N39,Values!X39))</f>
        <v>24</v>
      </c>
      <c r="E40" s="198">
        <f>IF($O$7=1,Values!E39,IF($O$7=2,Values!O39,Values!Y39))</f>
        <v>24</v>
      </c>
      <c r="F40" s="198">
        <f>IF($O$7=1,Values!F39,IF($O$7=2,Values!P39,Values!Z39))</f>
        <v>32</v>
      </c>
      <c r="G40" s="198">
        <f>IF($O$7=1,Values!G39,IF($O$7=2,Values!Q39,Values!AA39))</f>
        <v>29</v>
      </c>
      <c r="H40" s="198">
        <f>IF($O$7=1,Values!H39,IF($O$7=2,Values!R39,Values!AB39))</f>
        <v>13</v>
      </c>
      <c r="I40" s="206">
        <f>IF($O$7=1,Values!I39,IF($O$7=2,Values!S39,Values!AC39))</f>
        <v>8</v>
      </c>
      <c r="J40" s="21">
        <f>IF($O$7=1,Values!J39,IF($O$7=2,Values!T39,Values!AD39))</f>
        <v>26.6</v>
      </c>
      <c r="K40" s="21">
        <f>IF($O$7=1,Values!K39,IF($O$7=2,Values!U39,Values!AE39))</f>
        <v>22</v>
      </c>
      <c r="AA40" s="59"/>
      <c r="AB40" s="290">
        <v>0.29166666666666663</v>
      </c>
      <c r="AC40" s="258">
        <f t="shared" si="1"/>
        <v>24</v>
      </c>
      <c r="AD40" s="258">
        <f t="shared" si="2"/>
        <v>24</v>
      </c>
      <c r="AE40" s="258">
        <f t="shared" si="3"/>
        <v>24</v>
      </c>
      <c r="AF40" s="258">
        <f t="shared" si="4"/>
        <v>32</v>
      </c>
      <c r="AG40" s="258">
        <f t="shared" si="5"/>
        <v>29</v>
      </c>
      <c r="AH40" s="258">
        <f t="shared" si="6"/>
        <v>13</v>
      </c>
      <c r="AI40" s="258">
        <f t="shared" si="6"/>
        <v>8</v>
      </c>
      <c r="AJ40" s="291">
        <f t="shared" si="7"/>
        <v>26.6</v>
      </c>
      <c r="AK40" s="291">
        <f t="shared" si="8"/>
        <v>22</v>
      </c>
    </row>
    <row r="41" spans="2:41" x14ac:dyDescent="0.25">
      <c r="B41" s="43">
        <v>0.30208333333333331</v>
      </c>
      <c r="C41" s="197">
        <f>IF($O$7=1,Values!C40,IF($O$7=2,Values!M40,Values!W40))</f>
        <v>44</v>
      </c>
      <c r="D41" s="198">
        <f>IF($O$7=1,Values!D40,IF($O$7=2,Values!N40,Values!X40))</f>
        <v>37</v>
      </c>
      <c r="E41" s="198">
        <f>IF($O$7=1,Values!E40,IF($O$7=2,Values!O40,Values!Y40))</f>
        <v>21</v>
      </c>
      <c r="F41" s="198">
        <f>IF($O$7=1,Values!F40,IF($O$7=2,Values!P40,Values!Z40))</f>
        <v>28</v>
      </c>
      <c r="G41" s="198">
        <f>IF($O$7=1,Values!G40,IF($O$7=2,Values!Q40,Values!AA40))</f>
        <v>29</v>
      </c>
      <c r="H41" s="198">
        <f>IF($O$7=1,Values!H40,IF($O$7=2,Values!R40,Values!AB40))</f>
        <v>13</v>
      </c>
      <c r="I41" s="206">
        <f>IF($O$7=1,Values!I40,IF($O$7=2,Values!S40,Values!AC40))</f>
        <v>5</v>
      </c>
      <c r="J41" s="21">
        <f>IF($O$7=1,Values!J40,IF($O$7=2,Values!T40,Values!AD40))</f>
        <v>31.8</v>
      </c>
      <c r="K41" s="21">
        <f>IF($O$7=1,Values!K40,IF($O$7=2,Values!U40,Values!AE40))</f>
        <v>25.285714285714285</v>
      </c>
      <c r="AA41" s="59"/>
      <c r="AB41" s="290">
        <v>0.30208333333333331</v>
      </c>
      <c r="AC41" s="258">
        <f t="shared" si="1"/>
        <v>44</v>
      </c>
      <c r="AD41" s="258">
        <f t="shared" si="2"/>
        <v>37</v>
      </c>
      <c r="AE41" s="258">
        <f t="shared" si="3"/>
        <v>21</v>
      </c>
      <c r="AF41" s="258">
        <f t="shared" si="4"/>
        <v>28</v>
      </c>
      <c r="AG41" s="258">
        <f t="shared" si="5"/>
        <v>29</v>
      </c>
      <c r="AH41" s="258">
        <f t="shared" si="6"/>
        <v>13</v>
      </c>
      <c r="AI41" s="258">
        <f t="shared" si="6"/>
        <v>5</v>
      </c>
      <c r="AJ41" s="291">
        <f t="shared" si="7"/>
        <v>31.8</v>
      </c>
      <c r="AK41" s="291">
        <f t="shared" si="8"/>
        <v>25.285714285714299</v>
      </c>
    </row>
    <row r="42" spans="2:41" x14ac:dyDescent="0.25">
      <c r="B42" s="43">
        <v>0.3125</v>
      </c>
      <c r="C42" s="197">
        <f>IF($O$7=1,Values!C41,IF($O$7=2,Values!M41,Values!W41))</f>
        <v>32</v>
      </c>
      <c r="D42" s="198">
        <f>IF($O$7=1,Values!D41,IF($O$7=2,Values!N41,Values!X41))</f>
        <v>37</v>
      </c>
      <c r="E42" s="198">
        <f>IF($O$7=1,Values!E41,IF($O$7=2,Values!O41,Values!Y41))</f>
        <v>31</v>
      </c>
      <c r="F42" s="198">
        <f>IF($O$7=1,Values!F41,IF($O$7=2,Values!P41,Values!Z41))</f>
        <v>31</v>
      </c>
      <c r="G42" s="198">
        <f>IF($O$7=1,Values!G41,IF($O$7=2,Values!Q41,Values!AA41))</f>
        <v>37</v>
      </c>
      <c r="H42" s="198">
        <f>IF($O$7=1,Values!H41,IF($O$7=2,Values!R41,Values!AB41))</f>
        <v>9</v>
      </c>
      <c r="I42" s="206">
        <f>IF($O$7=1,Values!I41,IF($O$7=2,Values!S41,Values!AC41))</f>
        <v>10</v>
      </c>
      <c r="J42" s="21">
        <f>IF($O$7=1,Values!J41,IF($O$7=2,Values!T41,Values!AD41))</f>
        <v>33.6</v>
      </c>
      <c r="K42" s="21">
        <f>IF($O$7=1,Values!K41,IF($O$7=2,Values!U41,Values!AE41))</f>
        <v>26.714285714285715</v>
      </c>
      <c r="AA42" s="59"/>
      <c r="AB42" s="290">
        <v>0.3125</v>
      </c>
      <c r="AC42" s="258">
        <f t="shared" si="1"/>
        <v>32</v>
      </c>
      <c r="AD42" s="258">
        <f t="shared" si="2"/>
        <v>37</v>
      </c>
      <c r="AE42" s="258">
        <f t="shared" si="3"/>
        <v>31</v>
      </c>
      <c r="AF42" s="258">
        <f t="shared" si="4"/>
        <v>31</v>
      </c>
      <c r="AG42" s="258">
        <f t="shared" si="5"/>
        <v>37</v>
      </c>
      <c r="AH42" s="258">
        <f t="shared" si="6"/>
        <v>9</v>
      </c>
      <c r="AI42" s="258">
        <f t="shared" si="6"/>
        <v>10</v>
      </c>
      <c r="AJ42" s="291">
        <f t="shared" si="7"/>
        <v>33.6</v>
      </c>
      <c r="AK42" s="291">
        <f t="shared" si="8"/>
        <v>26.714285714285701</v>
      </c>
    </row>
    <row r="43" spans="2:41" x14ac:dyDescent="0.25">
      <c r="B43" s="43">
        <v>0.32291666666666669</v>
      </c>
      <c r="C43" s="197">
        <f>IF($O$7=1,Values!C42,IF($O$7=2,Values!M42,Values!W42))</f>
        <v>53</v>
      </c>
      <c r="D43" s="198">
        <f>IF($O$7=1,Values!D42,IF($O$7=2,Values!N42,Values!X42))</f>
        <v>45</v>
      </c>
      <c r="E43" s="198">
        <f>IF($O$7=1,Values!E42,IF($O$7=2,Values!O42,Values!Y42))</f>
        <v>54</v>
      </c>
      <c r="F43" s="198">
        <f>IF($O$7=1,Values!F42,IF($O$7=2,Values!P42,Values!Z42))</f>
        <v>51</v>
      </c>
      <c r="G43" s="198">
        <f>IF($O$7=1,Values!G42,IF($O$7=2,Values!Q42,Values!AA42))</f>
        <v>46</v>
      </c>
      <c r="H43" s="198">
        <f>IF($O$7=1,Values!H42,IF($O$7=2,Values!R42,Values!AB42))</f>
        <v>17</v>
      </c>
      <c r="I43" s="206">
        <f>IF($O$7=1,Values!I42,IF($O$7=2,Values!S42,Values!AC42))</f>
        <v>7</v>
      </c>
      <c r="J43" s="21">
        <f>IF($O$7=1,Values!J42,IF($O$7=2,Values!T42,Values!AD42))</f>
        <v>49.8</v>
      </c>
      <c r="K43" s="21">
        <f>IF($O$7=1,Values!K42,IF($O$7=2,Values!U42,Values!AE42))</f>
        <v>39</v>
      </c>
      <c r="AA43" s="59"/>
      <c r="AB43" s="290">
        <v>0.32291666666666669</v>
      </c>
      <c r="AC43" s="258">
        <f t="shared" si="1"/>
        <v>53</v>
      </c>
      <c r="AD43" s="258">
        <f t="shared" si="2"/>
        <v>45</v>
      </c>
      <c r="AE43" s="258">
        <f t="shared" si="3"/>
        <v>54</v>
      </c>
      <c r="AF43" s="258">
        <f t="shared" si="4"/>
        <v>51</v>
      </c>
      <c r="AG43" s="258">
        <f t="shared" si="5"/>
        <v>46</v>
      </c>
      <c r="AH43" s="258">
        <f t="shared" si="6"/>
        <v>17</v>
      </c>
      <c r="AI43" s="258">
        <f t="shared" si="6"/>
        <v>7</v>
      </c>
      <c r="AJ43" s="291">
        <f t="shared" si="7"/>
        <v>49.8</v>
      </c>
      <c r="AK43" s="291">
        <f t="shared" si="8"/>
        <v>39</v>
      </c>
    </row>
    <row r="44" spans="2:41" x14ac:dyDescent="0.25">
      <c r="B44" s="43">
        <v>0.33333333333333337</v>
      </c>
      <c r="C44" s="197">
        <f>IF($O$7=1,Values!C43,IF($O$7=2,Values!M43,Values!W43))</f>
        <v>47</v>
      </c>
      <c r="D44" s="198" t="str">
        <f>IF($O$7=1,Values!D43,IF($O$7=2,Values!N43,Values!X43))</f>
        <v>-</v>
      </c>
      <c r="E44" s="198">
        <f>IF($O$7=1,Values!E43,IF($O$7=2,Values!O43,Values!Y43))</f>
        <v>42</v>
      </c>
      <c r="F44" s="198">
        <f>IF($O$7=1,Values!F43,IF($O$7=2,Values!P43,Values!Z43))</f>
        <v>34</v>
      </c>
      <c r="G44" s="198">
        <f>IF($O$7=1,Values!G43,IF($O$7=2,Values!Q43,Values!AA43))</f>
        <v>44</v>
      </c>
      <c r="H44" s="198">
        <f>IF($O$7=1,Values!H43,IF($O$7=2,Values!R43,Values!AB43))</f>
        <v>21</v>
      </c>
      <c r="I44" s="206">
        <f>IF($O$7=1,Values!I43,IF($O$7=2,Values!S43,Values!AC43))</f>
        <v>10</v>
      </c>
      <c r="J44" s="21">
        <f>IF($O$7=1,Values!J43,IF($O$7=2,Values!T43,Values!AD43))</f>
        <v>41.75</v>
      </c>
      <c r="K44" s="21">
        <f>IF($O$7=1,Values!K43,IF($O$7=2,Values!U43,Values!AE43))</f>
        <v>33</v>
      </c>
      <c r="AA44" s="59"/>
      <c r="AB44" s="290">
        <v>0.33333333333333337</v>
      </c>
      <c r="AC44" s="258">
        <f t="shared" si="1"/>
        <v>47</v>
      </c>
      <c r="AD44" s="258" t="str">
        <f t="shared" si="2"/>
        <v>-</v>
      </c>
      <c r="AE44" s="258">
        <f t="shared" si="3"/>
        <v>42</v>
      </c>
      <c r="AF44" s="258">
        <f t="shared" si="4"/>
        <v>34</v>
      </c>
      <c r="AG44" s="258">
        <f t="shared" si="5"/>
        <v>44</v>
      </c>
      <c r="AH44" s="258">
        <f t="shared" si="6"/>
        <v>21</v>
      </c>
      <c r="AI44" s="258">
        <f t="shared" si="6"/>
        <v>10</v>
      </c>
      <c r="AJ44" s="291">
        <f t="shared" si="7"/>
        <v>41.75</v>
      </c>
      <c r="AK44" s="291">
        <f t="shared" si="8"/>
        <v>33</v>
      </c>
    </row>
    <row r="45" spans="2:41" x14ac:dyDescent="0.25">
      <c r="B45" s="43">
        <v>0.34375000000000006</v>
      </c>
      <c r="C45" s="197">
        <f>IF($O$7=1,Values!C44,IF($O$7=2,Values!M44,Values!W44))</f>
        <v>51</v>
      </c>
      <c r="D45" s="198" t="str">
        <f>IF($O$7=1,Values!D44,IF($O$7=2,Values!N44,Values!X44))</f>
        <v>-</v>
      </c>
      <c r="E45" s="198">
        <f>IF($O$7=1,Values!E44,IF($O$7=2,Values!O44,Values!Y44))</f>
        <v>29</v>
      </c>
      <c r="F45" s="198">
        <f>IF($O$7=1,Values!F44,IF($O$7=2,Values!P44,Values!Z44))</f>
        <v>55</v>
      </c>
      <c r="G45" s="198">
        <f>IF($O$7=1,Values!G44,IF($O$7=2,Values!Q44,Values!AA44))</f>
        <v>50</v>
      </c>
      <c r="H45" s="198">
        <f>IF($O$7=1,Values!H44,IF($O$7=2,Values!R44,Values!AB44))</f>
        <v>24</v>
      </c>
      <c r="I45" s="206">
        <f>IF($O$7=1,Values!I44,IF($O$7=2,Values!S44,Values!AC44))</f>
        <v>16</v>
      </c>
      <c r="J45" s="21">
        <f>IF($O$7=1,Values!J44,IF($O$7=2,Values!T44,Values!AD44))</f>
        <v>46.25</v>
      </c>
      <c r="K45" s="21">
        <f>IF($O$7=1,Values!K44,IF($O$7=2,Values!U44,Values!AE44))</f>
        <v>37.5</v>
      </c>
      <c r="AA45" s="59"/>
      <c r="AB45" s="290">
        <v>0.34375000000000006</v>
      </c>
      <c r="AC45" s="258">
        <f t="shared" si="1"/>
        <v>51</v>
      </c>
      <c r="AD45" s="258" t="str">
        <f t="shared" si="2"/>
        <v>-</v>
      </c>
      <c r="AE45" s="258">
        <f t="shared" si="3"/>
        <v>29</v>
      </c>
      <c r="AF45" s="258">
        <f t="shared" si="4"/>
        <v>55</v>
      </c>
      <c r="AG45" s="258">
        <f t="shared" si="5"/>
        <v>50</v>
      </c>
      <c r="AH45" s="258">
        <f t="shared" si="6"/>
        <v>24</v>
      </c>
      <c r="AI45" s="258">
        <f t="shared" si="6"/>
        <v>16</v>
      </c>
      <c r="AJ45" s="291">
        <f t="shared" si="7"/>
        <v>46.25</v>
      </c>
      <c r="AK45" s="291">
        <f t="shared" si="8"/>
        <v>37.5</v>
      </c>
    </row>
    <row r="46" spans="2:41" x14ac:dyDescent="0.25">
      <c r="B46" s="43">
        <v>0.35416666666666674</v>
      </c>
      <c r="C46" s="197">
        <f>IF($O$7=1,Values!C45,IF($O$7=2,Values!M45,Values!W45))</f>
        <v>42</v>
      </c>
      <c r="D46" s="198" t="str">
        <f>IF($O$7=1,Values!D45,IF($O$7=2,Values!N45,Values!X45))</f>
        <v>-</v>
      </c>
      <c r="E46" s="198">
        <f>IF($O$7=1,Values!E45,IF($O$7=2,Values!O45,Values!Y45))</f>
        <v>46</v>
      </c>
      <c r="F46" s="198">
        <f>IF($O$7=1,Values!F45,IF($O$7=2,Values!P45,Values!Z45))</f>
        <v>64</v>
      </c>
      <c r="G46" s="198">
        <f>IF($O$7=1,Values!G45,IF($O$7=2,Values!Q45,Values!AA45))</f>
        <v>44</v>
      </c>
      <c r="H46" s="198">
        <f>IF($O$7=1,Values!H45,IF($O$7=2,Values!R45,Values!AB45))</f>
        <v>25</v>
      </c>
      <c r="I46" s="206">
        <f>IF($O$7=1,Values!I45,IF($O$7=2,Values!S45,Values!AC45))</f>
        <v>23</v>
      </c>
      <c r="J46" s="21">
        <f>IF($O$7=1,Values!J45,IF($O$7=2,Values!T45,Values!AD45))</f>
        <v>49</v>
      </c>
      <c r="K46" s="21">
        <f>IF($O$7=1,Values!K45,IF($O$7=2,Values!U45,Values!AE45))</f>
        <v>40.666666666666664</v>
      </c>
      <c r="AA46" s="59"/>
      <c r="AB46" s="290">
        <v>0.35416666666666674</v>
      </c>
      <c r="AC46" s="258">
        <f t="shared" si="1"/>
        <v>42</v>
      </c>
      <c r="AD46" s="258" t="str">
        <f t="shared" si="2"/>
        <v>-</v>
      </c>
      <c r="AE46" s="258">
        <f t="shared" si="3"/>
        <v>46</v>
      </c>
      <c r="AF46" s="258">
        <f t="shared" si="4"/>
        <v>64</v>
      </c>
      <c r="AG46" s="258">
        <f t="shared" si="5"/>
        <v>44</v>
      </c>
      <c r="AH46" s="258">
        <f t="shared" si="6"/>
        <v>25</v>
      </c>
      <c r="AI46" s="258">
        <f t="shared" si="6"/>
        <v>23</v>
      </c>
      <c r="AJ46" s="291">
        <f t="shared" si="7"/>
        <v>49</v>
      </c>
      <c r="AK46" s="291">
        <f t="shared" si="8"/>
        <v>40.6666666666667</v>
      </c>
    </row>
    <row r="47" spans="2:41" x14ac:dyDescent="0.25">
      <c r="B47" s="43">
        <v>0.36458333333333343</v>
      </c>
      <c r="C47" s="197">
        <f>IF($O$7=1,Values!C46,IF($O$7=2,Values!M46,Values!W46))</f>
        <v>56</v>
      </c>
      <c r="D47" s="198" t="str">
        <f>IF($O$7=1,Values!D46,IF($O$7=2,Values!N46,Values!X46))</f>
        <v>-</v>
      </c>
      <c r="E47" s="198">
        <f>IF($O$7=1,Values!E46,IF($O$7=2,Values!O46,Values!Y46))</f>
        <v>46</v>
      </c>
      <c r="F47" s="198">
        <f>IF($O$7=1,Values!F46,IF($O$7=2,Values!P46,Values!Z46))</f>
        <v>35</v>
      </c>
      <c r="G47" s="198">
        <f>IF($O$7=1,Values!G46,IF($O$7=2,Values!Q46,Values!AA46))</f>
        <v>51</v>
      </c>
      <c r="H47" s="198">
        <f>IF($O$7=1,Values!H46,IF($O$7=2,Values!R46,Values!AB46))</f>
        <v>11</v>
      </c>
      <c r="I47" s="206">
        <f>IF($O$7=1,Values!I46,IF($O$7=2,Values!S46,Values!AC46))</f>
        <v>37</v>
      </c>
      <c r="J47" s="21">
        <f>IF($O$7=1,Values!J46,IF($O$7=2,Values!T46,Values!AD46))</f>
        <v>47</v>
      </c>
      <c r="K47" s="21">
        <f>IF($O$7=1,Values!K46,IF($O$7=2,Values!U46,Values!AE46))</f>
        <v>39.333333333333336</v>
      </c>
      <c r="AA47" s="59"/>
      <c r="AB47" s="290">
        <v>0.36458333333333343</v>
      </c>
      <c r="AC47" s="258">
        <f t="shared" si="1"/>
        <v>56</v>
      </c>
      <c r="AD47" s="258" t="str">
        <f t="shared" si="2"/>
        <v>-</v>
      </c>
      <c r="AE47" s="258">
        <f t="shared" si="3"/>
        <v>46</v>
      </c>
      <c r="AF47" s="258">
        <f t="shared" si="4"/>
        <v>35</v>
      </c>
      <c r="AG47" s="258">
        <f t="shared" si="5"/>
        <v>51</v>
      </c>
      <c r="AH47" s="258">
        <f t="shared" si="6"/>
        <v>11</v>
      </c>
      <c r="AI47" s="258">
        <f t="shared" si="6"/>
        <v>37</v>
      </c>
      <c r="AJ47" s="291">
        <f t="shared" si="7"/>
        <v>47</v>
      </c>
      <c r="AK47" s="291">
        <f t="shared" si="8"/>
        <v>39.3333333333333</v>
      </c>
    </row>
    <row r="48" spans="2:41" x14ac:dyDescent="0.25">
      <c r="B48" s="43">
        <v>0.37500000000000011</v>
      </c>
      <c r="C48" s="197">
        <f>IF($O$7=1,Values!C47,IF($O$7=2,Values!M47,Values!W47))</f>
        <v>41</v>
      </c>
      <c r="D48" s="198" t="str">
        <f>IF($O$7=1,Values!D47,IF($O$7=2,Values!N47,Values!X47))</f>
        <v>-</v>
      </c>
      <c r="E48" s="198">
        <f>IF($O$7=1,Values!E47,IF($O$7=2,Values!O47,Values!Y47))</f>
        <v>45</v>
      </c>
      <c r="F48" s="198">
        <f>IF($O$7=1,Values!F47,IF($O$7=2,Values!P47,Values!Z47))</f>
        <v>45</v>
      </c>
      <c r="G48" s="198">
        <f>IF($O$7=1,Values!G47,IF($O$7=2,Values!Q47,Values!AA47))</f>
        <v>33</v>
      </c>
      <c r="H48" s="198">
        <f>IF($O$7=1,Values!H47,IF($O$7=2,Values!R47,Values!AB47))</f>
        <v>29</v>
      </c>
      <c r="I48" s="206">
        <f>IF($O$7=1,Values!I47,IF($O$7=2,Values!S47,Values!AC47))</f>
        <v>23</v>
      </c>
      <c r="J48" s="21">
        <f>IF($O$7=1,Values!J47,IF($O$7=2,Values!T47,Values!AD47))</f>
        <v>41</v>
      </c>
      <c r="K48" s="21">
        <f>IF($O$7=1,Values!K47,IF($O$7=2,Values!U47,Values!AE47))</f>
        <v>36</v>
      </c>
      <c r="AA48" s="59"/>
      <c r="AB48" s="290">
        <v>0.37500000000000011</v>
      </c>
      <c r="AC48" s="258">
        <f t="shared" si="1"/>
        <v>41</v>
      </c>
      <c r="AD48" s="258" t="str">
        <f t="shared" si="2"/>
        <v>-</v>
      </c>
      <c r="AE48" s="258">
        <f t="shared" si="3"/>
        <v>45</v>
      </c>
      <c r="AF48" s="258">
        <f t="shared" si="4"/>
        <v>45</v>
      </c>
      <c r="AG48" s="258">
        <f t="shared" si="5"/>
        <v>33</v>
      </c>
      <c r="AH48" s="258">
        <f t="shared" si="6"/>
        <v>29</v>
      </c>
      <c r="AI48" s="258">
        <f t="shared" si="6"/>
        <v>23</v>
      </c>
      <c r="AJ48" s="291">
        <f t="shared" si="7"/>
        <v>41</v>
      </c>
      <c r="AK48" s="291">
        <f t="shared" si="8"/>
        <v>36</v>
      </c>
    </row>
    <row r="49" spans="2:37" x14ac:dyDescent="0.25">
      <c r="B49" s="43">
        <v>0.3854166666666668</v>
      </c>
      <c r="C49" s="197">
        <f>IF($O$7=1,Values!C48,IF($O$7=2,Values!M48,Values!W48))</f>
        <v>42</v>
      </c>
      <c r="D49" s="198" t="str">
        <f>IF($O$7=1,Values!D48,IF($O$7=2,Values!N48,Values!X48))</f>
        <v>-</v>
      </c>
      <c r="E49" s="198">
        <f>IF($O$7=1,Values!E48,IF($O$7=2,Values!O48,Values!Y48))</f>
        <v>41</v>
      </c>
      <c r="F49" s="198">
        <f>IF($O$7=1,Values!F48,IF($O$7=2,Values!P48,Values!Z48))</f>
        <v>35</v>
      </c>
      <c r="G49" s="198">
        <f>IF($O$7=1,Values!G48,IF($O$7=2,Values!Q48,Values!AA48))</f>
        <v>49</v>
      </c>
      <c r="H49" s="198">
        <f>IF($O$7=1,Values!H48,IF($O$7=2,Values!R48,Values!AB48))</f>
        <v>29</v>
      </c>
      <c r="I49" s="206">
        <f>IF($O$7=1,Values!I48,IF($O$7=2,Values!S48,Values!AC48))</f>
        <v>20</v>
      </c>
      <c r="J49" s="21">
        <f>IF($O$7=1,Values!J48,IF($O$7=2,Values!T48,Values!AD48))</f>
        <v>41.75</v>
      </c>
      <c r="K49" s="21">
        <f>IF($O$7=1,Values!K48,IF($O$7=2,Values!U48,Values!AE48))</f>
        <v>36</v>
      </c>
      <c r="AA49" s="59"/>
      <c r="AB49" s="290">
        <v>0.3854166666666668</v>
      </c>
      <c r="AC49" s="258">
        <f t="shared" si="1"/>
        <v>42</v>
      </c>
      <c r="AD49" s="258" t="str">
        <f t="shared" si="2"/>
        <v>-</v>
      </c>
      <c r="AE49" s="258">
        <f t="shared" si="3"/>
        <v>41</v>
      </c>
      <c r="AF49" s="258">
        <f t="shared" si="4"/>
        <v>35</v>
      </c>
      <c r="AG49" s="258">
        <f t="shared" si="5"/>
        <v>49</v>
      </c>
      <c r="AH49" s="258">
        <f t="shared" si="6"/>
        <v>29</v>
      </c>
      <c r="AI49" s="258">
        <f t="shared" si="6"/>
        <v>20</v>
      </c>
      <c r="AJ49" s="291">
        <f t="shared" si="7"/>
        <v>41.75</v>
      </c>
      <c r="AK49" s="291">
        <f t="shared" si="8"/>
        <v>36</v>
      </c>
    </row>
    <row r="50" spans="2:37" x14ac:dyDescent="0.25">
      <c r="B50" s="43">
        <v>0.39583333333333348</v>
      </c>
      <c r="C50" s="197">
        <f>IF($O$7=1,Values!C49,IF($O$7=2,Values!M49,Values!W49))</f>
        <v>31</v>
      </c>
      <c r="D50" s="198" t="str">
        <f>IF($O$7=1,Values!D49,IF($O$7=2,Values!N49,Values!X49))</f>
        <v>-</v>
      </c>
      <c r="E50" s="198">
        <f>IF($O$7=1,Values!E49,IF($O$7=2,Values!O49,Values!Y49))</f>
        <v>43</v>
      </c>
      <c r="F50" s="198">
        <f>IF($O$7=1,Values!F49,IF($O$7=2,Values!P49,Values!Z49))</f>
        <v>43</v>
      </c>
      <c r="G50" s="198">
        <f>IF($O$7=1,Values!G49,IF($O$7=2,Values!Q49,Values!AA49))</f>
        <v>23</v>
      </c>
      <c r="H50" s="198">
        <f>IF($O$7=1,Values!H49,IF($O$7=2,Values!R49,Values!AB49))</f>
        <v>28</v>
      </c>
      <c r="I50" s="206">
        <f>IF($O$7=1,Values!I49,IF($O$7=2,Values!S49,Values!AC49))</f>
        <v>37</v>
      </c>
      <c r="J50" s="21">
        <f>IF($O$7=1,Values!J49,IF($O$7=2,Values!T49,Values!AD49))</f>
        <v>35</v>
      </c>
      <c r="K50" s="21">
        <f>IF($O$7=1,Values!K49,IF($O$7=2,Values!U49,Values!AE49))</f>
        <v>34.166666666666664</v>
      </c>
      <c r="AA50" s="59"/>
      <c r="AB50" s="290">
        <v>0.39583333333333348</v>
      </c>
      <c r="AC50" s="258">
        <f t="shared" si="1"/>
        <v>31</v>
      </c>
      <c r="AD50" s="258" t="str">
        <f t="shared" si="2"/>
        <v>-</v>
      </c>
      <c r="AE50" s="258">
        <f t="shared" si="3"/>
        <v>43</v>
      </c>
      <c r="AF50" s="258">
        <f t="shared" si="4"/>
        <v>43</v>
      </c>
      <c r="AG50" s="258">
        <f t="shared" si="5"/>
        <v>23</v>
      </c>
      <c r="AH50" s="258">
        <f t="shared" si="6"/>
        <v>28</v>
      </c>
      <c r="AI50" s="258">
        <f t="shared" si="6"/>
        <v>37</v>
      </c>
      <c r="AJ50" s="291">
        <f t="shared" si="7"/>
        <v>35</v>
      </c>
      <c r="AK50" s="291">
        <f t="shared" si="8"/>
        <v>34.1666666666667</v>
      </c>
    </row>
    <row r="51" spans="2:37" x14ac:dyDescent="0.25">
      <c r="B51" s="43">
        <v>0.40625000000000017</v>
      </c>
      <c r="C51" s="197">
        <f>IF($O$7=1,Values!C50,IF($O$7=2,Values!M50,Values!W50))</f>
        <v>40</v>
      </c>
      <c r="D51" s="198" t="str">
        <f>IF($O$7=1,Values!D50,IF($O$7=2,Values!N50,Values!X50))</f>
        <v>-</v>
      </c>
      <c r="E51" s="198">
        <f>IF($O$7=1,Values!E50,IF($O$7=2,Values!O50,Values!Y50))</f>
        <v>46</v>
      </c>
      <c r="F51" s="198">
        <f>IF($O$7=1,Values!F50,IF($O$7=2,Values!P50,Values!Z50))</f>
        <v>40</v>
      </c>
      <c r="G51" s="198">
        <f>IF($O$7=1,Values!G50,IF($O$7=2,Values!Q50,Values!AA50))</f>
        <v>32</v>
      </c>
      <c r="H51" s="198">
        <f>IF($O$7=1,Values!H50,IF($O$7=2,Values!R50,Values!AB50))</f>
        <v>25</v>
      </c>
      <c r="I51" s="206">
        <f>IF($O$7=1,Values!I50,IF($O$7=2,Values!S50,Values!AC50))</f>
        <v>35</v>
      </c>
      <c r="J51" s="21">
        <f>IF($O$7=1,Values!J50,IF($O$7=2,Values!T50,Values!AD50))</f>
        <v>39.5</v>
      </c>
      <c r="K51" s="21">
        <f>IF($O$7=1,Values!K50,IF($O$7=2,Values!U50,Values!AE50))</f>
        <v>36.333333333333336</v>
      </c>
      <c r="AA51" s="59"/>
      <c r="AB51" s="290">
        <v>0.40625000000000017</v>
      </c>
      <c r="AC51" s="258">
        <f t="shared" si="1"/>
        <v>40</v>
      </c>
      <c r="AD51" s="258" t="str">
        <f t="shared" si="2"/>
        <v>-</v>
      </c>
      <c r="AE51" s="258">
        <f t="shared" si="3"/>
        <v>46</v>
      </c>
      <c r="AF51" s="258">
        <f t="shared" si="4"/>
        <v>40</v>
      </c>
      <c r="AG51" s="258">
        <f t="shared" si="5"/>
        <v>32</v>
      </c>
      <c r="AH51" s="258">
        <f t="shared" si="6"/>
        <v>25</v>
      </c>
      <c r="AI51" s="258">
        <f t="shared" si="6"/>
        <v>35</v>
      </c>
      <c r="AJ51" s="291">
        <f t="shared" si="7"/>
        <v>39.5</v>
      </c>
      <c r="AK51" s="291">
        <f t="shared" si="8"/>
        <v>36.3333333333333</v>
      </c>
    </row>
    <row r="52" spans="2:37" x14ac:dyDescent="0.25">
      <c r="B52" s="43">
        <v>0.41666666666666685</v>
      </c>
      <c r="C52" s="197">
        <f>IF($O$7=1,Values!C51,IF($O$7=2,Values!M51,Values!W51))</f>
        <v>42</v>
      </c>
      <c r="D52" s="198" t="str">
        <f>IF($O$7=1,Values!D51,IF($O$7=2,Values!N51,Values!X51))</f>
        <v>-</v>
      </c>
      <c r="E52" s="198">
        <f>IF($O$7=1,Values!E51,IF($O$7=2,Values!O51,Values!Y51))</f>
        <v>40</v>
      </c>
      <c r="F52" s="198">
        <f>IF($O$7=1,Values!F51,IF($O$7=2,Values!P51,Values!Z51))</f>
        <v>44</v>
      </c>
      <c r="G52" s="198">
        <f>IF($O$7=1,Values!G51,IF($O$7=2,Values!Q51,Values!AA51))</f>
        <v>29</v>
      </c>
      <c r="H52" s="198">
        <f>IF($O$7=1,Values!H51,IF($O$7=2,Values!R51,Values!AB51))</f>
        <v>30</v>
      </c>
      <c r="I52" s="206">
        <f>IF($O$7=1,Values!I51,IF($O$7=2,Values!S51,Values!AC51))</f>
        <v>42</v>
      </c>
      <c r="J52" s="21">
        <f>IF($O$7=1,Values!J51,IF($O$7=2,Values!T51,Values!AD51))</f>
        <v>38.75</v>
      </c>
      <c r="K52" s="21">
        <f>IF($O$7=1,Values!K51,IF($O$7=2,Values!U51,Values!AE51))</f>
        <v>37.833333333333336</v>
      </c>
      <c r="AA52" s="59"/>
      <c r="AB52" s="290">
        <v>0.41666666666666685</v>
      </c>
      <c r="AC52" s="258">
        <f t="shared" si="1"/>
        <v>42</v>
      </c>
      <c r="AD52" s="258" t="str">
        <f t="shared" si="2"/>
        <v>-</v>
      </c>
      <c r="AE52" s="258">
        <f t="shared" si="3"/>
        <v>40</v>
      </c>
      <c r="AF52" s="258">
        <f t="shared" si="4"/>
        <v>44</v>
      </c>
      <c r="AG52" s="258">
        <f t="shared" si="5"/>
        <v>29</v>
      </c>
      <c r="AH52" s="258">
        <f t="shared" si="6"/>
        <v>30</v>
      </c>
      <c r="AI52" s="258">
        <f t="shared" si="6"/>
        <v>42</v>
      </c>
      <c r="AJ52" s="291">
        <f t="shared" si="7"/>
        <v>38.75</v>
      </c>
      <c r="AK52" s="291">
        <f t="shared" si="8"/>
        <v>37.8333333333333</v>
      </c>
    </row>
    <row r="53" spans="2:37" x14ac:dyDescent="0.25">
      <c r="B53" s="43">
        <v>0.42708333333333331</v>
      </c>
      <c r="C53" s="197">
        <f>IF($O$7=1,Values!C52,IF($O$7=2,Values!M52,Values!W52))</f>
        <v>42</v>
      </c>
      <c r="D53" s="198" t="str">
        <f>IF($O$7=1,Values!D52,IF($O$7=2,Values!N52,Values!X52))</f>
        <v>-</v>
      </c>
      <c r="E53" s="198">
        <f>IF($O$7=1,Values!E52,IF($O$7=2,Values!O52,Values!Y52))</f>
        <v>34</v>
      </c>
      <c r="F53" s="198">
        <f>IF($O$7=1,Values!F52,IF($O$7=2,Values!P52,Values!Z52))</f>
        <v>31</v>
      </c>
      <c r="G53" s="198">
        <f>IF($O$7=1,Values!G52,IF($O$7=2,Values!Q52,Values!AA52))</f>
        <v>50</v>
      </c>
      <c r="H53" s="198">
        <f>IF($O$7=1,Values!H52,IF($O$7=2,Values!R52,Values!AB52))</f>
        <v>37</v>
      </c>
      <c r="I53" s="206">
        <f>IF($O$7=1,Values!I52,IF($O$7=2,Values!S52,Values!AC52))</f>
        <v>37</v>
      </c>
      <c r="J53" s="21">
        <f>IF($O$7=1,Values!J52,IF($O$7=2,Values!T52,Values!AD52))</f>
        <v>39.25</v>
      </c>
      <c r="K53" s="21">
        <f>IF($O$7=1,Values!K52,IF($O$7=2,Values!U52,Values!AE52))</f>
        <v>38.5</v>
      </c>
      <c r="AA53" s="59"/>
      <c r="AB53" s="290">
        <v>0.42708333333333331</v>
      </c>
      <c r="AC53" s="258">
        <f t="shared" si="1"/>
        <v>42</v>
      </c>
      <c r="AD53" s="258" t="str">
        <f t="shared" si="2"/>
        <v>-</v>
      </c>
      <c r="AE53" s="258">
        <f t="shared" si="3"/>
        <v>34</v>
      </c>
      <c r="AF53" s="258">
        <f t="shared" si="4"/>
        <v>31</v>
      </c>
      <c r="AG53" s="258">
        <f t="shared" si="5"/>
        <v>50</v>
      </c>
      <c r="AH53" s="258">
        <f t="shared" si="6"/>
        <v>37</v>
      </c>
      <c r="AI53" s="258">
        <f t="shared" si="6"/>
        <v>37</v>
      </c>
      <c r="AJ53" s="291">
        <f t="shared" si="7"/>
        <v>39.25</v>
      </c>
      <c r="AK53" s="291">
        <f t="shared" si="8"/>
        <v>38.5</v>
      </c>
    </row>
    <row r="54" spans="2:37" x14ac:dyDescent="0.25">
      <c r="B54" s="43">
        <v>0.43750000000000022</v>
      </c>
      <c r="C54" s="197">
        <f>IF($O$7=1,Values!C53,IF($O$7=2,Values!M53,Values!W53))</f>
        <v>35</v>
      </c>
      <c r="D54" s="198" t="str">
        <f>IF($O$7=1,Values!D53,IF($O$7=2,Values!N53,Values!X53))</f>
        <v>-</v>
      </c>
      <c r="E54" s="198">
        <f>IF($O$7=1,Values!E53,IF($O$7=2,Values!O53,Values!Y53))</f>
        <v>35</v>
      </c>
      <c r="F54" s="198">
        <f>IF($O$7=1,Values!F53,IF($O$7=2,Values!P53,Values!Z53))</f>
        <v>42</v>
      </c>
      <c r="G54" s="198">
        <f>IF($O$7=1,Values!G53,IF($O$7=2,Values!Q53,Values!AA53))</f>
        <v>36</v>
      </c>
      <c r="H54" s="198">
        <f>IF($O$7=1,Values!H53,IF($O$7=2,Values!R53,Values!AB53))</f>
        <v>38</v>
      </c>
      <c r="I54" s="206">
        <f>IF($O$7=1,Values!I53,IF($O$7=2,Values!S53,Values!AC53))</f>
        <v>38</v>
      </c>
      <c r="J54" s="21">
        <f>IF($O$7=1,Values!J53,IF($O$7=2,Values!T53,Values!AD53))</f>
        <v>37</v>
      </c>
      <c r="K54" s="21">
        <f>IF($O$7=1,Values!K53,IF($O$7=2,Values!U53,Values!AE53))</f>
        <v>37.333333333333336</v>
      </c>
      <c r="AA54" s="59"/>
      <c r="AB54" s="290">
        <v>0.43750000000000022</v>
      </c>
      <c r="AC54" s="258">
        <f t="shared" si="1"/>
        <v>35</v>
      </c>
      <c r="AD54" s="258" t="str">
        <f t="shared" si="2"/>
        <v>-</v>
      </c>
      <c r="AE54" s="258">
        <f t="shared" si="3"/>
        <v>35</v>
      </c>
      <c r="AF54" s="258">
        <f t="shared" si="4"/>
        <v>42</v>
      </c>
      <c r="AG54" s="258">
        <f t="shared" si="5"/>
        <v>36</v>
      </c>
      <c r="AH54" s="258">
        <f t="shared" si="6"/>
        <v>38</v>
      </c>
      <c r="AI54" s="258">
        <f t="shared" si="6"/>
        <v>38</v>
      </c>
      <c r="AJ54" s="291">
        <f t="shared" si="7"/>
        <v>37</v>
      </c>
      <c r="AK54" s="291">
        <f t="shared" si="8"/>
        <v>37.3333333333333</v>
      </c>
    </row>
    <row r="55" spans="2:37" x14ac:dyDescent="0.25">
      <c r="B55" s="43">
        <v>0.44791666666666691</v>
      </c>
      <c r="C55" s="197">
        <f>IF($O$7=1,Values!C54,IF($O$7=2,Values!M54,Values!W54))</f>
        <v>40</v>
      </c>
      <c r="D55" s="198" t="str">
        <f>IF($O$7=1,Values!D54,IF($O$7=2,Values!N54,Values!X54))</f>
        <v>-</v>
      </c>
      <c r="E55" s="198">
        <f>IF($O$7=1,Values!E54,IF($O$7=2,Values!O54,Values!Y54))</f>
        <v>48</v>
      </c>
      <c r="F55" s="198">
        <f>IF($O$7=1,Values!F54,IF($O$7=2,Values!P54,Values!Z54))</f>
        <v>43</v>
      </c>
      <c r="G55" s="198">
        <f>IF($O$7=1,Values!G54,IF($O$7=2,Values!Q54,Values!AA54))</f>
        <v>39</v>
      </c>
      <c r="H55" s="198">
        <f>IF($O$7=1,Values!H54,IF($O$7=2,Values!R54,Values!AB54))</f>
        <v>35</v>
      </c>
      <c r="I55" s="206">
        <f>IF($O$7=1,Values!I54,IF($O$7=2,Values!S54,Values!AC54))</f>
        <v>46</v>
      </c>
      <c r="J55" s="21">
        <f>IF($O$7=1,Values!J54,IF($O$7=2,Values!T54,Values!AD54))</f>
        <v>42.5</v>
      </c>
      <c r="K55" s="21">
        <f>IF($O$7=1,Values!K54,IF($O$7=2,Values!U54,Values!AE54))</f>
        <v>41.833333333333336</v>
      </c>
      <c r="AA55" s="59"/>
      <c r="AB55" s="290">
        <v>0.44791666666666691</v>
      </c>
      <c r="AC55" s="258">
        <f t="shared" si="1"/>
        <v>40</v>
      </c>
      <c r="AD55" s="258" t="str">
        <f t="shared" si="2"/>
        <v>-</v>
      </c>
      <c r="AE55" s="258">
        <f t="shared" si="3"/>
        <v>48</v>
      </c>
      <c r="AF55" s="258">
        <f t="shared" si="4"/>
        <v>43</v>
      </c>
      <c r="AG55" s="258">
        <f t="shared" si="5"/>
        <v>39</v>
      </c>
      <c r="AH55" s="258">
        <f t="shared" si="6"/>
        <v>35</v>
      </c>
      <c r="AI55" s="258">
        <f t="shared" si="6"/>
        <v>46</v>
      </c>
      <c r="AJ55" s="291">
        <f t="shared" si="7"/>
        <v>42.5</v>
      </c>
      <c r="AK55" s="291">
        <f t="shared" si="8"/>
        <v>41.8333333333333</v>
      </c>
    </row>
    <row r="56" spans="2:37" x14ac:dyDescent="0.25">
      <c r="B56" s="43">
        <v>0.45833333333333331</v>
      </c>
      <c r="C56" s="197">
        <f>IF($O$7=1,Values!C55,IF($O$7=2,Values!M55,Values!W55))</f>
        <v>35</v>
      </c>
      <c r="D56" s="198" t="str">
        <f>IF($O$7=1,Values!D55,IF($O$7=2,Values!N55,Values!X55))</f>
        <v>-</v>
      </c>
      <c r="E56" s="198">
        <f>IF($O$7=1,Values!E55,IF($O$7=2,Values!O55,Values!Y55))</f>
        <v>29</v>
      </c>
      <c r="F56" s="198">
        <f>IF($O$7=1,Values!F55,IF($O$7=2,Values!P55,Values!Z55))</f>
        <v>43</v>
      </c>
      <c r="G56" s="198">
        <f>IF($O$7=1,Values!G55,IF($O$7=2,Values!Q55,Values!AA55))</f>
        <v>48</v>
      </c>
      <c r="H56" s="198">
        <f>IF($O$7=1,Values!H55,IF($O$7=2,Values!R55,Values!AB55))</f>
        <v>30</v>
      </c>
      <c r="I56" s="206">
        <f>IF($O$7=1,Values!I55,IF($O$7=2,Values!S55,Values!AC55))</f>
        <v>35</v>
      </c>
      <c r="J56" s="21">
        <f>IF($O$7=1,Values!J55,IF($O$7=2,Values!T55,Values!AD55))</f>
        <v>38.75</v>
      </c>
      <c r="K56" s="21">
        <f>IF($O$7=1,Values!K55,IF($O$7=2,Values!U55,Values!AE55))</f>
        <v>36.666666666666664</v>
      </c>
      <c r="AA56" s="59"/>
      <c r="AB56" s="290">
        <v>0.45833333333333331</v>
      </c>
      <c r="AC56" s="258">
        <f t="shared" si="1"/>
        <v>35</v>
      </c>
      <c r="AD56" s="258" t="str">
        <f t="shared" si="2"/>
        <v>-</v>
      </c>
      <c r="AE56" s="258">
        <f t="shared" si="3"/>
        <v>29</v>
      </c>
      <c r="AF56" s="258">
        <f t="shared" si="4"/>
        <v>43</v>
      </c>
      <c r="AG56" s="258">
        <f t="shared" si="5"/>
        <v>48</v>
      </c>
      <c r="AH56" s="258">
        <f t="shared" si="6"/>
        <v>30</v>
      </c>
      <c r="AI56" s="258">
        <f t="shared" si="6"/>
        <v>35</v>
      </c>
      <c r="AJ56" s="291">
        <f t="shared" si="7"/>
        <v>38.75</v>
      </c>
      <c r="AK56" s="291">
        <f t="shared" si="8"/>
        <v>36.6666666666667</v>
      </c>
    </row>
    <row r="57" spans="2:37" x14ac:dyDescent="0.25">
      <c r="B57" s="43">
        <v>0.46875000000000028</v>
      </c>
      <c r="C57" s="197">
        <f>IF($O$7=1,Values!C56,IF($O$7=2,Values!M56,Values!W56))</f>
        <v>27</v>
      </c>
      <c r="D57" s="198">
        <f>IF($O$7=1,Values!D56,IF($O$7=2,Values!N56,Values!X56))</f>
        <v>37</v>
      </c>
      <c r="E57" s="198">
        <f>IF($O$7=1,Values!E56,IF($O$7=2,Values!O56,Values!Y56))</f>
        <v>27</v>
      </c>
      <c r="F57" s="198">
        <f>IF($O$7=1,Values!F56,IF($O$7=2,Values!P56,Values!Z56))</f>
        <v>41</v>
      </c>
      <c r="G57" s="198">
        <f>IF($O$7=1,Values!G56,IF($O$7=2,Values!Q56,Values!AA56))</f>
        <v>41</v>
      </c>
      <c r="H57" s="198">
        <f>IF($O$7=1,Values!H56,IF($O$7=2,Values!R56,Values!AB56))</f>
        <v>26</v>
      </c>
      <c r="I57" s="206">
        <f>IF($O$7=1,Values!I56,IF($O$7=2,Values!S56,Values!AC56))</f>
        <v>26</v>
      </c>
      <c r="J57" s="21">
        <f>IF($O$7=1,Values!J56,IF($O$7=2,Values!T56,Values!AD56))</f>
        <v>34.6</v>
      </c>
      <c r="K57" s="21">
        <f>IF($O$7=1,Values!K56,IF($O$7=2,Values!U56,Values!AE56))</f>
        <v>32.142857142857146</v>
      </c>
      <c r="AA57" s="59"/>
      <c r="AB57" s="290">
        <v>0.46875000000000028</v>
      </c>
      <c r="AC57" s="258">
        <f t="shared" si="1"/>
        <v>27</v>
      </c>
      <c r="AD57" s="258">
        <f t="shared" si="2"/>
        <v>37</v>
      </c>
      <c r="AE57" s="258">
        <f t="shared" si="3"/>
        <v>27</v>
      </c>
      <c r="AF57" s="258">
        <f t="shared" si="4"/>
        <v>41</v>
      </c>
      <c r="AG57" s="258">
        <f t="shared" si="5"/>
        <v>41</v>
      </c>
      <c r="AH57" s="258">
        <f t="shared" si="6"/>
        <v>26</v>
      </c>
      <c r="AI57" s="258">
        <f t="shared" si="6"/>
        <v>26</v>
      </c>
      <c r="AJ57" s="291">
        <f t="shared" si="7"/>
        <v>34.6</v>
      </c>
      <c r="AK57" s="291">
        <f t="shared" si="8"/>
        <v>32.142857142857103</v>
      </c>
    </row>
    <row r="58" spans="2:37" x14ac:dyDescent="0.25">
      <c r="B58" s="43">
        <v>0.47916666666666696</v>
      </c>
      <c r="C58" s="197">
        <f>IF($O$7=1,Values!C57,IF($O$7=2,Values!M57,Values!W57))</f>
        <v>52</v>
      </c>
      <c r="D58" s="198">
        <f>IF($O$7=1,Values!D57,IF($O$7=2,Values!N57,Values!X57))</f>
        <v>33</v>
      </c>
      <c r="E58" s="198">
        <f>IF($O$7=1,Values!E57,IF($O$7=2,Values!O57,Values!Y57))</f>
        <v>35</v>
      </c>
      <c r="F58" s="198">
        <f>IF($O$7=1,Values!F57,IF($O$7=2,Values!P57,Values!Z57))</f>
        <v>45</v>
      </c>
      <c r="G58" s="198">
        <f>IF($O$7=1,Values!G57,IF($O$7=2,Values!Q57,Values!AA57))</f>
        <v>36</v>
      </c>
      <c r="H58" s="198">
        <f>IF($O$7=1,Values!H57,IF($O$7=2,Values!R57,Values!AB57))</f>
        <v>43</v>
      </c>
      <c r="I58" s="206">
        <f>IF($O$7=1,Values!I57,IF($O$7=2,Values!S57,Values!AC57))</f>
        <v>40</v>
      </c>
      <c r="J58" s="21">
        <f>IF($O$7=1,Values!J57,IF($O$7=2,Values!T57,Values!AD57))</f>
        <v>40.200000000000003</v>
      </c>
      <c r="K58" s="21">
        <f>IF($O$7=1,Values!K57,IF($O$7=2,Values!U57,Values!AE57))</f>
        <v>40.571428571428569</v>
      </c>
      <c r="AA58" s="59"/>
      <c r="AB58" s="290">
        <v>0.47916666666666696</v>
      </c>
      <c r="AC58" s="258">
        <f t="shared" si="1"/>
        <v>52</v>
      </c>
      <c r="AD58" s="258">
        <f t="shared" si="2"/>
        <v>33</v>
      </c>
      <c r="AE58" s="258">
        <f t="shared" si="3"/>
        <v>35</v>
      </c>
      <c r="AF58" s="258">
        <f t="shared" si="4"/>
        <v>45</v>
      </c>
      <c r="AG58" s="258">
        <f t="shared" si="5"/>
        <v>36</v>
      </c>
      <c r="AH58" s="258">
        <f t="shared" si="6"/>
        <v>43</v>
      </c>
      <c r="AI58" s="258">
        <f t="shared" si="6"/>
        <v>40</v>
      </c>
      <c r="AJ58" s="291">
        <f t="shared" si="7"/>
        <v>40.200000000000003</v>
      </c>
      <c r="AK58" s="291">
        <f t="shared" si="8"/>
        <v>40.571428571428598</v>
      </c>
    </row>
    <row r="59" spans="2:37" x14ac:dyDescent="0.25">
      <c r="B59" s="43">
        <v>0.48958333333333331</v>
      </c>
      <c r="C59" s="197">
        <f>IF($O$7=1,Values!C58,IF($O$7=2,Values!M58,Values!W58))</f>
        <v>37</v>
      </c>
      <c r="D59" s="198">
        <f>IF($O$7=1,Values!D58,IF($O$7=2,Values!N58,Values!X58))</f>
        <v>49</v>
      </c>
      <c r="E59" s="198">
        <f>IF($O$7=1,Values!E58,IF($O$7=2,Values!O58,Values!Y58))</f>
        <v>48</v>
      </c>
      <c r="F59" s="198">
        <f>IF($O$7=1,Values!F58,IF($O$7=2,Values!P58,Values!Z58))</f>
        <v>48</v>
      </c>
      <c r="G59" s="198">
        <f>IF($O$7=1,Values!G58,IF($O$7=2,Values!Q58,Values!AA58))</f>
        <v>44</v>
      </c>
      <c r="H59" s="198">
        <f>IF($O$7=1,Values!H58,IF($O$7=2,Values!R58,Values!AB58))</f>
        <v>25</v>
      </c>
      <c r="I59" s="206">
        <f>IF($O$7=1,Values!I58,IF($O$7=2,Values!S58,Values!AC58))</f>
        <v>36</v>
      </c>
      <c r="J59" s="21">
        <f>IF($O$7=1,Values!J58,IF($O$7=2,Values!T58,Values!AD58))</f>
        <v>45.2</v>
      </c>
      <c r="K59" s="21">
        <f>IF($O$7=1,Values!K58,IF($O$7=2,Values!U58,Values!AE58))</f>
        <v>41</v>
      </c>
      <c r="AA59" s="59"/>
      <c r="AB59" s="290">
        <v>0.48958333333333331</v>
      </c>
      <c r="AC59" s="258">
        <f t="shared" si="1"/>
        <v>37</v>
      </c>
      <c r="AD59" s="258">
        <f t="shared" si="2"/>
        <v>49</v>
      </c>
      <c r="AE59" s="258">
        <f t="shared" si="3"/>
        <v>48</v>
      </c>
      <c r="AF59" s="258">
        <f t="shared" si="4"/>
        <v>48</v>
      </c>
      <c r="AG59" s="258">
        <f t="shared" si="5"/>
        <v>44</v>
      </c>
      <c r="AH59" s="258">
        <f t="shared" si="6"/>
        <v>25</v>
      </c>
      <c r="AI59" s="258">
        <f t="shared" si="6"/>
        <v>36</v>
      </c>
      <c r="AJ59" s="291">
        <f t="shared" si="7"/>
        <v>45.2</v>
      </c>
      <c r="AK59" s="291">
        <f t="shared" si="8"/>
        <v>41</v>
      </c>
    </row>
    <row r="60" spans="2:37" x14ac:dyDescent="0.25">
      <c r="B60" s="43">
        <v>0.50000000000000033</v>
      </c>
      <c r="C60" s="197">
        <f>IF($O$7=1,Values!C59,IF($O$7=2,Values!M59,Values!W59))</f>
        <v>36</v>
      </c>
      <c r="D60" s="198">
        <f>IF($O$7=1,Values!D59,IF($O$7=2,Values!N59,Values!X59))</f>
        <v>37</v>
      </c>
      <c r="E60" s="198">
        <f>IF($O$7=1,Values!E59,IF($O$7=2,Values!O59,Values!Y59))</f>
        <v>45</v>
      </c>
      <c r="F60" s="198">
        <f>IF($O$7=1,Values!F59,IF($O$7=2,Values!P59,Values!Z59))</f>
        <v>42</v>
      </c>
      <c r="G60" s="198">
        <f>IF($O$7=1,Values!G59,IF($O$7=2,Values!Q59,Values!AA59))</f>
        <v>41</v>
      </c>
      <c r="H60" s="198">
        <f>IF($O$7=1,Values!H59,IF($O$7=2,Values!R59,Values!AB59))</f>
        <v>27</v>
      </c>
      <c r="I60" s="199">
        <f>IF($O$7=1,Values!I59,IF($O$7=2,Values!S59,Values!AC59))</f>
        <v>48</v>
      </c>
      <c r="J60" s="21">
        <f>IF($O$7=1,Values!J59,IF($O$7=2,Values!T59,Values!AD59))</f>
        <v>40.200000000000003</v>
      </c>
      <c r="K60" s="21">
        <f>IF($O$7=1,Values!K59,IF($O$7=2,Values!U59,Values!AE59))</f>
        <v>39.428571428571431</v>
      </c>
      <c r="AA60" s="59"/>
      <c r="AB60" s="290">
        <v>0.50000000000000033</v>
      </c>
      <c r="AC60" s="258">
        <f t="shared" si="1"/>
        <v>36</v>
      </c>
      <c r="AD60" s="258">
        <f t="shared" si="2"/>
        <v>37</v>
      </c>
      <c r="AE60" s="258">
        <f t="shared" si="3"/>
        <v>45</v>
      </c>
      <c r="AF60" s="258">
        <f t="shared" si="4"/>
        <v>42</v>
      </c>
      <c r="AG60" s="258">
        <f t="shared" si="5"/>
        <v>41</v>
      </c>
      <c r="AH60" s="258">
        <f t="shared" si="6"/>
        <v>27</v>
      </c>
      <c r="AI60" s="258">
        <f t="shared" si="6"/>
        <v>48</v>
      </c>
      <c r="AJ60" s="291">
        <f t="shared" si="7"/>
        <v>40.200000000000003</v>
      </c>
      <c r="AK60" s="291">
        <f t="shared" si="8"/>
        <v>39.428571428571402</v>
      </c>
    </row>
    <row r="61" spans="2:37" x14ac:dyDescent="0.25">
      <c r="B61" s="43">
        <v>0.51041666666666696</v>
      </c>
      <c r="C61" s="197">
        <f>IF($O$7=1,Values!C60,IF($O$7=2,Values!M60,Values!W60))</f>
        <v>39</v>
      </c>
      <c r="D61" s="198">
        <f>IF($O$7=1,Values!D60,IF($O$7=2,Values!N60,Values!X60))</f>
        <v>40</v>
      </c>
      <c r="E61" s="198">
        <f>IF($O$7=1,Values!E60,IF($O$7=2,Values!O60,Values!Y60))</f>
        <v>30</v>
      </c>
      <c r="F61" s="198">
        <f>IF($O$7=1,Values!F60,IF($O$7=2,Values!P60,Values!Z60))</f>
        <v>37</v>
      </c>
      <c r="G61" s="198">
        <f>IF($O$7=1,Values!G60,IF($O$7=2,Values!Q60,Values!AA60))</f>
        <v>50</v>
      </c>
      <c r="H61" s="198">
        <f>IF($O$7=1,Values!H60,IF($O$7=2,Values!R60,Values!AB60))</f>
        <v>35</v>
      </c>
      <c r="I61" s="199">
        <f>IF($O$7=1,Values!I60,IF($O$7=2,Values!S60,Values!AC60))</f>
        <v>42</v>
      </c>
      <c r="J61" s="21">
        <f>IF($O$7=1,Values!J60,IF($O$7=2,Values!T60,Values!AD60))</f>
        <v>39.200000000000003</v>
      </c>
      <c r="K61" s="21">
        <f>IF($O$7=1,Values!K60,IF($O$7=2,Values!U60,Values!AE60))</f>
        <v>39</v>
      </c>
      <c r="AA61" s="59"/>
      <c r="AB61" s="290">
        <v>0.51041666666666696</v>
      </c>
      <c r="AC61" s="258">
        <f t="shared" si="1"/>
        <v>39</v>
      </c>
      <c r="AD61" s="258">
        <f t="shared" si="2"/>
        <v>40</v>
      </c>
      <c r="AE61" s="258">
        <f t="shared" si="3"/>
        <v>30</v>
      </c>
      <c r="AF61" s="258">
        <f t="shared" si="4"/>
        <v>37</v>
      </c>
      <c r="AG61" s="258">
        <f t="shared" si="5"/>
        <v>50</v>
      </c>
      <c r="AH61" s="258">
        <f t="shared" si="6"/>
        <v>35</v>
      </c>
      <c r="AI61" s="258">
        <f t="shared" si="6"/>
        <v>42</v>
      </c>
      <c r="AJ61" s="291">
        <f t="shared" si="7"/>
        <v>39.200000000000003</v>
      </c>
      <c r="AK61" s="291">
        <f t="shared" si="8"/>
        <v>39</v>
      </c>
    </row>
    <row r="62" spans="2:37" x14ac:dyDescent="0.25">
      <c r="B62" s="43">
        <v>0.52083333333333337</v>
      </c>
      <c r="C62" s="197">
        <f>IF($O$7=1,Values!C61,IF($O$7=2,Values!M61,Values!W61))</f>
        <v>45</v>
      </c>
      <c r="D62" s="198">
        <f>IF($O$7=1,Values!D61,IF($O$7=2,Values!N61,Values!X61))</f>
        <v>29</v>
      </c>
      <c r="E62" s="198">
        <f>IF($O$7=1,Values!E61,IF($O$7=2,Values!O61,Values!Y61))</f>
        <v>40</v>
      </c>
      <c r="F62" s="198">
        <f>IF($O$7=1,Values!F61,IF($O$7=2,Values!P61,Values!Z61))</f>
        <v>46</v>
      </c>
      <c r="G62" s="198">
        <f>IF($O$7=1,Values!G61,IF($O$7=2,Values!Q61,Values!AA61))</f>
        <v>41</v>
      </c>
      <c r="H62" s="198">
        <f>IF($O$7=1,Values!H61,IF($O$7=2,Values!R61,Values!AB61))</f>
        <v>33</v>
      </c>
      <c r="I62" s="199">
        <f>IF($O$7=1,Values!I61,IF($O$7=2,Values!S61,Values!AC61))</f>
        <v>30</v>
      </c>
      <c r="J62" s="21">
        <f>IF($O$7=1,Values!J61,IF($O$7=2,Values!T61,Values!AD61))</f>
        <v>40.200000000000003</v>
      </c>
      <c r="K62" s="21">
        <f>IF($O$7=1,Values!K61,IF($O$7=2,Values!U61,Values!AE61))</f>
        <v>37.714285714285715</v>
      </c>
      <c r="AA62" s="59"/>
      <c r="AB62" s="290">
        <v>0.52083333333333337</v>
      </c>
      <c r="AC62" s="258">
        <f t="shared" si="1"/>
        <v>45</v>
      </c>
      <c r="AD62" s="258">
        <f t="shared" si="2"/>
        <v>29</v>
      </c>
      <c r="AE62" s="258">
        <f t="shared" si="3"/>
        <v>40</v>
      </c>
      <c r="AF62" s="258">
        <f t="shared" si="4"/>
        <v>46</v>
      </c>
      <c r="AG62" s="258">
        <f t="shared" si="5"/>
        <v>41</v>
      </c>
      <c r="AH62" s="258">
        <f t="shared" si="6"/>
        <v>33</v>
      </c>
      <c r="AI62" s="258">
        <f t="shared" si="6"/>
        <v>30</v>
      </c>
      <c r="AJ62" s="291">
        <f t="shared" si="7"/>
        <v>40.200000000000003</v>
      </c>
      <c r="AK62" s="291">
        <f t="shared" si="8"/>
        <v>37.714285714285701</v>
      </c>
    </row>
    <row r="63" spans="2:37" x14ac:dyDescent="0.25">
      <c r="B63" s="43">
        <v>0.53125000000000022</v>
      </c>
      <c r="C63" s="197">
        <f>IF($O$7=1,Values!C62,IF($O$7=2,Values!M62,Values!W62))</f>
        <v>30</v>
      </c>
      <c r="D63" s="198">
        <f>IF($O$7=1,Values!D62,IF($O$7=2,Values!N62,Values!X62))</f>
        <v>31</v>
      </c>
      <c r="E63" s="198">
        <f>IF($O$7=1,Values!E62,IF($O$7=2,Values!O62,Values!Y62))</f>
        <v>36</v>
      </c>
      <c r="F63" s="198">
        <f>IF($O$7=1,Values!F62,IF($O$7=2,Values!P62,Values!Z62))</f>
        <v>36</v>
      </c>
      <c r="G63" s="198">
        <f>IF($O$7=1,Values!G62,IF($O$7=2,Values!Q62,Values!AA62))</f>
        <v>45</v>
      </c>
      <c r="H63" s="198">
        <f>IF($O$7=1,Values!H62,IF($O$7=2,Values!R62,Values!AB62))</f>
        <v>35</v>
      </c>
      <c r="I63" s="199">
        <f>IF($O$7=1,Values!I62,IF($O$7=2,Values!S62,Values!AC62))</f>
        <v>34</v>
      </c>
      <c r="J63" s="21">
        <f>IF($O$7=1,Values!J62,IF($O$7=2,Values!T62,Values!AD62))</f>
        <v>35.6</v>
      </c>
      <c r="K63" s="21">
        <f>IF($O$7=1,Values!K62,IF($O$7=2,Values!U62,Values!AE62))</f>
        <v>35.285714285714285</v>
      </c>
      <c r="AA63" s="59"/>
      <c r="AB63" s="290">
        <v>0.53125000000000022</v>
      </c>
      <c r="AC63" s="258">
        <f t="shared" si="1"/>
        <v>30</v>
      </c>
      <c r="AD63" s="258">
        <f t="shared" si="2"/>
        <v>31</v>
      </c>
      <c r="AE63" s="258">
        <f t="shared" si="3"/>
        <v>36</v>
      </c>
      <c r="AF63" s="258">
        <f t="shared" si="4"/>
        <v>36</v>
      </c>
      <c r="AG63" s="258">
        <f t="shared" si="5"/>
        <v>45</v>
      </c>
      <c r="AH63" s="258">
        <f t="shared" si="6"/>
        <v>35</v>
      </c>
      <c r="AI63" s="258">
        <f t="shared" si="6"/>
        <v>34</v>
      </c>
      <c r="AJ63" s="291">
        <f t="shared" si="7"/>
        <v>35.6</v>
      </c>
      <c r="AK63" s="291">
        <f t="shared" si="8"/>
        <v>35.285714285714299</v>
      </c>
    </row>
    <row r="64" spans="2:37" x14ac:dyDescent="0.25">
      <c r="B64" s="43">
        <v>0.54166666666666685</v>
      </c>
      <c r="C64" s="197">
        <f>IF($O$7=1,Values!C63,IF($O$7=2,Values!M63,Values!W63))</f>
        <v>37</v>
      </c>
      <c r="D64" s="198">
        <f>IF($O$7=1,Values!D63,IF($O$7=2,Values!N63,Values!X63))</f>
        <v>35</v>
      </c>
      <c r="E64" s="198">
        <f>IF($O$7=1,Values!E63,IF($O$7=2,Values!O63,Values!Y63))</f>
        <v>42</v>
      </c>
      <c r="F64" s="198">
        <f>IF($O$7=1,Values!F63,IF($O$7=2,Values!P63,Values!Z63))</f>
        <v>42</v>
      </c>
      <c r="G64" s="198">
        <f>IF($O$7=1,Values!G63,IF($O$7=2,Values!Q63,Values!AA63))</f>
        <v>47</v>
      </c>
      <c r="H64" s="198">
        <f>IF($O$7=1,Values!H63,IF($O$7=2,Values!R63,Values!AB63))</f>
        <v>30</v>
      </c>
      <c r="I64" s="199">
        <f>IF($O$7=1,Values!I63,IF($O$7=2,Values!S63,Values!AC63))</f>
        <v>56</v>
      </c>
      <c r="J64" s="21">
        <f>IF($O$7=1,Values!J63,IF($O$7=2,Values!T63,Values!AD63))</f>
        <v>40.6</v>
      </c>
      <c r="K64" s="21">
        <f>IF($O$7=1,Values!K63,IF($O$7=2,Values!U63,Values!AE63))</f>
        <v>41.285714285714285</v>
      </c>
      <c r="AA64" s="59"/>
      <c r="AB64" s="290">
        <v>0.54166666666666685</v>
      </c>
      <c r="AC64" s="258">
        <f t="shared" si="1"/>
        <v>37</v>
      </c>
      <c r="AD64" s="258">
        <f t="shared" si="2"/>
        <v>35</v>
      </c>
      <c r="AE64" s="258">
        <f t="shared" si="3"/>
        <v>42</v>
      </c>
      <c r="AF64" s="258">
        <f t="shared" si="4"/>
        <v>42</v>
      </c>
      <c r="AG64" s="258">
        <f t="shared" si="5"/>
        <v>47</v>
      </c>
      <c r="AH64" s="258">
        <f t="shared" si="6"/>
        <v>30</v>
      </c>
      <c r="AI64" s="258">
        <f t="shared" si="6"/>
        <v>56</v>
      </c>
      <c r="AJ64" s="291">
        <f t="shared" si="7"/>
        <v>40.6</v>
      </c>
      <c r="AK64" s="291">
        <f t="shared" si="8"/>
        <v>41.285714285714299</v>
      </c>
    </row>
    <row r="65" spans="2:37" x14ac:dyDescent="0.25">
      <c r="B65" s="43">
        <v>0.55208333333333348</v>
      </c>
      <c r="C65" s="197">
        <f>IF($O$7=1,Values!C64,IF($O$7=2,Values!M64,Values!W64))</f>
        <v>40</v>
      </c>
      <c r="D65" s="198">
        <f>IF($O$7=1,Values!D64,IF($O$7=2,Values!N64,Values!X64))</f>
        <v>52</v>
      </c>
      <c r="E65" s="198">
        <f>IF($O$7=1,Values!E64,IF($O$7=2,Values!O64,Values!Y64))</f>
        <v>31</v>
      </c>
      <c r="F65" s="198">
        <f>IF($O$7=1,Values!F64,IF($O$7=2,Values!P64,Values!Z64))</f>
        <v>34</v>
      </c>
      <c r="G65" s="198">
        <f>IF($O$7=1,Values!G64,IF($O$7=2,Values!Q64,Values!AA64))</f>
        <v>30</v>
      </c>
      <c r="H65" s="198">
        <f>IF($O$7=1,Values!H64,IF($O$7=2,Values!R64,Values!AB64))</f>
        <v>35</v>
      </c>
      <c r="I65" s="199">
        <f>IF($O$7=1,Values!I64,IF($O$7=2,Values!S64,Values!AC64))</f>
        <v>45</v>
      </c>
      <c r="J65" s="21">
        <f>IF($O$7=1,Values!J64,IF($O$7=2,Values!T64,Values!AD64))</f>
        <v>37.4</v>
      </c>
      <c r="K65" s="21">
        <f>IF($O$7=1,Values!K64,IF($O$7=2,Values!U64,Values!AE64))</f>
        <v>38.142857142857146</v>
      </c>
      <c r="AA65" s="59"/>
      <c r="AB65" s="290">
        <v>0.55208333333333348</v>
      </c>
      <c r="AC65" s="258">
        <f t="shared" si="1"/>
        <v>40</v>
      </c>
      <c r="AD65" s="258">
        <f t="shared" si="2"/>
        <v>52</v>
      </c>
      <c r="AE65" s="258">
        <f t="shared" si="3"/>
        <v>31</v>
      </c>
      <c r="AF65" s="258">
        <f t="shared" si="4"/>
        <v>34</v>
      </c>
      <c r="AG65" s="258">
        <f t="shared" si="5"/>
        <v>30</v>
      </c>
      <c r="AH65" s="258">
        <f t="shared" si="6"/>
        <v>35</v>
      </c>
      <c r="AI65" s="258">
        <f t="shared" si="6"/>
        <v>45</v>
      </c>
      <c r="AJ65" s="291">
        <f t="shared" si="7"/>
        <v>37.4</v>
      </c>
      <c r="AK65" s="291">
        <f t="shared" si="8"/>
        <v>38.142857142857103</v>
      </c>
    </row>
    <row r="66" spans="2:37" x14ac:dyDescent="0.25">
      <c r="B66" s="43">
        <v>0.56250000000000011</v>
      </c>
      <c r="C66" s="197">
        <f>IF($O$7=1,Values!C65,IF($O$7=2,Values!M65,Values!W65))</f>
        <v>38</v>
      </c>
      <c r="D66" s="198">
        <f>IF($O$7=1,Values!D65,IF($O$7=2,Values!N65,Values!X65))</f>
        <v>38</v>
      </c>
      <c r="E66" s="198">
        <f>IF($O$7=1,Values!E65,IF($O$7=2,Values!O65,Values!Y65))</f>
        <v>36</v>
      </c>
      <c r="F66" s="198">
        <f>IF($O$7=1,Values!F65,IF($O$7=2,Values!P65,Values!Z65))</f>
        <v>43</v>
      </c>
      <c r="G66" s="198">
        <f>IF($O$7=1,Values!G65,IF($O$7=2,Values!Q65,Values!AA65))</f>
        <v>41</v>
      </c>
      <c r="H66" s="198">
        <f>IF($O$7=1,Values!H65,IF($O$7=2,Values!R65,Values!AB65))</f>
        <v>18</v>
      </c>
      <c r="I66" s="199">
        <f>IF($O$7=1,Values!I65,IF($O$7=2,Values!S65,Values!AC65))</f>
        <v>34</v>
      </c>
      <c r="J66" s="21">
        <f>IF($O$7=1,Values!J65,IF($O$7=2,Values!T65,Values!AD65))</f>
        <v>39.200000000000003</v>
      </c>
      <c r="K66" s="21">
        <f>IF($O$7=1,Values!K65,IF($O$7=2,Values!U65,Values!AE65))</f>
        <v>35.428571428571431</v>
      </c>
      <c r="AA66" s="59"/>
      <c r="AB66" s="290">
        <v>0.56250000000000011</v>
      </c>
      <c r="AC66" s="258">
        <f t="shared" si="1"/>
        <v>38</v>
      </c>
      <c r="AD66" s="258">
        <f t="shared" si="2"/>
        <v>38</v>
      </c>
      <c r="AE66" s="258">
        <f t="shared" si="3"/>
        <v>36</v>
      </c>
      <c r="AF66" s="258">
        <f t="shared" si="4"/>
        <v>43</v>
      </c>
      <c r="AG66" s="258">
        <f t="shared" si="5"/>
        <v>41</v>
      </c>
      <c r="AH66" s="258">
        <f t="shared" si="6"/>
        <v>18</v>
      </c>
      <c r="AI66" s="258">
        <f t="shared" si="6"/>
        <v>34</v>
      </c>
      <c r="AJ66" s="291">
        <f t="shared" si="7"/>
        <v>39.200000000000003</v>
      </c>
      <c r="AK66" s="291">
        <f t="shared" si="8"/>
        <v>35.428571428571402</v>
      </c>
    </row>
    <row r="67" spans="2:37" x14ac:dyDescent="0.25">
      <c r="B67" s="43">
        <v>0.57291666666666674</v>
      </c>
      <c r="C67" s="197">
        <f>IF($O$7=1,Values!C66,IF($O$7=2,Values!M66,Values!W66))</f>
        <v>36</v>
      </c>
      <c r="D67" s="198">
        <f>IF($O$7=1,Values!D66,IF($O$7=2,Values!N66,Values!X66))</f>
        <v>50</v>
      </c>
      <c r="E67" s="198">
        <f>IF($O$7=1,Values!E66,IF($O$7=2,Values!O66,Values!Y66))</f>
        <v>43</v>
      </c>
      <c r="F67" s="198">
        <f>IF($O$7=1,Values!F66,IF($O$7=2,Values!P66,Values!Z66))</f>
        <v>37</v>
      </c>
      <c r="G67" s="198">
        <f>IF($O$7=1,Values!G66,IF($O$7=2,Values!Q66,Values!AA66))</f>
        <v>52</v>
      </c>
      <c r="H67" s="198">
        <f>IF($O$7=1,Values!H66,IF($O$7=2,Values!R66,Values!AB66))</f>
        <v>20</v>
      </c>
      <c r="I67" s="199">
        <f>IF($O$7=1,Values!I66,IF($O$7=2,Values!S66,Values!AC66))</f>
        <v>48</v>
      </c>
      <c r="J67" s="21">
        <f>IF($O$7=1,Values!J66,IF($O$7=2,Values!T66,Values!AD66))</f>
        <v>43.6</v>
      </c>
      <c r="K67" s="21">
        <f>IF($O$7=1,Values!K66,IF($O$7=2,Values!U66,Values!AE66))</f>
        <v>40.857142857142854</v>
      </c>
      <c r="AA67" s="59"/>
      <c r="AB67" s="290">
        <v>0.57291666666666674</v>
      </c>
      <c r="AC67" s="258">
        <f t="shared" si="1"/>
        <v>36</v>
      </c>
      <c r="AD67" s="258">
        <f t="shared" si="2"/>
        <v>50</v>
      </c>
      <c r="AE67" s="258">
        <f t="shared" si="3"/>
        <v>43</v>
      </c>
      <c r="AF67" s="258">
        <f t="shared" si="4"/>
        <v>37</v>
      </c>
      <c r="AG67" s="258">
        <f t="shared" si="5"/>
        <v>52</v>
      </c>
      <c r="AH67" s="258">
        <f t="shared" si="6"/>
        <v>20</v>
      </c>
      <c r="AI67" s="258">
        <f t="shared" si="6"/>
        <v>48</v>
      </c>
      <c r="AJ67" s="291">
        <f t="shared" si="7"/>
        <v>43.6</v>
      </c>
      <c r="AK67" s="291">
        <f t="shared" si="8"/>
        <v>40.857142857142897</v>
      </c>
    </row>
    <row r="68" spans="2:37" x14ac:dyDescent="0.25">
      <c r="B68" s="43">
        <v>0.58333333333333337</v>
      </c>
      <c r="C68" s="197">
        <f>IF($O$7=1,Values!C67,IF($O$7=2,Values!M67,Values!W67))</f>
        <v>35</v>
      </c>
      <c r="D68" s="198">
        <f>IF($O$7=1,Values!D67,IF($O$7=2,Values!N67,Values!X67))</f>
        <v>42</v>
      </c>
      <c r="E68" s="198">
        <f>IF($O$7=1,Values!E67,IF($O$7=2,Values!O67,Values!Y67))</f>
        <v>43</v>
      </c>
      <c r="F68" s="198">
        <f>IF($O$7=1,Values!F67,IF($O$7=2,Values!P67,Values!Z67))</f>
        <v>41</v>
      </c>
      <c r="G68" s="198">
        <f>IF($O$7=1,Values!G67,IF($O$7=2,Values!Q67,Values!AA67))</f>
        <v>42</v>
      </c>
      <c r="H68" s="198">
        <f>IF($O$7=1,Values!H67,IF($O$7=2,Values!R67,Values!AB67))</f>
        <v>19</v>
      </c>
      <c r="I68" s="199">
        <f>IF($O$7=1,Values!I67,IF($O$7=2,Values!S67,Values!AC67))</f>
        <v>48</v>
      </c>
      <c r="J68" s="21">
        <f>IF($O$7=1,Values!J67,IF($O$7=2,Values!T67,Values!AD67))</f>
        <v>40.6</v>
      </c>
      <c r="K68" s="21">
        <f>IF($O$7=1,Values!K67,IF($O$7=2,Values!U67,Values!AE67))</f>
        <v>38.571428571428569</v>
      </c>
      <c r="AA68" s="59"/>
      <c r="AB68" s="290">
        <v>0.58333333333333337</v>
      </c>
      <c r="AC68" s="258">
        <f t="shared" si="1"/>
        <v>35</v>
      </c>
      <c r="AD68" s="258">
        <f t="shared" si="2"/>
        <v>42</v>
      </c>
      <c r="AE68" s="258">
        <f t="shared" si="3"/>
        <v>43</v>
      </c>
      <c r="AF68" s="258">
        <f t="shared" si="4"/>
        <v>41</v>
      </c>
      <c r="AG68" s="258">
        <f t="shared" si="5"/>
        <v>42</v>
      </c>
      <c r="AH68" s="258">
        <f t="shared" si="6"/>
        <v>19</v>
      </c>
      <c r="AI68" s="258">
        <f t="shared" si="6"/>
        <v>48</v>
      </c>
      <c r="AJ68" s="291">
        <f t="shared" si="7"/>
        <v>40.6</v>
      </c>
      <c r="AK68" s="291">
        <f t="shared" si="8"/>
        <v>38.571428571428598</v>
      </c>
    </row>
    <row r="69" spans="2:37" x14ac:dyDescent="0.25">
      <c r="B69" s="43">
        <v>0.59375</v>
      </c>
      <c r="C69" s="197">
        <f>IF($O$7=1,Values!C68,IF($O$7=2,Values!M68,Values!W68))</f>
        <v>27</v>
      </c>
      <c r="D69" s="198">
        <f>IF($O$7=1,Values!D68,IF($O$7=2,Values!N68,Values!X68))</f>
        <v>30</v>
      </c>
      <c r="E69" s="198">
        <f>IF($O$7=1,Values!E68,IF($O$7=2,Values!O68,Values!Y68))</f>
        <v>32</v>
      </c>
      <c r="F69" s="198">
        <f>IF($O$7=1,Values!F68,IF($O$7=2,Values!P68,Values!Z68))</f>
        <v>36</v>
      </c>
      <c r="G69" s="198">
        <f>IF($O$7=1,Values!G68,IF($O$7=2,Values!Q68,Values!AA68))</f>
        <v>31</v>
      </c>
      <c r="H69" s="198">
        <f>IF($O$7=1,Values!H68,IF($O$7=2,Values!R68,Values!AB68))</f>
        <v>20</v>
      </c>
      <c r="I69" s="199">
        <f>IF($O$7=1,Values!I68,IF($O$7=2,Values!S68,Values!AC68))</f>
        <v>32</v>
      </c>
      <c r="J69" s="21">
        <f>IF($O$7=1,Values!J68,IF($O$7=2,Values!T68,Values!AD68))</f>
        <v>31.2</v>
      </c>
      <c r="K69" s="21">
        <f>IF($O$7=1,Values!K68,IF($O$7=2,Values!U68,Values!AE68))</f>
        <v>29.714285714285715</v>
      </c>
      <c r="AA69" s="59"/>
      <c r="AB69" s="290">
        <v>0.59375</v>
      </c>
      <c r="AC69" s="258">
        <f t="shared" si="1"/>
        <v>27</v>
      </c>
      <c r="AD69" s="258">
        <f t="shared" si="2"/>
        <v>30</v>
      </c>
      <c r="AE69" s="258">
        <f t="shared" si="3"/>
        <v>32</v>
      </c>
      <c r="AF69" s="258">
        <f t="shared" si="4"/>
        <v>36</v>
      </c>
      <c r="AG69" s="258">
        <f t="shared" si="5"/>
        <v>31</v>
      </c>
      <c r="AH69" s="258">
        <f t="shared" si="6"/>
        <v>20</v>
      </c>
      <c r="AI69" s="258">
        <f t="shared" si="6"/>
        <v>32</v>
      </c>
      <c r="AJ69" s="291">
        <f t="shared" si="7"/>
        <v>31.2</v>
      </c>
      <c r="AK69" s="291">
        <f t="shared" si="8"/>
        <v>29.714285714285701</v>
      </c>
    </row>
    <row r="70" spans="2:37" x14ac:dyDescent="0.25">
      <c r="B70" s="43">
        <v>0.60416666666666663</v>
      </c>
      <c r="C70" s="197">
        <f>IF($O$7=1,Values!C69,IF($O$7=2,Values!M69,Values!W69))</f>
        <v>38</v>
      </c>
      <c r="D70" s="198">
        <f>IF($O$7=1,Values!D69,IF($O$7=2,Values!N69,Values!X69))</f>
        <v>39</v>
      </c>
      <c r="E70" s="198">
        <f>IF($O$7=1,Values!E69,IF($O$7=2,Values!O69,Values!Y69))</f>
        <v>43</v>
      </c>
      <c r="F70" s="198">
        <f>IF($O$7=1,Values!F69,IF($O$7=2,Values!P69,Values!Z69))</f>
        <v>41</v>
      </c>
      <c r="G70" s="198">
        <f>IF($O$7=1,Values!G69,IF($O$7=2,Values!Q69,Values!AA69))</f>
        <v>35</v>
      </c>
      <c r="H70" s="198">
        <f>IF($O$7=1,Values!H69,IF($O$7=2,Values!R69,Values!AB69))</f>
        <v>11</v>
      </c>
      <c r="I70" s="199">
        <f>IF($O$7=1,Values!I69,IF($O$7=2,Values!S69,Values!AC69))</f>
        <v>40</v>
      </c>
      <c r="J70" s="21">
        <f>IF($O$7=1,Values!J69,IF($O$7=2,Values!T69,Values!AD69))</f>
        <v>39.200000000000003</v>
      </c>
      <c r="K70" s="21">
        <f>IF($O$7=1,Values!K69,IF($O$7=2,Values!U69,Values!AE69))</f>
        <v>35.285714285714285</v>
      </c>
      <c r="AA70" s="59"/>
      <c r="AB70" s="290">
        <v>0.60416666666666663</v>
      </c>
      <c r="AC70" s="258">
        <f t="shared" si="1"/>
        <v>38</v>
      </c>
      <c r="AD70" s="258">
        <f t="shared" si="2"/>
        <v>39</v>
      </c>
      <c r="AE70" s="258">
        <f t="shared" si="3"/>
        <v>43</v>
      </c>
      <c r="AF70" s="258">
        <f t="shared" si="4"/>
        <v>41</v>
      </c>
      <c r="AG70" s="258">
        <f t="shared" si="5"/>
        <v>35</v>
      </c>
      <c r="AH70" s="258">
        <f t="shared" si="6"/>
        <v>11</v>
      </c>
      <c r="AI70" s="258">
        <f t="shared" si="6"/>
        <v>40</v>
      </c>
      <c r="AJ70" s="291">
        <f t="shared" si="7"/>
        <v>39.200000000000003</v>
      </c>
      <c r="AK70" s="291">
        <f t="shared" si="8"/>
        <v>35.285714285714299</v>
      </c>
    </row>
    <row r="71" spans="2:37" x14ac:dyDescent="0.25">
      <c r="B71" s="43">
        <v>0.61458333333333326</v>
      </c>
      <c r="C71" s="197">
        <f>IF($O$7=1,Values!C70,IF($O$7=2,Values!M70,Values!W70))</f>
        <v>37</v>
      </c>
      <c r="D71" s="198">
        <f>IF($O$7=1,Values!D70,IF($O$7=2,Values!N70,Values!X70))</f>
        <v>39</v>
      </c>
      <c r="E71" s="198">
        <f>IF($O$7=1,Values!E70,IF($O$7=2,Values!O70,Values!Y70))</f>
        <v>36</v>
      </c>
      <c r="F71" s="198">
        <f>IF($O$7=1,Values!F70,IF($O$7=2,Values!P70,Values!Z70))</f>
        <v>49</v>
      </c>
      <c r="G71" s="198">
        <f>IF($O$7=1,Values!G70,IF($O$7=2,Values!Q70,Values!AA70))</f>
        <v>43</v>
      </c>
      <c r="H71" s="198">
        <f>IF($O$7=1,Values!H70,IF($O$7=2,Values!R70,Values!AB70))</f>
        <v>28</v>
      </c>
      <c r="I71" s="199">
        <f>IF($O$7=1,Values!I70,IF($O$7=2,Values!S70,Values!AC70))</f>
        <v>41</v>
      </c>
      <c r="J71" s="21">
        <f>IF($O$7=1,Values!J70,IF($O$7=2,Values!T70,Values!AD70))</f>
        <v>40.799999999999997</v>
      </c>
      <c r="K71" s="21">
        <f>IF($O$7=1,Values!K70,IF($O$7=2,Values!U70,Values!AE70))</f>
        <v>39</v>
      </c>
      <c r="AA71" s="59"/>
      <c r="AB71" s="290">
        <v>0.61458333333333326</v>
      </c>
      <c r="AC71" s="258">
        <f t="shared" si="1"/>
        <v>37</v>
      </c>
      <c r="AD71" s="258">
        <f t="shared" si="2"/>
        <v>39</v>
      </c>
      <c r="AE71" s="258">
        <f t="shared" si="3"/>
        <v>36</v>
      </c>
      <c r="AF71" s="258">
        <f t="shared" si="4"/>
        <v>49</v>
      </c>
      <c r="AG71" s="258">
        <f t="shared" si="5"/>
        <v>43</v>
      </c>
      <c r="AH71" s="258">
        <f t="shared" si="6"/>
        <v>28</v>
      </c>
      <c r="AI71" s="258">
        <f t="shared" si="6"/>
        <v>41</v>
      </c>
      <c r="AJ71" s="291">
        <f t="shared" si="7"/>
        <v>40.799999999999997</v>
      </c>
      <c r="AK71" s="291">
        <f t="shared" si="8"/>
        <v>39</v>
      </c>
    </row>
    <row r="72" spans="2:37" x14ac:dyDescent="0.25">
      <c r="B72" s="43">
        <v>0.62499999999999989</v>
      </c>
      <c r="C72" s="197">
        <f>IF($O$7=1,Values!C71,IF($O$7=2,Values!M71,Values!W71))</f>
        <v>38</v>
      </c>
      <c r="D72" s="198">
        <f>IF($O$7=1,Values!D71,IF($O$7=2,Values!N71,Values!X71))</f>
        <v>44</v>
      </c>
      <c r="E72" s="198">
        <f>IF($O$7=1,Values!E71,IF($O$7=2,Values!O71,Values!Y71))</f>
        <v>39</v>
      </c>
      <c r="F72" s="198">
        <f>IF($O$7=1,Values!F71,IF($O$7=2,Values!P71,Values!Z71))</f>
        <v>52</v>
      </c>
      <c r="G72" s="198">
        <f>IF($O$7=1,Values!G71,IF($O$7=2,Values!Q71,Values!AA71))</f>
        <v>50</v>
      </c>
      <c r="H72" s="198">
        <f>IF($O$7=1,Values!H71,IF($O$7=2,Values!R71,Values!AB71))</f>
        <v>22</v>
      </c>
      <c r="I72" s="199">
        <f>IF($O$7=1,Values!I71,IF($O$7=2,Values!S71,Values!AC71))</f>
        <v>34</v>
      </c>
      <c r="J72" s="21">
        <f>IF($O$7=1,Values!J71,IF($O$7=2,Values!T71,Values!AD71))</f>
        <v>44.6</v>
      </c>
      <c r="K72" s="21">
        <f>IF($O$7=1,Values!K71,IF($O$7=2,Values!U71,Values!AE71))</f>
        <v>39.857142857142854</v>
      </c>
      <c r="AA72" s="59"/>
      <c r="AB72" s="290">
        <v>0.62499999999999989</v>
      </c>
      <c r="AC72" s="258">
        <f t="shared" si="1"/>
        <v>38</v>
      </c>
      <c r="AD72" s="258">
        <f t="shared" si="2"/>
        <v>44</v>
      </c>
      <c r="AE72" s="258">
        <f t="shared" si="3"/>
        <v>39</v>
      </c>
      <c r="AF72" s="258">
        <f t="shared" si="4"/>
        <v>52</v>
      </c>
      <c r="AG72" s="258">
        <f t="shared" si="5"/>
        <v>50</v>
      </c>
      <c r="AH72" s="258">
        <f t="shared" si="6"/>
        <v>22</v>
      </c>
      <c r="AI72" s="258">
        <f t="shared" si="6"/>
        <v>34</v>
      </c>
      <c r="AJ72" s="291">
        <f t="shared" si="7"/>
        <v>44.6</v>
      </c>
      <c r="AK72" s="291">
        <f t="shared" si="8"/>
        <v>39.857142857142897</v>
      </c>
    </row>
    <row r="73" spans="2:37" x14ac:dyDescent="0.25">
      <c r="B73" s="43">
        <v>0.63541666666666652</v>
      </c>
      <c r="C73" s="197">
        <f>IF($O$7=1,Values!C72,IF($O$7=2,Values!M72,Values!W72))</f>
        <v>28</v>
      </c>
      <c r="D73" s="198">
        <f>IF($O$7=1,Values!D72,IF($O$7=2,Values!N72,Values!X72))</f>
        <v>44</v>
      </c>
      <c r="E73" s="198">
        <f>IF($O$7=1,Values!E72,IF($O$7=2,Values!O72,Values!Y72))</f>
        <v>33</v>
      </c>
      <c r="F73" s="198">
        <f>IF($O$7=1,Values!F72,IF($O$7=2,Values!P72,Values!Z72))</f>
        <v>49</v>
      </c>
      <c r="G73" s="198">
        <f>IF($O$7=1,Values!G72,IF($O$7=2,Values!Q72,Values!AA72))</f>
        <v>44</v>
      </c>
      <c r="H73" s="198">
        <f>IF($O$7=1,Values!H72,IF($O$7=2,Values!R72,Values!AB72))</f>
        <v>29</v>
      </c>
      <c r="I73" s="199">
        <f>IF($O$7=1,Values!I72,IF($O$7=2,Values!S72,Values!AC72))</f>
        <v>36</v>
      </c>
      <c r="J73" s="21">
        <f>IF($O$7=1,Values!J72,IF($O$7=2,Values!T72,Values!AD72))</f>
        <v>39.6</v>
      </c>
      <c r="K73" s="21">
        <f>IF($O$7=1,Values!K72,IF($O$7=2,Values!U72,Values!AE72))</f>
        <v>37.571428571428569</v>
      </c>
      <c r="AA73" s="59"/>
      <c r="AB73" s="290">
        <v>0.63541666666666652</v>
      </c>
      <c r="AC73" s="258">
        <f t="shared" si="1"/>
        <v>28</v>
      </c>
      <c r="AD73" s="258">
        <f t="shared" si="2"/>
        <v>44</v>
      </c>
      <c r="AE73" s="258">
        <f t="shared" si="3"/>
        <v>33</v>
      </c>
      <c r="AF73" s="258">
        <f t="shared" si="4"/>
        <v>49</v>
      </c>
      <c r="AG73" s="258">
        <f t="shared" si="5"/>
        <v>44</v>
      </c>
      <c r="AH73" s="258">
        <f t="shared" si="6"/>
        <v>29</v>
      </c>
      <c r="AI73" s="258">
        <f t="shared" si="6"/>
        <v>36</v>
      </c>
      <c r="AJ73" s="291">
        <f t="shared" si="7"/>
        <v>39.6</v>
      </c>
      <c r="AK73" s="291">
        <f t="shared" si="8"/>
        <v>37.571428571428598</v>
      </c>
    </row>
    <row r="74" spans="2:37" x14ac:dyDescent="0.25">
      <c r="B74" s="43">
        <v>0.64583333333333315</v>
      </c>
      <c r="C74" s="197">
        <f>IF($O$7=1,Values!C73,IF($O$7=2,Values!M73,Values!W73))</f>
        <v>38</v>
      </c>
      <c r="D74" s="198">
        <f>IF($O$7=1,Values!D73,IF($O$7=2,Values!N73,Values!X73))</f>
        <v>47</v>
      </c>
      <c r="E74" s="198">
        <f>IF($O$7=1,Values!E73,IF($O$7=2,Values!O73,Values!Y73))</f>
        <v>43</v>
      </c>
      <c r="F74" s="198">
        <f>IF($O$7=1,Values!F73,IF($O$7=2,Values!P73,Values!Z73))</f>
        <v>59</v>
      </c>
      <c r="G74" s="198">
        <f>IF($O$7=1,Values!G73,IF($O$7=2,Values!Q73,Values!AA73))</f>
        <v>64</v>
      </c>
      <c r="H74" s="198" t="str">
        <f>IF($O$7=1,Values!H73,IF($O$7=2,Values!R73,Values!AB73))</f>
        <v>-</v>
      </c>
      <c r="I74" s="199">
        <f>IF($O$7=1,Values!I73,IF($O$7=2,Values!S73,Values!AC73))</f>
        <v>44</v>
      </c>
      <c r="J74" s="21">
        <f>IF($O$7=1,Values!J73,IF($O$7=2,Values!T73,Values!AD73))</f>
        <v>50.2</v>
      </c>
      <c r="K74" s="21">
        <f>IF($O$7=1,Values!K73,IF($O$7=2,Values!U73,Values!AE73))</f>
        <v>49.166666666666664</v>
      </c>
      <c r="AA74" s="59"/>
      <c r="AB74" s="290">
        <v>0.64583333333333315</v>
      </c>
      <c r="AC74" s="258">
        <f t="shared" si="1"/>
        <v>38</v>
      </c>
      <c r="AD74" s="258">
        <f t="shared" si="2"/>
        <v>47</v>
      </c>
      <c r="AE74" s="258">
        <f t="shared" si="3"/>
        <v>43</v>
      </c>
      <c r="AF74" s="258">
        <f t="shared" si="4"/>
        <v>59</v>
      </c>
      <c r="AG74" s="258">
        <f t="shared" si="5"/>
        <v>64</v>
      </c>
      <c r="AH74" s="258" t="str">
        <f t="shared" si="6"/>
        <v>-</v>
      </c>
      <c r="AI74" s="258">
        <f t="shared" si="6"/>
        <v>44</v>
      </c>
      <c r="AJ74" s="291">
        <f t="shared" si="7"/>
        <v>50.2</v>
      </c>
      <c r="AK74" s="291">
        <f t="shared" si="8"/>
        <v>49.1666666666667</v>
      </c>
    </row>
    <row r="75" spans="2:37" x14ac:dyDescent="0.25">
      <c r="B75" s="43">
        <v>0.65624999999999978</v>
      </c>
      <c r="C75" s="197">
        <f>IF($O$7=1,Values!C74,IF($O$7=2,Values!M74,Values!W74))</f>
        <v>49</v>
      </c>
      <c r="D75" s="198">
        <f>IF($O$7=1,Values!D74,IF($O$7=2,Values!N74,Values!X74))</f>
        <v>59</v>
      </c>
      <c r="E75" s="198">
        <f>IF($O$7=1,Values!E74,IF($O$7=2,Values!O74,Values!Y74))</f>
        <v>56</v>
      </c>
      <c r="F75" s="198">
        <f>IF($O$7=1,Values!F74,IF($O$7=2,Values!P74,Values!Z74))</f>
        <v>61</v>
      </c>
      <c r="G75" s="198">
        <f>IF($O$7=1,Values!G74,IF($O$7=2,Values!Q74,Values!AA74))</f>
        <v>55</v>
      </c>
      <c r="H75" s="198" t="str">
        <f>IF($O$7=1,Values!H74,IF($O$7=2,Values!R74,Values!AB74))</f>
        <v>-</v>
      </c>
      <c r="I75" s="199">
        <f>IF($O$7=1,Values!I74,IF($O$7=2,Values!S74,Values!AC74))</f>
        <v>38</v>
      </c>
      <c r="J75" s="21">
        <f>IF($O$7=1,Values!J74,IF($O$7=2,Values!T74,Values!AD74))</f>
        <v>56</v>
      </c>
      <c r="K75" s="21">
        <f>IF($O$7=1,Values!K74,IF($O$7=2,Values!U74,Values!AE74))</f>
        <v>53</v>
      </c>
      <c r="AA75" s="59"/>
      <c r="AB75" s="290">
        <v>0.65624999999999978</v>
      </c>
      <c r="AC75" s="258">
        <f t="shared" si="1"/>
        <v>49</v>
      </c>
      <c r="AD75" s="258">
        <f t="shared" si="2"/>
        <v>59</v>
      </c>
      <c r="AE75" s="258">
        <f t="shared" si="3"/>
        <v>56</v>
      </c>
      <c r="AF75" s="258">
        <f t="shared" si="4"/>
        <v>61</v>
      </c>
      <c r="AG75" s="258">
        <f t="shared" si="5"/>
        <v>55</v>
      </c>
      <c r="AH75" s="258" t="str">
        <f t="shared" si="6"/>
        <v>-</v>
      </c>
      <c r="AI75" s="258">
        <f t="shared" si="6"/>
        <v>38</v>
      </c>
      <c r="AJ75" s="291">
        <f t="shared" si="7"/>
        <v>56</v>
      </c>
      <c r="AK75" s="291">
        <f t="shared" si="8"/>
        <v>53</v>
      </c>
    </row>
    <row r="76" spans="2:37" x14ac:dyDescent="0.25">
      <c r="B76" s="43">
        <v>0.66666666666666663</v>
      </c>
      <c r="C76" s="197">
        <f>IF($O$7=1,Values!C75,IF($O$7=2,Values!M75,Values!W75))</f>
        <v>45</v>
      </c>
      <c r="D76" s="198">
        <f>IF($O$7=1,Values!D75,IF($O$7=2,Values!N75,Values!X75))</f>
        <v>53</v>
      </c>
      <c r="E76" s="198">
        <f>IF($O$7=1,Values!E75,IF($O$7=2,Values!O75,Values!Y75))</f>
        <v>45</v>
      </c>
      <c r="F76" s="198">
        <f>IF($O$7=1,Values!F75,IF($O$7=2,Values!P75,Values!Z75))</f>
        <v>57</v>
      </c>
      <c r="G76" s="198">
        <f>IF($O$7=1,Values!G75,IF($O$7=2,Values!Q75,Values!AA75))</f>
        <v>63</v>
      </c>
      <c r="H76" s="198">
        <f>IF($O$7=1,Values!H75,IF($O$7=2,Values!R75,Values!AB75))</f>
        <v>22</v>
      </c>
      <c r="I76" s="199">
        <f>IF($O$7=1,Values!I75,IF($O$7=2,Values!S75,Values!AC75))</f>
        <v>48</v>
      </c>
      <c r="J76" s="21">
        <f>IF($O$7=1,Values!J75,IF($O$7=2,Values!T75,Values!AD75))</f>
        <v>52.6</v>
      </c>
      <c r="K76" s="21">
        <f>IF($O$7=1,Values!K75,IF($O$7=2,Values!U75,Values!AE75))</f>
        <v>47.571428571428569</v>
      </c>
      <c r="AA76" s="59"/>
      <c r="AB76" s="290">
        <v>0.66666666666666663</v>
      </c>
      <c r="AC76" s="258">
        <f t="shared" si="1"/>
        <v>45</v>
      </c>
      <c r="AD76" s="258">
        <f t="shared" si="2"/>
        <v>53</v>
      </c>
      <c r="AE76" s="258">
        <f t="shared" si="3"/>
        <v>45</v>
      </c>
      <c r="AF76" s="258">
        <f t="shared" si="4"/>
        <v>57</v>
      </c>
      <c r="AG76" s="258">
        <f t="shared" si="5"/>
        <v>63</v>
      </c>
      <c r="AH76" s="258">
        <f t="shared" si="6"/>
        <v>22</v>
      </c>
      <c r="AI76" s="258">
        <f t="shared" si="6"/>
        <v>48</v>
      </c>
      <c r="AJ76" s="291">
        <f t="shared" ref="AJ76:AJ107" si="9">IFERROR(VALUE(0&amp;SUBSTITUTE(J76,"*","")),"-")</f>
        <v>52.6</v>
      </c>
      <c r="AK76" s="291">
        <f t="shared" ref="AK76:AK107" si="10">IFERROR(VALUE(0&amp;SUBSTITUTE(K76,"*","")),"-")</f>
        <v>47.571428571428598</v>
      </c>
    </row>
    <row r="77" spans="2:37" x14ac:dyDescent="0.25">
      <c r="B77" s="43">
        <v>0.67708333333333304</v>
      </c>
      <c r="C77" s="197">
        <f>IF($O$7=1,Values!C76,IF($O$7=2,Values!M76,Values!W76))</f>
        <v>51</v>
      </c>
      <c r="D77" s="198">
        <f>IF($O$7=1,Values!D76,IF($O$7=2,Values!N76,Values!X76))</f>
        <v>46</v>
      </c>
      <c r="E77" s="198">
        <f>IF($O$7=1,Values!E76,IF($O$7=2,Values!O76,Values!Y76))</f>
        <v>56</v>
      </c>
      <c r="F77" s="198">
        <f>IF($O$7=1,Values!F76,IF($O$7=2,Values!P76,Values!Z76))</f>
        <v>48</v>
      </c>
      <c r="G77" s="198">
        <f>IF($O$7=1,Values!G76,IF($O$7=2,Values!Q76,Values!AA76))</f>
        <v>59</v>
      </c>
      <c r="H77" s="198">
        <f>IF($O$7=1,Values!H76,IF($O$7=2,Values!R76,Values!AB76))</f>
        <v>29</v>
      </c>
      <c r="I77" s="199">
        <f>IF($O$7=1,Values!I76,IF($O$7=2,Values!S76,Values!AC76))</f>
        <v>43</v>
      </c>
      <c r="J77" s="21">
        <f>IF($O$7=1,Values!J76,IF($O$7=2,Values!T76,Values!AD76))</f>
        <v>52</v>
      </c>
      <c r="K77" s="21">
        <f>IF($O$7=1,Values!K76,IF($O$7=2,Values!U76,Values!AE76))</f>
        <v>47.428571428571431</v>
      </c>
      <c r="AA77" s="59"/>
      <c r="AB77" s="290">
        <v>0.67708333333333304</v>
      </c>
      <c r="AC77" s="258">
        <f t="shared" ref="AC77:AC107" si="11">IFERROR(VALUE(0&amp;SUBSTITUTE(C77,"*","")),"-")</f>
        <v>51</v>
      </c>
      <c r="AD77" s="258">
        <f t="shared" ref="AD77:AD107" si="12">IFERROR(VALUE(0&amp;SUBSTITUTE(D77,"*","")),"-")</f>
        <v>46</v>
      </c>
      <c r="AE77" s="258">
        <f t="shared" ref="AE77:AE107" si="13">IFERROR(VALUE(0&amp;SUBSTITUTE(E77,"*","")),"-")</f>
        <v>56</v>
      </c>
      <c r="AF77" s="258">
        <f t="shared" ref="AF77:AF107" si="14">IFERROR(VALUE(0&amp;SUBSTITUTE(F77,"*","")),"-")</f>
        <v>48</v>
      </c>
      <c r="AG77" s="258">
        <f t="shared" ref="AG77:AG107" si="15">IFERROR(VALUE(0&amp;SUBSTITUTE(G77,"*","")),"-")</f>
        <v>59</v>
      </c>
      <c r="AH77" s="258">
        <f t="shared" ref="AH77:AI107" si="16">IFERROR(VALUE(0&amp;SUBSTITUTE(H77,"*","")),"-")</f>
        <v>29</v>
      </c>
      <c r="AI77" s="258">
        <f t="shared" si="16"/>
        <v>43</v>
      </c>
      <c r="AJ77" s="291">
        <f t="shared" si="9"/>
        <v>52</v>
      </c>
      <c r="AK77" s="291">
        <f t="shared" si="10"/>
        <v>47.428571428571402</v>
      </c>
    </row>
    <row r="78" spans="2:37" x14ac:dyDescent="0.25">
      <c r="B78" s="43">
        <v>0.68749999999999967</v>
      </c>
      <c r="C78" s="197">
        <f>IF($O$7=1,Values!C77,IF($O$7=2,Values!M77,Values!W77))</f>
        <v>65</v>
      </c>
      <c r="D78" s="198">
        <f>IF($O$7=1,Values!D77,IF($O$7=2,Values!N77,Values!X77))</f>
        <v>57</v>
      </c>
      <c r="E78" s="198">
        <f>IF($O$7=1,Values!E77,IF($O$7=2,Values!O77,Values!Y77))</f>
        <v>43</v>
      </c>
      <c r="F78" s="198">
        <f>IF($O$7=1,Values!F77,IF($O$7=2,Values!P77,Values!Z77))</f>
        <v>66</v>
      </c>
      <c r="G78" s="198">
        <f>IF($O$7=1,Values!G77,IF($O$7=2,Values!Q77,Values!AA77))</f>
        <v>56</v>
      </c>
      <c r="H78" s="198">
        <f>IF($O$7=1,Values!H77,IF($O$7=2,Values!R77,Values!AB77))</f>
        <v>25</v>
      </c>
      <c r="I78" s="199">
        <f>IF($O$7=1,Values!I77,IF($O$7=2,Values!S77,Values!AC77))</f>
        <v>35</v>
      </c>
      <c r="J78" s="21">
        <f>IF($O$7=1,Values!J77,IF($O$7=2,Values!T77,Values!AD77))</f>
        <v>57.4</v>
      </c>
      <c r="K78" s="21">
        <f>IF($O$7=1,Values!K77,IF($O$7=2,Values!U77,Values!AE77))</f>
        <v>49.571428571428569</v>
      </c>
      <c r="AA78" s="59"/>
      <c r="AB78" s="290">
        <v>0.68749999999999967</v>
      </c>
      <c r="AC78" s="258">
        <f t="shared" si="11"/>
        <v>65</v>
      </c>
      <c r="AD78" s="258">
        <f t="shared" si="12"/>
        <v>57</v>
      </c>
      <c r="AE78" s="258">
        <f t="shared" si="13"/>
        <v>43</v>
      </c>
      <c r="AF78" s="258">
        <f t="shared" si="14"/>
        <v>66</v>
      </c>
      <c r="AG78" s="258">
        <f t="shared" si="15"/>
        <v>56</v>
      </c>
      <c r="AH78" s="258">
        <f t="shared" si="16"/>
        <v>25</v>
      </c>
      <c r="AI78" s="258">
        <f t="shared" si="16"/>
        <v>35</v>
      </c>
      <c r="AJ78" s="291">
        <f t="shared" si="9"/>
        <v>57.4</v>
      </c>
      <c r="AK78" s="291">
        <f t="shared" si="10"/>
        <v>49.571428571428598</v>
      </c>
    </row>
    <row r="79" spans="2:37" x14ac:dyDescent="0.25">
      <c r="B79" s="43">
        <v>0.69791666666666663</v>
      </c>
      <c r="C79" s="197">
        <f>IF($O$7=1,Values!C78,IF($O$7=2,Values!M78,Values!W78))</f>
        <v>68</v>
      </c>
      <c r="D79" s="198">
        <f>IF($O$7=1,Values!D78,IF($O$7=2,Values!N78,Values!X78))</f>
        <v>49</v>
      </c>
      <c r="E79" s="198">
        <f>IF($O$7=1,Values!E78,IF($O$7=2,Values!O78,Values!Y78))</f>
        <v>55</v>
      </c>
      <c r="F79" s="198">
        <f>IF($O$7=1,Values!F78,IF($O$7=2,Values!P78,Values!Z78))</f>
        <v>61</v>
      </c>
      <c r="G79" s="198">
        <f>IF($O$7=1,Values!G78,IF($O$7=2,Values!Q78,Values!AA78))</f>
        <v>74</v>
      </c>
      <c r="H79" s="198">
        <f>IF($O$7=1,Values!H78,IF($O$7=2,Values!R78,Values!AB78))</f>
        <v>35</v>
      </c>
      <c r="I79" s="199">
        <f>IF($O$7=1,Values!I78,IF($O$7=2,Values!S78,Values!AC78))</f>
        <v>45</v>
      </c>
      <c r="J79" s="21">
        <f>IF($O$7=1,Values!J78,IF($O$7=2,Values!T78,Values!AD78))</f>
        <v>61.4</v>
      </c>
      <c r="K79" s="21">
        <f>IF($O$7=1,Values!K78,IF($O$7=2,Values!U78,Values!AE78))</f>
        <v>55.285714285714285</v>
      </c>
      <c r="AA79" s="59"/>
      <c r="AB79" s="290">
        <v>0.69791666666666663</v>
      </c>
      <c r="AC79" s="258">
        <f t="shared" si="11"/>
        <v>68</v>
      </c>
      <c r="AD79" s="258">
        <f t="shared" si="12"/>
        <v>49</v>
      </c>
      <c r="AE79" s="258">
        <f t="shared" si="13"/>
        <v>55</v>
      </c>
      <c r="AF79" s="258">
        <f t="shared" si="14"/>
        <v>61</v>
      </c>
      <c r="AG79" s="258">
        <f t="shared" si="15"/>
        <v>74</v>
      </c>
      <c r="AH79" s="258">
        <f t="shared" si="16"/>
        <v>35</v>
      </c>
      <c r="AI79" s="258">
        <f t="shared" si="16"/>
        <v>45</v>
      </c>
      <c r="AJ79" s="291">
        <f t="shared" si="9"/>
        <v>61.4</v>
      </c>
      <c r="AK79" s="291">
        <f t="shared" si="10"/>
        <v>55.285714285714299</v>
      </c>
    </row>
    <row r="80" spans="2:37" x14ac:dyDescent="0.25">
      <c r="B80" s="43">
        <v>0.70833333333333293</v>
      </c>
      <c r="C80" s="197">
        <f>IF($O$7=1,Values!C79,IF($O$7=2,Values!M79,Values!W79))</f>
        <v>77</v>
      </c>
      <c r="D80" s="198">
        <f>IF($O$7=1,Values!D79,IF($O$7=2,Values!N79,Values!X79))</f>
        <v>69</v>
      </c>
      <c r="E80" s="198">
        <f>IF($O$7=1,Values!E79,IF($O$7=2,Values!O79,Values!Y79))</f>
        <v>56</v>
      </c>
      <c r="F80" s="198">
        <f>IF($O$7=1,Values!F79,IF($O$7=2,Values!P79,Values!Z79))</f>
        <v>61</v>
      </c>
      <c r="G80" s="198">
        <f>IF($O$7=1,Values!G79,IF($O$7=2,Values!Q79,Values!AA79))</f>
        <v>68</v>
      </c>
      <c r="H80" s="198">
        <f>IF($O$7=1,Values!H79,IF($O$7=2,Values!R79,Values!AB79))</f>
        <v>52</v>
      </c>
      <c r="I80" s="199">
        <f>IF($O$7=1,Values!I79,IF($O$7=2,Values!S79,Values!AC79))</f>
        <v>41</v>
      </c>
      <c r="J80" s="21">
        <f>IF($O$7=1,Values!J79,IF($O$7=2,Values!T79,Values!AD79))</f>
        <v>66.2</v>
      </c>
      <c r="K80" s="21">
        <f>IF($O$7=1,Values!K79,IF($O$7=2,Values!U79,Values!AE79))</f>
        <v>60.571428571428569</v>
      </c>
      <c r="AA80" s="59"/>
      <c r="AB80" s="290">
        <v>0.70833333333333293</v>
      </c>
      <c r="AC80" s="258">
        <f t="shared" si="11"/>
        <v>77</v>
      </c>
      <c r="AD80" s="258">
        <f t="shared" si="12"/>
        <v>69</v>
      </c>
      <c r="AE80" s="258">
        <f t="shared" si="13"/>
        <v>56</v>
      </c>
      <c r="AF80" s="258">
        <f t="shared" si="14"/>
        <v>61</v>
      </c>
      <c r="AG80" s="258">
        <f t="shared" si="15"/>
        <v>68</v>
      </c>
      <c r="AH80" s="258">
        <f t="shared" si="16"/>
        <v>52</v>
      </c>
      <c r="AI80" s="258">
        <f t="shared" si="16"/>
        <v>41</v>
      </c>
      <c r="AJ80" s="291">
        <f t="shared" si="9"/>
        <v>66.2</v>
      </c>
      <c r="AK80" s="291">
        <f t="shared" si="10"/>
        <v>60.571428571428598</v>
      </c>
    </row>
    <row r="81" spans="2:37" x14ac:dyDescent="0.25">
      <c r="B81" s="43">
        <v>0.71874999999999956</v>
      </c>
      <c r="C81" s="197">
        <f>IF($O$7=1,Values!C80,IF($O$7=2,Values!M80,Values!W80))</f>
        <v>63</v>
      </c>
      <c r="D81" s="198">
        <f>IF($O$7=1,Values!D80,IF($O$7=2,Values!N80,Values!X80))</f>
        <v>68</v>
      </c>
      <c r="E81" s="198">
        <f>IF($O$7=1,Values!E80,IF($O$7=2,Values!O80,Values!Y80))</f>
        <v>50</v>
      </c>
      <c r="F81" s="198">
        <f>IF($O$7=1,Values!F80,IF($O$7=2,Values!P80,Values!Z80))</f>
        <v>61</v>
      </c>
      <c r="G81" s="198">
        <f>IF($O$7=1,Values!G80,IF($O$7=2,Values!Q80,Values!AA80))</f>
        <v>69</v>
      </c>
      <c r="H81" s="198">
        <f>IF($O$7=1,Values!H80,IF($O$7=2,Values!R80,Values!AB80))</f>
        <v>49</v>
      </c>
      <c r="I81" s="199">
        <f>IF($O$7=1,Values!I80,IF($O$7=2,Values!S80,Values!AC80))</f>
        <v>39</v>
      </c>
      <c r="J81" s="21">
        <f>IF($O$7=1,Values!J80,IF($O$7=2,Values!T80,Values!AD80))</f>
        <v>62.2</v>
      </c>
      <c r="K81" s="21">
        <f>IF($O$7=1,Values!K80,IF($O$7=2,Values!U80,Values!AE80))</f>
        <v>57</v>
      </c>
      <c r="AA81" s="59"/>
      <c r="AB81" s="290">
        <v>0.71874999999999956</v>
      </c>
      <c r="AC81" s="258">
        <f t="shared" si="11"/>
        <v>63</v>
      </c>
      <c r="AD81" s="258">
        <f t="shared" si="12"/>
        <v>68</v>
      </c>
      <c r="AE81" s="258">
        <f t="shared" si="13"/>
        <v>50</v>
      </c>
      <c r="AF81" s="258">
        <f t="shared" si="14"/>
        <v>61</v>
      </c>
      <c r="AG81" s="258">
        <f t="shared" si="15"/>
        <v>69</v>
      </c>
      <c r="AH81" s="258">
        <f t="shared" si="16"/>
        <v>49</v>
      </c>
      <c r="AI81" s="258">
        <f t="shared" si="16"/>
        <v>39</v>
      </c>
      <c r="AJ81" s="291">
        <f t="shared" si="9"/>
        <v>62.2</v>
      </c>
      <c r="AK81" s="291">
        <f t="shared" si="10"/>
        <v>57</v>
      </c>
    </row>
    <row r="82" spans="2:37" x14ac:dyDescent="0.25">
      <c r="B82" s="43">
        <v>0.72916666666666663</v>
      </c>
      <c r="C82" s="197">
        <f>IF($O$7=1,Values!C81,IF($O$7=2,Values!M81,Values!W81))</f>
        <v>74</v>
      </c>
      <c r="D82" s="198">
        <f>IF($O$7=1,Values!D81,IF($O$7=2,Values!N81,Values!X81))</f>
        <v>68</v>
      </c>
      <c r="E82" s="198">
        <f>IF($O$7=1,Values!E81,IF($O$7=2,Values!O81,Values!Y81))</f>
        <v>67</v>
      </c>
      <c r="F82" s="198">
        <f>IF($O$7=1,Values!F81,IF($O$7=2,Values!P81,Values!Z81))</f>
        <v>59</v>
      </c>
      <c r="G82" s="198">
        <f>IF($O$7=1,Values!G81,IF($O$7=2,Values!Q81,Values!AA81))</f>
        <v>58</v>
      </c>
      <c r="H82" s="198">
        <f>IF($O$7=1,Values!H81,IF($O$7=2,Values!R81,Values!AB81))</f>
        <v>54</v>
      </c>
      <c r="I82" s="199">
        <f>IF($O$7=1,Values!I81,IF($O$7=2,Values!S81,Values!AC81))</f>
        <v>32</v>
      </c>
      <c r="J82" s="21">
        <f>IF($O$7=1,Values!J81,IF($O$7=2,Values!T81,Values!AD81))</f>
        <v>65.2</v>
      </c>
      <c r="K82" s="21">
        <f>IF($O$7=1,Values!K81,IF($O$7=2,Values!U81,Values!AE81))</f>
        <v>58.857142857142854</v>
      </c>
      <c r="AA82" s="59"/>
      <c r="AB82" s="290">
        <v>0.72916666666666663</v>
      </c>
      <c r="AC82" s="258">
        <f t="shared" si="11"/>
        <v>74</v>
      </c>
      <c r="AD82" s="258">
        <f t="shared" si="12"/>
        <v>68</v>
      </c>
      <c r="AE82" s="258">
        <f t="shared" si="13"/>
        <v>67</v>
      </c>
      <c r="AF82" s="258">
        <f t="shared" si="14"/>
        <v>59</v>
      </c>
      <c r="AG82" s="258">
        <f t="shared" si="15"/>
        <v>58</v>
      </c>
      <c r="AH82" s="258">
        <f t="shared" si="16"/>
        <v>54</v>
      </c>
      <c r="AI82" s="258">
        <f t="shared" si="16"/>
        <v>32</v>
      </c>
      <c r="AJ82" s="291">
        <f t="shared" si="9"/>
        <v>65.2</v>
      </c>
      <c r="AK82" s="291">
        <f t="shared" si="10"/>
        <v>58.857142857142897</v>
      </c>
    </row>
    <row r="83" spans="2:37" x14ac:dyDescent="0.25">
      <c r="B83" s="43">
        <v>0.73958333333333282</v>
      </c>
      <c r="C83" s="197">
        <f>IF($O$7=1,Values!C82,IF($O$7=2,Values!M82,Values!W82))</f>
        <v>55</v>
      </c>
      <c r="D83" s="198">
        <f>IF($O$7=1,Values!D82,IF($O$7=2,Values!N82,Values!X82))</f>
        <v>55</v>
      </c>
      <c r="E83" s="198">
        <f>IF($O$7=1,Values!E82,IF($O$7=2,Values!O82,Values!Y82))</f>
        <v>60</v>
      </c>
      <c r="F83" s="198">
        <f>IF($O$7=1,Values!F82,IF($O$7=2,Values!P82,Values!Z82))</f>
        <v>56</v>
      </c>
      <c r="G83" s="198">
        <f>IF($O$7=1,Values!G82,IF($O$7=2,Values!Q82,Values!AA82))</f>
        <v>51</v>
      </c>
      <c r="H83" s="198">
        <f>IF($O$7=1,Values!H82,IF($O$7=2,Values!R82,Values!AB82))</f>
        <v>34</v>
      </c>
      <c r="I83" s="199">
        <f>IF($O$7=1,Values!I82,IF($O$7=2,Values!S82,Values!AC82))</f>
        <v>27</v>
      </c>
      <c r="J83" s="21">
        <f>IF($O$7=1,Values!J82,IF($O$7=2,Values!T82,Values!AD82))</f>
        <v>55.4</v>
      </c>
      <c r="K83" s="21">
        <f>IF($O$7=1,Values!K82,IF($O$7=2,Values!U82,Values!AE82))</f>
        <v>48.285714285714285</v>
      </c>
      <c r="AA83" s="59"/>
      <c r="AB83" s="290">
        <v>0.73958333333333282</v>
      </c>
      <c r="AC83" s="258">
        <f t="shared" si="11"/>
        <v>55</v>
      </c>
      <c r="AD83" s="258">
        <f t="shared" si="12"/>
        <v>55</v>
      </c>
      <c r="AE83" s="258">
        <f t="shared" si="13"/>
        <v>60</v>
      </c>
      <c r="AF83" s="258">
        <f t="shared" si="14"/>
        <v>56</v>
      </c>
      <c r="AG83" s="258">
        <f t="shared" si="15"/>
        <v>51</v>
      </c>
      <c r="AH83" s="258">
        <f t="shared" si="16"/>
        <v>34</v>
      </c>
      <c r="AI83" s="258">
        <f t="shared" si="16"/>
        <v>27</v>
      </c>
      <c r="AJ83" s="291">
        <f t="shared" si="9"/>
        <v>55.4</v>
      </c>
      <c r="AK83" s="291">
        <f t="shared" si="10"/>
        <v>48.285714285714299</v>
      </c>
    </row>
    <row r="84" spans="2:37" x14ac:dyDescent="0.25">
      <c r="B84" s="43">
        <v>0.75</v>
      </c>
      <c r="C84" s="197">
        <f>IF($O$7=1,Values!C83,IF($O$7=2,Values!M83,Values!W83))</f>
        <v>41</v>
      </c>
      <c r="D84" s="198">
        <f>IF($O$7=1,Values!D83,IF($O$7=2,Values!N83,Values!X83))</f>
        <v>44</v>
      </c>
      <c r="E84" s="198" t="str">
        <f>IF($O$7=1,Values!E83,IF($O$7=2,Values!O83,Values!Y83))</f>
        <v>-</v>
      </c>
      <c r="F84" s="198">
        <f>IF($O$7=1,Values!F83,IF($O$7=2,Values!P83,Values!Z83))</f>
        <v>34</v>
      </c>
      <c r="G84" s="198">
        <f>IF($O$7=1,Values!G83,IF($O$7=2,Values!Q83,Values!AA83))</f>
        <v>39</v>
      </c>
      <c r="H84" s="198">
        <f>IF($O$7=1,Values!H83,IF($O$7=2,Values!R83,Values!AB83))</f>
        <v>58</v>
      </c>
      <c r="I84" s="199">
        <f>IF($O$7=1,Values!I83,IF($O$7=2,Values!S83,Values!AC83))</f>
        <v>34</v>
      </c>
      <c r="J84" s="21">
        <f>IF($O$7=1,Values!J83,IF($O$7=2,Values!T83,Values!AD83))</f>
        <v>39.5</v>
      </c>
      <c r="K84" s="21">
        <f>IF($O$7=1,Values!K83,IF($O$7=2,Values!U83,Values!AE83))</f>
        <v>41.666666666666664</v>
      </c>
      <c r="AA84" s="59"/>
      <c r="AB84" s="290">
        <v>0.75</v>
      </c>
      <c r="AC84" s="258">
        <f t="shared" si="11"/>
        <v>41</v>
      </c>
      <c r="AD84" s="258">
        <f t="shared" si="12"/>
        <v>44</v>
      </c>
      <c r="AE84" s="258" t="str">
        <f t="shared" si="13"/>
        <v>-</v>
      </c>
      <c r="AF84" s="258">
        <f t="shared" si="14"/>
        <v>34</v>
      </c>
      <c r="AG84" s="258">
        <f t="shared" si="15"/>
        <v>39</v>
      </c>
      <c r="AH84" s="258">
        <f t="shared" si="16"/>
        <v>58</v>
      </c>
      <c r="AI84" s="258">
        <f t="shared" si="16"/>
        <v>34</v>
      </c>
      <c r="AJ84" s="291">
        <f t="shared" si="9"/>
        <v>39.5</v>
      </c>
      <c r="AK84" s="291">
        <f t="shared" si="10"/>
        <v>41.6666666666667</v>
      </c>
    </row>
    <row r="85" spans="2:37" x14ac:dyDescent="0.25">
      <c r="B85" s="43">
        <v>0.76041666666666663</v>
      </c>
      <c r="C85" s="197">
        <f>IF($O$7=1,Values!C84,IF($O$7=2,Values!M84,Values!W84))</f>
        <v>41</v>
      </c>
      <c r="D85" s="198">
        <f>IF($O$7=1,Values!D84,IF($O$7=2,Values!N84,Values!X84))</f>
        <v>49</v>
      </c>
      <c r="E85" s="198" t="str">
        <f>IF($O$7=1,Values!E84,IF($O$7=2,Values!O84,Values!Y84))</f>
        <v>-</v>
      </c>
      <c r="F85" s="198">
        <f>IF($O$7=1,Values!F84,IF($O$7=2,Values!P84,Values!Z84))</f>
        <v>47</v>
      </c>
      <c r="G85" s="198">
        <f>IF($O$7=1,Values!G84,IF($O$7=2,Values!Q84,Values!AA84))</f>
        <v>45</v>
      </c>
      <c r="H85" s="198">
        <f>IF($O$7=1,Values!H84,IF($O$7=2,Values!R84,Values!AB84))</f>
        <v>44</v>
      </c>
      <c r="I85" s="199">
        <f>IF($O$7=1,Values!I84,IF($O$7=2,Values!S84,Values!AC84))</f>
        <v>25</v>
      </c>
      <c r="J85" s="21">
        <f>IF($O$7=1,Values!J84,IF($O$7=2,Values!T84,Values!AD84))</f>
        <v>45.5</v>
      </c>
      <c r="K85" s="21">
        <f>IF($O$7=1,Values!K84,IF($O$7=2,Values!U84,Values!AE84))</f>
        <v>41.833333333333336</v>
      </c>
      <c r="AA85" s="59"/>
      <c r="AB85" s="290">
        <v>0.76041666666666663</v>
      </c>
      <c r="AC85" s="258">
        <f t="shared" si="11"/>
        <v>41</v>
      </c>
      <c r="AD85" s="258">
        <f t="shared" si="12"/>
        <v>49</v>
      </c>
      <c r="AE85" s="258" t="str">
        <f t="shared" si="13"/>
        <v>-</v>
      </c>
      <c r="AF85" s="258">
        <f t="shared" si="14"/>
        <v>47</v>
      </c>
      <c r="AG85" s="258">
        <f t="shared" si="15"/>
        <v>45</v>
      </c>
      <c r="AH85" s="258">
        <f t="shared" si="16"/>
        <v>44</v>
      </c>
      <c r="AI85" s="258">
        <f t="shared" si="16"/>
        <v>25</v>
      </c>
      <c r="AJ85" s="291">
        <f t="shared" si="9"/>
        <v>45.5</v>
      </c>
      <c r="AK85" s="291">
        <f t="shared" si="10"/>
        <v>41.8333333333333</v>
      </c>
    </row>
    <row r="86" spans="2:37" x14ac:dyDescent="0.25">
      <c r="B86" s="43">
        <v>0.7708333333333327</v>
      </c>
      <c r="C86" s="197">
        <f>IF($O$7=1,Values!C85,IF($O$7=2,Values!M85,Values!W85))</f>
        <v>30</v>
      </c>
      <c r="D86" s="198">
        <f>IF($O$7=1,Values!D85,IF($O$7=2,Values!N85,Values!X85))</f>
        <v>48</v>
      </c>
      <c r="E86" s="198" t="str">
        <f>IF($O$7=1,Values!E85,IF($O$7=2,Values!O85,Values!Y85))</f>
        <v>-</v>
      </c>
      <c r="F86" s="198">
        <f>IF($O$7=1,Values!F85,IF($O$7=2,Values!P85,Values!Z85))</f>
        <v>57</v>
      </c>
      <c r="G86" s="198">
        <f>IF($O$7=1,Values!G85,IF($O$7=2,Values!Q85,Values!AA85))</f>
        <v>36</v>
      </c>
      <c r="H86" s="198">
        <f>IF($O$7=1,Values!H85,IF($O$7=2,Values!R85,Values!AB85))</f>
        <v>32</v>
      </c>
      <c r="I86" s="199">
        <f>IF($O$7=1,Values!I85,IF($O$7=2,Values!S85,Values!AC85))</f>
        <v>29</v>
      </c>
      <c r="J86" s="21">
        <f>IF($O$7=1,Values!J85,IF($O$7=2,Values!T85,Values!AD85))</f>
        <v>42.75</v>
      </c>
      <c r="K86" s="21">
        <f>IF($O$7=1,Values!K85,IF($O$7=2,Values!U85,Values!AE85))</f>
        <v>38.666666666666664</v>
      </c>
      <c r="AA86" s="59"/>
      <c r="AB86" s="290">
        <v>0.7708333333333327</v>
      </c>
      <c r="AC86" s="258">
        <f t="shared" si="11"/>
        <v>30</v>
      </c>
      <c r="AD86" s="258">
        <f t="shared" si="12"/>
        <v>48</v>
      </c>
      <c r="AE86" s="258" t="str">
        <f t="shared" si="13"/>
        <v>-</v>
      </c>
      <c r="AF86" s="258">
        <f t="shared" si="14"/>
        <v>57</v>
      </c>
      <c r="AG86" s="258">
        <f t="shared" si="15"/>
        <v>36</v>
      </c>
      <c r="AH86" s="258">
        <f t="shared" si="16"/>
        <v>32</v>
      </c>
      <c r="AI86" s="258">
        <f t="shared" si="16"/>
        <v>29</v>
      </c>
      <c r="AJ86" s="291">
        <f t="shared" si="9"/>
        <v>42.75</v>
      </c>
      <c r="AK86" s="291">
        <f t="shared" si="10"/>
        <v>38.6666666666667</v>
      </c>
    </row>
    <row r="87" spans="2:37" x14ac:dyDescent="0.25">
      <c r="B87" s="43">
        <v>0.78125</v>
      </c>
      <c r="C87" s="197">
        <f>IF($O$7=1,Values!C86,IF($O$7=2,Values!M86,Values!W86))</f>
        <v>39</v>
      </c>
      <c r="D87" s="198">
        <f>IF($O$7=1,Values!D86,IF($O$7=2,Values!N86,Values!X86))</f>
        <v>53</v>
      </c>
      <c r="E87" s="198" t="str">
        <f>IF($O$7=1,Values!E86,IF($O$7=2,Values!O86,Values!Y86))</f>
        <v>-</v>
      </c>
      <c r="F87" s="198">
        <f>IF($O$7=1,Values!F86,IF($O$7=2,Values!P86,Values!Z86))</f>
        <v>47</v>
      </c>
      <c r="G87" s="198">
        <f>IF($O$7=1,Values!G86,IF($O$7=2,Values!Q86,Values!AA86))</f>
        <v>49</v>
      </c>
      <c r="H87" s="198">
        <f>IF($O$7=1,Values!H86,IF($O$7=2,Values!R86,Values!AB86))</f>
        <v>31</v>
      </c>
      <c r="I87" s="199">
        <f>IF($O$7=1,Values!I86,IF($O$7=2,Values!S86,Values!AC86))</f>
        <v>25</v>
      </c>
      <c r="J87" s="21">
        <f>IF($O$7=1,Values!J86,IF($O$7=2,Values!T86,Values!AD86))</f>
        <v>47</v>
      </c>
      <c r="K87" s="21">
        <f>IF($O$7=1,Values!K86,IF($O$7=2,Values!U86,Values!AE86))</f>
        <v>40.666666666666664</v>
      </c>
      <c r="AA87" s="59"/>
      <c r="AB87" s="290">
        <v>0.78125</v>
      </c>
      <c r="AC87" s="258">
        <f t="shared" si="11"/>
        <v>39</v>
      </c>
      <c r="AD87" s="258">
        <f t="shared" si="12"/>
        <v>53</v>
      </c>
      <c r="AE87" s="258" t="str">
        <f t="shared" si="13"/>
        <v>-</v>
      </c>
      <c r="AF87" s="258">
        <f t="shared" si="14"/>
        <v>47</v>
      </c>
      <c r="AG87" s="258">
        <f t="shared" si="15"/>
        <v>49</v>
      </c>
      <c r="AH87" s="258">
        <f t="shared" si="16"/>
        <v>31</v>
      </c>
      <c r="AI87" s="258">
        <f t="shared" si="16"/>
        <v>25</v>
      </c>
      <c r="AJ87" s="291">
        <f t="shared" si="9"/>
        <v>47</v>
      </c>
      <c r="AK87" s="291">
        <f t="shared" si="10"/>
        <v>40.6666666666667</v>
      </c>
    </row>
    <row r="88" spans="2:37" x14ac:dyDescent="0.25">
      <c r="B88" s="43">
        <v>0.79166666666666663</v>
      </c>
      <c r="C88" s="197">
        <f>IF($O$7=1,Values!C87,IF($O$7=2,Values!M87,Values!W87))</f>
        <v>33</v>
      </c>
      <c r="D88" s="198">
        <f>IF($O$7=1,Values!D87,IF($O$7=2,Values!N87,Values!X87))</f>
        <v>38</v>
      </c>
      <c r="E88" s="198">
        <f>IF($O$7=1,Values!E87,IF($O$7=2,Values!O87,Values!Y87))</f>
        <v>26</v>
      </c>
      <c r="F88" s="198">
        <f>IF($O$7=1,Values!F87,IF($O$7=2,Values!P87,Values!Z87))</f>
        <v>57</v>
      </c>
      <c r="G88" s="198">
        <f>IF($O$7=1,Values!G87,IF($O$7=2,Values!Q87,Values!AA87))</f>
        <v>60</v>
      </c>
      <c r="H88" s="198">
        <f>IF($O$7=1,Values!H87,IF($O$7=2,Values!R87,Values!AB87))</f>
        <v>45</v>
      </c>
      <c r="I88" s="199">
        <f>IF($O$7=1,Values!I87,IF($O$7=2,Values!S87,Values!AC87))</f>
        <v>29</v>
      </c>
      <c r="J88" s="21">
        <f>IF($O$7=1,Values!J87,IF($O$7=2,Values!T87,Values!AD87))</f>
        <v>42.8</v>
      </c>
      <c r="K88" s="21">
        <f>IF($O$7=1,Values!K87,IF($O$7=2,Values!U87,Values!AE87))</f>
        <v>41.142857142857146</v>
      </c>
      <c r="AA88" s="59"/>
      <c r="AB88" s="290">
        <v>0.79166666666666663</v>
      </c>
      <c r="AC88" s="258">
        <f t="shared" si="11"/>
        <v>33</v>
      </c>
      <c r="AD88" s="258">
        <f t="shared" si="12"/>
        <v>38</v>
      </c>
      <c r="AE88" s="258">
        <f t="shared" si="13"/>
        <v>26</v>
      </c>
      <c r="AF88" s="258">
        <f t="shared" si="14"/>
        <v>57</v>
      </c>
      <c r="AG88" s="258">
        <f t="shared" si="15"/>
        <v>60</v>
      </c>
      <c r="AH88" s="258">
        <f t="shared" si="16"/>
        <v>45</v>
      </c>
      <c r="AI88" s="258">
        <f t="shared" si="16"/>
        <v>29</v>
      </c>
      <c r="AJ88" s="291">
        <f t="shared" si="9"/>
        <v>42.8</v>
      </c>
      <c r="AK88" s="291">
        <f t="shared" si="10"/>
        <v>41.142857142857103</v>
      </c>
    </row>
    <row r="89" spans="2:37" x14ac:dyDescent="0.25">
      <c r="B89" s="43">
        <v>0.80208333333333259</v>
      </c>
      <c r="C89" s="197">
        <f>IF($O$7=1,Values!C88,IF($O$7=2,Values!M88,Values!W88))</f>
        <v>35</v>
      </c>
      <c r="D89" s="198">
        <f>IF($O$7=1,Values!D88,IF($O$7=2,Values!N88,Values!X88))</f>
        <v>28</v>
      </c>
      <c r="E89" s="198">
        <f>IF($O$7=1,Values!E88,IF($O$7=2,Values!O88,Values!Y88))</f>
        <v>30</v>
      </c>
      <c r="F89" s="198">
        <f>IF($O$7=1,Values!F88,IF($O$7=2,Values!P88,Values!Z88))</f>
        <v>43</v>
      </c>
      <c r="G89" s="198">
        <f>IF($O$7=1,Values!G88,IF($O$7=2,Values!Q88,Values!AA88))</f>
        <v>47</v>
      </c>
      <c r="H89" s="198">
        <f>IF($O$7=1,Values!H88,IF($O$7=2,Values!R88,Values!AB88))</f>
        <v>36</v>
      </c>
      <c r="I89" s="199">
        <f>IF($O$7=1,Values!I88,IF($O$7=2,Values!S88,Values!AC88))</f>
        <v>32</v>
      </c>
      <c r="J89" s="21">
        <f>IF($O$7=1,Values!J88,IF($O$7=2,Values!T88,Values!AD88))</f>
        <v>36.6</v>
      </c>
      <c r="K89" s="21">
        <f>IF($O$7=1,Values!K88,IF($O$7=2,Values!U88,Values!AE88))</f>
        <v>35.857142857142854</v>
      </c>
      <c r="AA89" s="59"/>
      <c r="AB89" s="290">
        <v>0.80208333333333259</v>
      </c>
      <c r="AC89" s="258">
        <f t="shared" si="11"/>
        <v>35</v>
      </c>
      <c r="AD89" s="258">
        <f t="shared" si="12"/>
        <v>28</v>
      </c>
      <c r="AE89" s="258">
        <f t="shared" si="13"/>
        <v>30</v>
      </c>
      <c r="AF89" s="258">
        <f t="shared" si="14"/>
        <v>43</v>
      </c>
      <c r="AG89" s="258">
        <f t="shared" si="15"/>
        <v>47</v>
      </c>
      <c r="AH89" s="258">
        <f t="shared" si="16"/>
        <v>36</v>
      </c>
      <c r="AI89" s="258">
        <f t="shared" si="16"/>
        <v>32</v>
      </c>
      <c r="AJ89" s="291">
        <f t="shared" si="9"/>
        <v>36.6</v>
      </c>
      <c r="AK89" s="291">
        <f t="shared" si="10"/>
        <v>35.857142857142897</v>
      </c>
    </row>
    <row r="90" spans="2:37" x14ac:dyDescent="0.25">
      <c r="B90" s="43">
        <v>0.8125</v>
      </c>
      <c r="C90" s="197">
        <f>IF($O$7=1,Values!C89,IF($O$7=2,Values!M89,Values!W89))</f>
        <v>27</v>
      </c>
      <c r="D90" s="198">
        <f>IF($O$7=1,Values!D89,IF($O$7=2,Values!N89,Values!X89))</f>
        <v>29</v>
      </c>
      <c r="E90" s="198">
        <f>IF($O$7=1,Values!E89,IF($O$7=2,Values!O89,Values!Y89))</f>
        <v>28</v>
      </c>
      <c r="F90" s="198">
        <f>IF($O$7=1,Values!F89,IF($O$7=2,Values!P89,Values!Z89))</f>
        <v>39</v>
      </c>
      <c r="G90" s="198">
        <f>IF($O$7=1,Values!G89,IF($O$7=2,Values!Q89,Values!AA89))</f>
        <v>32</v>
      </c>
      <c r="H90" s="198">
        <f>IF($O$7=1,Values!H89,IF($O$7=2,Values!R89,Values!AB89))</f>
        <v>47</v>
      </c>
      <c r="I90" s="199">
        <f>IF($O$7=1,Values!I89,IF($O$7=2,Values!S89,Values!AC89))</f>
        <v>24</v>
      </c>
      <c r="J90" s="21">
        <f>IF($O$7=1,Values!J89,IF($O$7=2,Values!T89,Values!AD89))</f>
        <v>31</v>
      </c>
      <c r="K90" s="21">
        <f>IF($O$7=1,Values!K89,IF($O$7=2,Values!U89,Values!AE89))</f>
        <v>32.285714285714285</v>
      </c>
      <c r="AA90" s="59"/>
      <c r="AB90" s="290">
        <v>0.8125</v>
      </c>
      <c r="AC90" s="258">
        <f t="shared" si="11"/>
        <v>27</v>
      </c>
      <c r="AD90" s="258">
        <f t="shared" si="12"/>
        <v>29</v>
      </c>
      <c r="AE90" s="258">
        <f t="shared" si="13"/>
        <v>28</v>
      </c>
      <c r="AF90" s="258">
        <f t="shared" si="14"/>
        <v>39</v>
      </c>
      <c r="AG90" s="258">
        <f t="shared" si="15"/>
        <v>32</v>
      </c>
      <c r="AH90" s="258">
        <f t="shared" si="16"/>
        <v>47</v>
      </c>
      <c r="AI90" s="258">
        <f t="shared" si="16"/>
        <v>24</v>
      </c>
      <c r="AJ90" s="291">
        <f t="shared" si="9"/>
        <v>31</v>
      </c>
      <c r="AK90" s="291">
        <f t="shared" si="10"/>
        <v>32.285714285714299</v>
      </c>
    </row>
    <row r="91" spans="2:37" x14ac:dyDescent="0.25">
      <c r="B91" s="43">
        <v>0.82291666666666663</v>
      </c>
      <c r="C91" s="197">
        <f>IF($O$7=1,Values!C90,IF($O$7=2,Values!M90,Values!W90))</f>
        <v>19</v>
      </c>
      <c r="D91" s="198">
        <f>IF($O$7=1,Values!D90,IF($O$7=2,Values!N90,Values!X90))</f>
        <v>23</v>
      </c>
      <c r="E91" s="198">
        <f>IF($O$7=1,Values!E90,IF($O$7=2,Values!O90,Values!Y90))</f>
        <v>32</v>
      </c>
      <c r="F91" s="198">
        <f>IF($O$7=1,Values!F90,IF($O$7=2,Values!P90,Values!Z90))</f>
        <v>27</v>
      </c>
      <c r="G91" s="198">
        <f>IF($O$7=1,Values!G90,IF($O$7=2,Values!Q90,Values!AA90))</f>
        <v>30</v>
      </c>
      <c r="H91" s="198">
        <f>IF($O$7=1,Values!H90,IF($O$7=2,Values!R90,Values!AB90))</f>
        <v>36</v>
      </c>
      <c r="I91" s="199">
        <f>IF($O$7=1,Values!I90,IF($O$7=2,Values!S90,Values!AC90))</f>
        <v>25</v>
      </c>
      <c r="J91" s="21">
        <f>IF($O$7=1,Values!J90,IF($O$7=2,Values!T90,Values!AD90))</f>
        <v>26.2</v>
      </c>
      <c r="K91" s="21">
        <f>IF($O$7=1,Values!K90,IF($O$7=2,Values!U90,Values!AE90))</f>
        <v>27.428571428571427</v>
      </c>
      <c r="AA91" s="59"/>
      <c r="AB91" s="290">
        <v>0.82291666666666663</v>
      </c>
      <c r="AC91" s="258">
        <f t="shared" si="11"/>
        <v>19</v>
      </c>
      <c r="AD91" s="258">
        <f t="shared" si="12"/>
        <v>23</v>
      </c>
      <c r="AE91" s="258">
        <f t="shared" si="13"/>
        <v>32</v>
      </c>
      <c r="AF91" s="258">
        <f t="shared" si="14"/>
        <v>27</v>
      </c>
      <c r="AG91" s="258">
        <f t="shared" si="15"/>
        <v>30</v>
      </c>
      <c r="AH91" s="258">
        <f t="shared" si="16"/>
        <v>36</v>
      </c>
      <c r="AI91" s="258">
        <f t="shared" si="16"/>
        <v>25</v>
      </c>
      <c r="AJ91" s="291">
        <f t="shared" si="9"/>
        <v>26.2</v>
      </c>
      <c r="AK91" s="291">
        <f t="shared" si="10"/>
        <v>27.428571428571399</v>
      </c>
    </row>
    <row r="92" spans="2:37" x14ac:dyDescent="0.25">
      <c r="B92" s="43">
        <v>0.83333333333333337</v>
      </c>
      <c r="C92" s="197">
        <f>IF($O$7=1,Values!C91,IF($O$7=2,Values!M91,Values!W91))</f>
        <v>28</v>
      </c>
      <c r="D92" s="198">
        <f>IF($O$7=1,Values!D91,IF($O$7=2,Values!N91,Values!X91))</f>
        <v>31</v>
      </c>
      <c r="E92" s="198">
        <f>IF($O$7=1,Values!E91,IF($O$7=2,Values!O91,Values!Y91))</f>
        <v>38</v>
      </c>
      <c r="F92" s="198">
        <f>IF($O$7=1,Values!F91,IF($O$7=2,Values!P91,Values!Z91))</f>
        <v>34</v>
      </c>
      <c r="G92" s="198">
        <f>IF($O$7=1,Values!G91,IF($O$7=2,Values!Q91,Values!AA91))</f>
        <v>29</v>
      </c>
      <c r="H92" s="198">
        <f>IF($O$7=1,Values!H91,IF($O$7=2,Values!R91,Values!AB91))</f>
        <v>32</v>
      </c>
      <c r="I92" s="199">
        <f>IF($O$7=1,Values!I91,IF($O$7=2,Values!S91,Values!AC91))</f>
        <v>30</v>
      </c>
      <c r="J92" s="21">
        <f>IF($O$7=1,Values!J91,IF($O$7=2,Values!T91,Values!AD91))</f>
        <v>32</v>
      </c>
      <c r="K92" s="21">
        <f>IF($O$7=1,Values!K91,IF($O$7=2,Values!U91,Values!AE91))</f>
        <v>31.714285714285715</v>
      </c>
      <c r="AA92" s="59"/>
      <c r="AB92" s="290">
        <v>0.83333333333333337</v>
      </c>
      <c r="AC92" s="258">
        <f t="shared" si="11"/>
        <v>28</v>
      </c>
      <c r="AD92" s="258">
        <f t="shared" si="12"/>
        <v>31</v>
      </c>
      <c r="AE92" s="258">
        <f t="shared" si="13"/>
        <v>38</v>
      </c>
      <c r="AF92" s="258">
        <f t="shared" si="14"/>
        <v>34</v>
      </c>
      <c r="AG92" s="258">
        <f t="shared" si="15"/>
        <v>29</v>
      </c>
      <c r="AH92" s="258">
        <f t="shared" si="16"/>
        <v>32</v>
      </c>
      <c r="AI92" s="258">
        <f t="shared" si="16"/>
        <v>30</v>
      </c>
      <c r="AJ92" s="291">
        <f t="shared" si="9"/>
        <v>32</v>
      </c>
      <c r="AK92" s="291">
        <f t="shared" si="10"/>
        <v>31.714285714285701</v>
      </c>
    </row>
    <row r="93" spans="2:37" x14ac:dyDescent="0.25">
      <c r="B93" s="43">
        <v>0.84375</v>
      </c>
      <c r="C93" s="197">
        <f>IF($O$7=1,Values!C92,IF($O$7=2,Values!M92,Values!W92))</f>
        <v>25</v>
      </c>
      <c r="D93" s="198">
        <f>IF($O$7=1,Values!D92,IF($O$7=2,Values!N92,Values!X92))</f>
        <v>19</v>
      </c>
      <c r="E93" s="198">
        <f>IF($O$7=1,Values!E92,IF($O$7=2,Values!O92,Values!Y92))</f>
        <v>33</v>
      </c>
      <c r="F93" s="198">
        <f>IF($O$7=1,Values!F92,IF($O$7=2,Values!P92,Values!Z92))</f>
        <v>15</v>
      </c>
      <c r="G93" s="198">
        <f>IF($O$7=1,Values!G92,IF($O$7=2,Values!Q92,Values!AA92))</f>
        <v>21</v>
      </c>
      <c r="H93" s="198">
        <f>IF($O$7=1,Values!H92,IF($O$7=2,Values!R92,Values!AB92))</f>
        <v>23</v>
      </c>
      <c r="I93" s="199">
        <f>IF($O$7=1,Values!I92,IF($O$7=2,Values!S92,Values!AC92))</f>
        <v>20</v>
      </c>
      <c r="J93" s="21">
        <f>IF($O$7=1,Values!J92,IF($O$7=2,Values!T92,Values!AD92))</f>
        <v>22.6</v>
      </c>
      <c r="K93" s="21">
        <f>IF($O$7=1,Values!K92,IF($O$7=2,Values!U92,Values!AE92))</f>
        <v>22.285714285714285</v>
      </c>
      <c r="AA93" s="59"/>
      <c r="AB93" s="290">
        <v>0.84375</v>
      </c>
      <c r="AC93" s="258">
        <f t="shared" si="11"/>
        <v>25</v>
      </c>
      <c r="AD93" s="258">
        <f t="shared" si="12"/>
        <v>19</v>
      </c>
      <c r="AE93" s="258">
        <f t="shared" si="13"/>
        <v>33</v>
      </c>
      <c r="AF93" s="258">
        <f t="shared" si="14"/>
        <v>15</v>
      </c>
      <c r="AG93" s="258">
        <f t="shared" si="15"/>
        <v>21</v>
      </c>
      <c r="AH93" s="258">
        <f t="shared" si="16"/>
        <v>23</v>
      </c>
      <c r="AI93" s="258">
        <f t="shared" si="16"/>
        <v>20</v>
      </c>
      <c r="AJ93" s="291">
        <f t="shared" si="9"/>
        <v>22.6</v>
      </c>
      <c r="AK93" s="291">
        <f t="shared" si="10"/>
        <v>22.285714285714299</v>
      </c>
    </row>
    <row r="94" spans="2:37" x14ac:dyDescent="0.25">
      <c r="B94" s="43">
        <v>0.85416666666666663</v>
      </c>
      <c r="C94" s="197">
        <f>IF($O$7=1,Values!C93,IF($O$7=2,Values!M93,Values!W93))</f>
        <v>19</v>
      </c>
      <c r="D94" s="198">
        <f>IF($O$7=1,Values!D93,IF($O$7=2,Values!N93,Values!X93))</f>
        <v>21</v>
      </c>
      <c r="E94" s="198">
        <f>IF($O$7=1,Values!E93,IF($O$7=2,Values!O93,Values!Y93))</f>
        <v>45</v>
      </c>
      <c r="F94" s="198">
        <f>IF($O$7=1,Values!F93,IF($O$7=2,Values!P93,Values!Z93))</f>
        <v>31</v>
      </c>
      <c r="G94" s="198">
        <f>IF($O$7=1,Values!G93,IF($O$7=2,Values!Q93,Values!AA93))</f>
        <v>28</v>
      </c>
      <c r="H94" s="198">
        <f>IF($O$7=1,Values!H93,IF($O$7=2,Values!R93,Values!AB93))</f>
        <v>36</v>
      </c>
      <c r="I94" s="199">
        <f>IF($O$7=1,Values!I93,IF($O$7=2,Values!S93,Values!AC93))</f>
        <v>19</v>
      </c>
      <c r="J94" s="21">
        <f>IF($O$7=1,Values!J93,IF($O$7=2,Values!T93,Values!AD93))</f>
        <v>28.8</v>
      </c>
      <c r="K94" s="21">
        <f>IF($O$7=1,Values!K93,IF($O$7=2,Values!U93,Values!AE93))</f>
        <v>28.428571428571427</v>
      </c>
      <c r="AA94" s="59"/>
      <c r="AB94" s="290">
        <v>0.85416666666666663</v>
      </c>
      <c r="AC94" s="258">
        <f t="shared" si="11"/>
        <v>19</v>
      </c>
      <c r="AD94" s="258">
        <f t="shared" si="12"/>
        <v>21</v>
      </c>
      <c r="AE94" s="258">
        <f t="shared" si="13"/>
        <v>45</v>
      </c>
      <c r="AF94" s="258">
        <f t="shared" si="14"/>
        <v>31</v>
      </c>
      <c r="AG94" s="258">
        <f t="shared" si="15"/>
        <v>28</v>
      </c>
      <c r="AH94" s="258">
        <f t="shared" si="16"/>
        <v>36</v>
      </c>
      <c r="AI94" s="258">
        <f t="shared" si="16"/>
        <v>19</v>
      </c>
      <c r="AJ94" s="291">
        <f t="shared" si="9"/>
        <v>28.8</v>
      </c>
      <c r="AK94" s="291">
        <f t="shared" si="10"/>
        <v>28.428571428571399</v>
      </c>
    </row>
    <row r="95" spans="2:37" x14ac:dyDescent="0.25">
      <c r="B95" s="43">
        <v>0.86458333333333337</v>
      </c>
      <c r="C95" s="197">
        <f>IF($O$7=1,Values!C94,IF($O$7=2,Values!M94,Values!W94))</f>
        <v>25</v>
      </c>
      <c r="D95" s="198">
        <f>IF($O$7=1,Values!D94,IF($O$7=2,Values!N94,Values!X94))</f>
        <v>36</v>
      </c>
      <c r="E95" s="198">
        <f>IF($O$7=1,Values!E94,IF($O$7=2,Values!O94,Values!Y94))</f>
        <v>29</v>
      </c>
      <c r="F95" s="198">
        <f>IF($O$7=1,Values!F94,IF($O$7=2,Values!P94,Values!Z94))</f>
        <v>24</v>
      </c>
      <c r="G95" s="198">
        <f>IF($O$7=1,Values!G94,IF($O$7=2,Values!Q94,Values!AA94))</f>
        <v>29</v>
      </c>
      <c r="H95" s="198">
        <f>IF($O$7=1,Values!H94,IF($O$7=2,Values!R94,Values!AB94))</f>
        <v>28</v>
      </c>
      <c r="I95" s="199">
        <f>IF($O$7=1,Values!I94,IF($O$7=2,Values!S94,Values!AC94))</f>
        <v>16</v>
      </c>
      <c r="J95" s="21">
        <f>IF($O$7=1,Values!J94,IF($O$7=2,Values!T94,Values!AD94))</f>
        <v>28.6</v>
      </c>
      <c r="K95" s="21">
        <f>IF($O$7=1,Values!K94,IF($O$7=2,Values!U94,Values!AE94))</f>
        <v>26.714285714285715</v>
      </c>
      <c r="AA95" s="59"/>
      <c r="AB95" s="290">
        <v>0.86458333333333337</v>
      </c>
      <c r="AC95" s="258">
        <f t="shared" si="11"/>
        <v>25</v>
      </c>
      <c r="AD95" s="258">
        <f t="shared" si="12"/>
        <v>36</v>
      </c>
      <c r="AE95" s="258">
        <f t="shared" si="13"/>
        <v>29</v>
      </c>
      <c r="AF95" s="258">
        <f t="shared" si="14"/>
        <v>24</v>
      </c>
      <c r="AG95" s="258">
        <f t="shared" si="15"/>
        <v>29</v>
      </c>
      <c r="AH95" s="258">
        <f t="shared" si="16"/>
        <v>28</v>
      </c>
      <c r="AI95" s="258">
        <f t="shared" si="16"/>
        <v>16</v>
      </c>
      <c r="AJ95" s="291">
        <f t="shared" si="9"/>
        <v>28.6</v>
      </c>
      <c r="AK95" s="291">
        <f t="shared" si="10"/>
        <v>26.714285714285701</v>
      </c>
    </row>
    <row r="96" spans="2:37" x14ac:dyDescent="0.25">
      <c r="B96" s="43">
        <v>0.875</v>
      </c>
      <c r="C96" s="197">
        <f>IF($O$7=1,Values!C95,IF($O$7=2,Values!M95,Values!W95))</f>
        <v>14</v>
      </c>
      <c r="D96" s="198">
        <f>IF($O$7=1,Values!D95,IF($O$7=2,Values!N95,Values!X95))</f>
        <v>20</v>
      </c>
      <c r="E96" s="198">
        <f>IF($O$7=1,Values!E95,IF($O$7=2,Values!O95,Values!Y95))</f>
        <v>24</v>
      </c>
      <c r="F96" s="198">
        <f>IF($O$7=1,Values!F95,IF($O$7=2,Values!P95,Values!Z95))</f>
        <v>23</v>
      </c>
      <c r="G96" s="198">
        <f>IF($O$7=1,Values!G95,IF($O$7=2,Values!Q95,Values!AA95))</f>
        <v>26</v>
      </c>
      <c r="H96" s="198">
        <f>IF($O$7=1,Values!H95,IF($O$7=2,Values!R95,Values!AB95))</f>
        <v>40</v>
      </c>
      <c r="I96" s="199">
        <f>IF($O$7=1,Values!I95,IF($O$7=2,Values!S95,Values!AC95))</f>
        <v>17</v>
      </c>
      <c r="J96" s="21">
        <f>IF($O$7=1,Values!J95,IF($O$7=2,Values!T95,Values!AD95))</f>
        <v>21.4</v>
      </c>
      <c r="K96" s="21">
        <f>IF($O$7=1,Values!K95,IF($O$7=2,Values!U95,Values!AE95))</f>
        <v>23.428571428571427</v>
      </c>
      <c r="AA96" s="59"/>
      <c r="AB96" s="290">
        <v>0.875</v>
      </c>
      <c r="AC96" s="258">
        <f t="shared" si="11"/>
        <v>14</v>
      </c>
      <c r="AD96" s="258">
        <f t="shared" si="12"/>
        <v>20</v>
      </c>
      <c r="AE96" s="258">
        <f t="shared" si="13"/>
        <v>24</v>
      </c>
      <c r="AF96" s="258">
        <f t="shared" si="14"/>
        <v>23</v>
      </c>
      <c r="AG96" s="258">
        <f t="shared" si="15"/>
        <v>26</v>
      </c>
      <c r="AH96" s="258">
        <f t="shared" si="16"/>
        <v>40</v>
      </c>
      <c r="AI96" s="258">
        <f t="shared" si="16"/>
        <v>17</v>
      </c>
      <c r="AJ96" s="291">
        <f t="shared" si="9"/>
        <v>21.4</v>
      </c>
      <c r="AK96" s="291">
        <f t="shared" si="10"/>
        <v>23.428571428571399</v>
      </c>
    </row>
    <row r="97" spans="2:37" x14ac:dyDescent="0.25">
      <c r="B97" s="43">
        <v>0.88541666666666663</v>
      </c>
      <c r="C97" s="197">
        <f>IF($O$7=1,Values!C96,IF($O$7=2,Values!M96,Values!W96))</f>
        <v>18</v>
      </c>
      <c r="D97" s="198">
        <f>IF($O$7=1,Values!D96,IF($O$7=2,Values!N96,Values!X96))</f>
        <v>20</v>
      </c>
      <c r="E97" s="198">
        <f>IF($O$7=1,Values!E96,IF($O$7=2,Values!O96,Values!Y96))</f>
        <v>20</v>
      </c>
      <c r="F97" s="198">
        <f>IF($O$7=1,Values!F96,IF($O$7=2,Values!P96,Values!Z96))</f>
        <v>26</v>
      </c>
      <c r="G97" s="198">
        <f>IF($O$7=1,Values!G96,IF($O$7=2,Values!Q96,Values!AA96))</f>
        <v>27</v>
      </c>
      <c r="H97" s="198">
        <f>IF($O$7=1,Values!H96,IF($O$7=2,Values!R96,Values!AB96))</f>
        <v>11</v>
      </c>
      <c r="I97" s="199">
        <f>IF($O$7=1,Values!I96,IF($O$7=2,Values!S96,Values!AC96))</f>
        <v>13</v>
      </c>
      <c r="J97" s="21">
        <f>IF($O$7=1,Values!J96,IF($O$7=2,Values!T96,Values!AD96))</f>
        <v>22.2</v>
      </c>
      <c r="K97" s="21">
        <f>IF($O$7=1,Values!K96,IF($O$7=2,Values!U96,Values!AE96))</f>
        <v>19.285714285714285</v>
      </c>
      <c r="AA97" s="59"/>
      <c r="AB97" s="290">
        <v>0.88541666666666663</v>
      </c>
      <c r="AC97" s="258">
        <f t="shared" si="11"/>
        <v>18</v>
      </c>
      <c r="AD97" s="258">
        <f t="shared" si="12"/>
        <v>20</v>
      </c>
      <c r="AE97" s="258">
        <f t="shared" si="13"/>
        <v>20</v>
      </c>
      <c r="AF97" s="258">
        <f t="shared" si="14"/>
        <v>26</v>
      </c>
      <c r="AG97" s="258">
        <f t="shared" si="15"/>
        <v>27</v>
      </c>
      <c r="AH97" s="258">
        <f t="shared" si="16"/>
        <v>11</v>
      </c>
      <c r="AI97" s="258">
        <f t="shared" si="16"/>
        <v>13</v>
      </c>
      <c r="AJ97" s="291">
        <f t="shared" si="9"/>
        <v>22.2</v>
      </c>
      <c r="AK97" s="291">
        <f t="shared" si="10"/>
        <v>19.285714285714299</v>
      </c>
    </row>
    <row r="98" spans="2:37" x14ac:dyDescent="0.25">
      <c r="B98" s="43">
        <v>0.89583333333333337</v>
      </c>
      <c r="C98" s="197">
        <f>IF($O$7=1,Values!C97,IF($O$7=2,Values!M97,Values!W97))</f>
        <v>15</v>
      </c>
      <c r="D98" s="198">
        <f>IF($O$7=1,Values!D97,IF($O$7=2,Values!N97,Values!X97))</f>
        <v>18</v>
      </c>
      <c r="E98" s="198">
        <f>IF($O$7=1,Values!E97,IF($O$7=2,Values!O97,Values!Y97))</f>
        <v>13</v>
      </c>
      <c r="F98" s="198">
        <f>IF($O$7=1,Values!F97,IF($O$7=2,Values!P97,Values!Z97))</f>
        <v>23</v>
      </c>
      <c r="G98" s="198">
        <f>IF($O$7=1,Values!G97,IF($O$7=2,Values!Q97,Values!AA97))</f>
        <v>31</v>
      </c>
      <c r="H98" s="198" t="str">
        <f>IF($O$7=1,Values!H97,IF($O$7=2,Values!R97,Values!AB97))</f>
        <v>-</v>
      </c>
      <c r="I98" s="199">
        <f>IF($O$7=1,Values!I97,IF($O$7=2,Values!S97,Values!AC97))</f>
        <v>18</v>
      </c>
      <c r="J98" s="21">
        <f>IF($O$7=1,Values!J97,IF($O$7=2,Values!T97,Values!AD97))</f>
        <v>20</v>
      </c>
      <c r="K98" s="21">
        <f>IF($O$7=1,Values!K97,IF($O$7=2,Values!U97,Values!AE97))</f>
        <v>19.666666666666668</v>
      </c>
      <c r="AA98" s="59"/>
      <c r="AB98" s="290">
        <v>0.89583333333333337</v>
      </c>
      <c r="AC98" s="258">
        <f t="shared" si="11"/>
        <v>15</v>
      </c>
      <c r="AD98" s="258">
        <f t="shared" si="12"/>
        <v>18</v>
      </c>
      <c r="AE98" s="258">
        <f t="shared" si="13"/>
        <v>13</v>
      </c>
      <c r="AF98" s="258">
        <f t="shared" si="14"/>
        <v>23</v>
      </c>
      <c r="AG98" s="258">
        <f t="shared" si="15"/>
        <v>31</v>
      </c>
      <c r="AH98" s="258" t="str">
        <f t="shared" si="16"/>
        <v>-</v>
      </c>
      <c r="AI98" s="258">
        <f t="shared" si="16"/>
        <v>18</v>
      </c>
      <c r="AJ98" s="291">
        <f t="shared" si="9"/>
        <v>20</v>
      </c>
      <c r="AK98" s="291">
        <f t="shared" si="10"/>
        <v>19.6666666666667</v>
      </c>
    </row>
    <row r="99" spans="2:37" x14ac:dyDescent="0.25">
      <c r="B99" s="43">
        <v>0.90625</v>
      </c>
      <c r="C99" s="197">
        <f>IF($O$7=1,Values!C98,IF($O$7=2,Values!M98,Values!W98))</f>
        <v>17</v>
      </c>
      <c r="D99" s="198">
        <f>IF($O$7=1,Values!D98,IF($O$7=2,Values!N98,Values!X98))</f>
        <v>15</v>
      </c>
      <c r="E99" s="198">
        <f>IF($O$7=1,Values!E98,IF($O$7=2,Values!O98,Values!Y98))</f>
        <v>27</v>
      </c>
      <c r="F99" s="198">
        <f>IF($O$7=1,Values!F98,IF($O$7=2,Values!P98,Values!Z98))</f>
        <v>35</v>
      </c>
      <c r="G99" s="198">
        <f>IF($O$7=1,Values!G98,IF($O$7=2,Values!Q98,Values!AA98))</f>
        <v>43</v>
      </c>
      <c r="H99" s="198" t="str">
        <f>IF($O$7=1,Values!H98,IF($O$7=2,Values!R98,Values!AB98))</f>
        <v>-</v>
      </c>
      <c r="I99" s="199">
        <f>IF($O$7=1,Values!I98,IF($O$7=2,Values!S98,Values!AC98))</f>
        <v>15</v>
      </c>
      <c r="J99" s="21">
        <f>IF($O$7=1,Values!J98,IF($O$7=2,Values!T98,Values!AD98))</f>
        <v>27.4</v>
      </c>
      <c r="K99" s="21">
        <f>IF($O$7=1,Values!K98,IF($O$7=2,Values!U98,Values!AE98))</f>
        <v>25.333333333333332</v>
      </c>
      <c r="AA99" s="59"/>
      <c r="AB99" s="290">
        <v>0.90625</v>
      </c>
      <c r="AC99" s="258">
        <f t="shared" si="11"/>
        <v>17</v>
      </c>
      <c r="AD99" s="258">
        <f t="shared" si="12"/>
        <v>15</v>
      </c>
      <c r="AE99" s="258">
        <f t="shared" si="13"/>
        <v>27</v>
      </c>
      <c r="AF99" s="258">
        <f t="shared" si="14"/>
        <v>35</v>
      </c>
      <c r="AG99" s="258">
        <f t="shared" si="15"/>
        <v>43</v>
      </c>
      <c r="AH99" s="258" t="str">
        <f t="shared" si="16"/>
        <v>-</v>
      </c>
      <c r="AI99" s="258">
        <f t="shared" si="16"/>
        <v>15</v>
      </c>
      <c r="AJ99" s="291">
        <f t="shared" si="9"/>
        <v>27.4</v>
      </c>
      <c r="AK99" s="291">
        <f t="shared" si="10"/>
        <v>25.3333333333333</v>
      </c>
    </row>
    <row r="100" spans="2:37" x14ac:dyDescent="0.25">
      <c r="B100" s="43">
        <v>0.91666666666666663</v>
      </c>
      <c r="C100" s="197">
        <f>IF($O$7=1,Values!C99,IF($O$7=2,Values!M99,Values!W99))</f>
        <v>11</v>
      </c>
      <c r="D100" s="198">
        <f>IF($O$7=1,Values!D99,IF($O$7=2,Values!N99,Values!X99))</f>
        <v>33</v>
      </c>
      <c r="E100" s="198">
        <f>IF($O$7=1,Values!E99,IF($O$7=2,Values!O99,Values!Y99))</f>
        <v>29</v>
      </c>
      <c r="F100" s="198">
        <f>IF($O$7=1,Values!F99,IF($O$7=2,Values!P99,Values!Z99))</f>
        <v>36</v>
      </c>
      <c r="G100" s="198">
        <f>IF($O$7=1,Values!G99,IF($O$7=2,Values!Q99,Values!AA99))</f>
        <v>56</v>
      </c>
      <c r="H100" s="198" t="str">
        <f>IF($O$7=1,Values!H99,IF($O$7=2,Values!R99,Values!AB99))</f>
        <v>-</v>
      </c>
      <c r="I100" s="199">
        <f>IF($O$7=1,Values!I99,IF($O$7=2,Values!S99,Values!AC99))</f>
        <v>15</v>
      </c>
      <c r="J100" s="21">
        <f>IF($O$7=1,Values!J99,IF($O$7=2,Values!T99,Values!AD99))</f>
        <v>33</v>
      </c>
      <c r="K100" s="21">
        <f>IF($O$7=1,Values!K99,IF($O$7=2,Values!U99,Values!AE99))</f>
        <v>30</v>
      </c>
      <c r="AA100" s="59"/>
      <c r="AB100" s="290">
        <v>0.91666666666666663</v>
      </c>
      <c r="AC100" s="258">
        <f t="shared" si="11"/>
        <v>11</v>
      </c>
      <c r="AD100" s="258">
        <f t="shared" si="12"/>
        <v>33</v>
      </c>
      <c r="AE100" s="258">
        <f t="shared" si="13"/>
        <v>29</v>
      </c>
      <c r="AF100" s="258">
        <f t="shared" si="14"/>
        <v>36</v>
      </c>
      <c r="AG100" s="258">
        <f t="shared" si="15"/>
        <v>56</v>
      </c>
      <c r="AH100" s="258" t="str">
        <f t="shared" si="16"/>
        <v>-</v>
      </c>
      <c r="AI100" s="258">
        <f t="shared" si="16"/>
        <v>15</v>
      </c>
      <c r="AJ100" s="291">
        <f t="shared" si="9"/>
        <v>33</v>
      </c>
      <c r="AK100" s="291">
        <f t="shared" si="10"/>
        <v>30</v>
      </c>
    </row>
    <row r="101" spans="2:37" x14ac:dyDescent="0.25">
      <c r="B101" s="43">
        <v>0.92708333333333337</v>
      </c>
      <c r="C101" s="197">
        <f>IF($O$7=1,Values!C100,IF($O$7=2,Values!M100,Values!W100))</f>
        <v>18</v>
      </c>
      <c r="D101" s="198">
        <f>IF($O$7=1,Values!D100,IF($O$7=2,Values!N100,Values!X100))</f>
        <v>25</v>
      </c>
      <c r="E101" s="198">
        <f>IF($O$7=1,Values!E100,IF($O$7=2,Values!O100,Values!Y100))</f>
        <v>33</v>
      </c>
      <c r="F101" s="198">
        <f>IF($O$7=1,Values!F100,IF($O$7=2,Values!P100,Values!Z100))</f>
        <v>24</v>
      </c>
      <c r="G101" s="198">
        <f>IF($O$7=1,Values!G100,IF($O$7=2,Values!Q100,Values!AA100))</f>
        <v>34</v>
      </c>
      <c r="H101" s="198" t="str">
        <f>IF($O$7=1,Values!H100,IF($O$7=2,Values!R100,Values!AB100))</f>
        <v>-</v>
      </c>
      <c r="I101" s="199">
        <f>IF($O$7=1,Values!I100,IF($O$7=2,Values!S100,Values!AC100))</f>
        <v>11</v>
      </c>
      <c r="J101" s="21">
        <f>IF($O$7=1,Values!J100,IF($O$7=2,Values!T100,Values!AD100))</f>
        <v>26.8</v>
      </c>
      <c r="K101" s="21">
        <f>IF($O$7=1,Values!K100,IF($O$7=2,Values!U100,Values!AE100))</f>
        <v>24.166666666666668</v>
      </c>
      <c r="AA101" s="59"/>
      <c r="AB101" s="290">
        <v>0.92708333333333337</v>
      </c>
      <c r="AC101" s="258">
        <f t="shared" si="11"/>
        <v>18</v>
      </c>
      <c r="AD101" s="258">
        <f t="shared" si="12"/>
        <v>25</v>
      </c>
      <c r="AE101" s="258">
        <f t="shared" si="13"/>
        <v>33</v>
      </c>
      <c r="AF101" s="258">
        <f t="shared" si="14"/>
        <v>24</v>
      </c>
      <c r="AG101" s="258">
        <f t="shared" si="15"/>
        <v>34</v>
      </c>
      <c r="AH101" s="258" t="str">
        <f t="shared" si="16"/>
        <v>-</v>
      </c>
      <c r="AI101" s="258">
        <f t="shared" si="16"/>
        <v>11</v>
      </c>
      <c r="AJ101" s="291">
        <f t="shared" si="9"/>
        <v>26.8</v>
      </c>
      <c r="AK101" s="291">
        <f t="shared" si="10"/>
        <v>24.1666666666667</v>
      </c>
    </row>
    <row r="102" spans="2:37" x14ac:dyDescent="0.25">
      <c r="B102" s="43">
        <v>0.9375</v>
      </c>
      <c r="C102" s="197">
        <f>IF($O$7=1,Values!C101,IF($O$7=2,Values!M101,Values!W101))</f>
        <v>9</v>
      </c>
      <c r="D102" s="198">
        <f>IF($O$7=1,Values!D101,IF($O$7=2,Values!N101,Values!X101))</f>
        <v>20</v>
      </c>
      <c r="E102" s="198">
        <f>IF($O$7=1,Values!E101,IF($O$7=2,Values!O101,Values!Y101))</f>
        <v>24</v>
      </c>
      <c r="F102" s="198">
        <f>IF($O$7=1,Values!F101,IF($O$7=2,Values!P101,Values!Z101))</f>
        <v>25</v>
      </c>
      <c r="G102" s="198">
        <f>IF($O$7=1,Values!G101,IF($O$7=2,Values!Q101,Values!AA101))</f>
        <v>31</v>
      </c>
      <c r="H102" s="198" t="str">
        <f>IF($O$7=1,Values!H101,IF($O$7=2,Values!R101,Values!AB101))</f>
        <v>-</v>
      </c>
      <c r="I102" s="199">
        <f>IF($O$7=1,Values!I101,IF($O$7=2,Values!S101,Values!AC101))</f>
        <v>10</v>
      </c>
      <c r="J102" s="21">
        <f>IF($O$7=1,Values!J101,IF($O$7=2,Values!T101,Values!AD101))</f>
        <v>21.8</v>
      </c>
      <c r="K102" s="21">
        <f>IF($O$7=1,Values!K101,IF($O$7=2,Values!U101,Values!AE101))</f>
        <v>19.833333333333332</v>
      </c>
      <c r="AA102" s="59"/>
      <c r="AB102" s="290">
        <v>0.9375</v>
      </c>
      <c r="AC102" s="258">
        <f t="shared" si="11"/>
        <v>9</v>
      </c>
      <c r="AD102" s="258">
        <f t="shared" si="12"/>
        <v>20</v>
      </c>
      <c r="AE102" s="258">
        <f t="shared" si="13"/>
        <v>24</v>
      </c>
      <c r="AF102" s="258">
        <f t="shared" si="14"/>
        <v>25</v>
      </c>
      <c r="AG102" s="258">
        <f t="shared" si="15"/>
        <v>31</v>
      </c>
      <c r="AH102" s="258" t="str">
        <f t="shared" si="16"/>
        <v>-</v>
      </c>
      <c r="AI102" s="258">
        <f t="shared" si="16"/>
        <v>10</v>
      </c>
      <c r="AJ102" s="291">
        <f t="shared" si="9"/>
        <v>21.8</v>
      </c>
      <c r="AK102" s="291">
        <f t="shared" si="10"/>
        <v>19.8333333333333</v>
      </c>
    </row>
    <row r="103" spans="2:37" x14ac:dyDescent="0.25">
      <c r="B103" s="43">
        <v>0.94791666666666663</v>
      </c>
      <c r="C103" s="197">
        <f>IF($O$7=1,Values!C102,IF($O$7=2,Values!M102,Values!W102))</f>
        <v>23</v>
      </c>
      <c r="D103" s="198">
        <f>IF($O$7=1,Values!D102,IF($O$7=2,Values!N102,Values!X102))</f>
        <v>12</v>
      </c>
      <c r="E103" s="198">
        <f>IF($O$7=1,Values!E102,IF($O$7=2,Values!O102,Values!Y102))</f>
        <v>15</v>
      </c>
      <c r="F103" s="198">
        <f>IF($O$7=1,Values!F102,IF($O$7=2,Values!P102,Values!Z102))</f>
        <v>22</v>
      </c>
      <c r="G103" s="198">
        <f>IF($O$7=1,Values!G102,IF($O$7=2,Values!Q102,Values!AA102))</f>
        <v>30</v>
      </c>
      <c r="H103" s="198" t="str">
        <f>IF($O$7=1,Values!H102,IF($O$7=2,Values!R102,Values!AB102))</f>
        <v>-</v>
      </c>
      <c r="I103" s="199">
        <f>IF($O$7=1,Values!I102,IF($O$7=2,Values!S102,Values!AC102))</f>
        <v>13</v>
      </c>
      <c r="J103" s="21">
        <f>IF($O$7=1,Values!J102,IF($O$7=2,Values!T102,Values!AD102))</f>
        <v>20.399999999999999</v>
      </c>
      <c r="K103" s="21">
        <f>IF($O$7=1,Values!K102,IF($O$7=2,Values!U102,Values!AE102))</f>
        <v>19.166666666666668</v>
      </c>
      <c r="AA103" s="59"/>
      <c r="AB103" s="290">
        <v>0.94791666666666663</v>
      </c>
      <c r="AC103" s="258">
        <f t="shared" si="11"/>
        <v>23</v>
      </c>
      <c r="AD103" s="258">
        <f t="shared" si="12"/>
        <v>12</v>
      </c>
      <c r="AE103" s="258">
        <f t="shared" si="13"/>
        <v>15</v>
      </c>
      <c r="AF103" s="258">
        <f t="shared" si="14"/>
        <v>22</v>
      </c>
      <c r="AG103" s="258">
        <f t="shared" si="15"/>
        <v>30</v>
      </c>
      <c r="AH103" s="258" t="str">
        <f t="shared" si="16"/>
        <v>-</v>
      </c>
      <c r="AI103" s="258">
        <f t="shared" si="16"/>
        <v>13</v>
      </c>
      <c r="AJ103" s="291">
        <f t="shared" si="9"/>
        <v>20.399999999999999</v>
      </c>
      <c r="AK103" s="291">
        <f t="shared" si="10"/>
        <v>19.1666666666667</v>
      </c>
    </row>
    <row r="104" spans="2:37" x14ac:dyDescent="0.25">
      <c r="B104" s="43">
        <v>0.95833333333333337</v>
      </c>
      <c r="C104" s="197">
        <f>IF($O$7=1,Values!C103,IF($O$7=2,Values!M103,Values!W103))</f>
        <v>16</v>
      </c>
      <c r="D104" s="198">
        <f>IF($O$7=1,Values!D103,IF($O$7=2,Values!N103,Values!X103))</f>
        <v>18</v>
      </c>
      <c r="E104" s="198">
        <f>IF($O$7=1,Values!E103,IF($O$7=2,Values!O103,Values!Y103))</f>
        <v>15</v>
      </c>
      <c r="F104" s="198">
        <f>IF($O$7=1,Values!F103,IF($O$7=2,Values!P103,Values!Z103))</f>
        <v>31</v>
      </c>
      <c r="G104" s="198">
        <f>IF($O$7=1,Values!G103,IF($O$7=2,Values!Q103,Values!AA103))</f>
        <v>38</v>
      </c>
      <c r="H104" s="198" t="str">
        <f>IF($O$7=1,Values!H103,IF($O$7=2,Values!R103,Values!AB103))</f>
        <v>-</v>
      </c>
      <c r="I104" s="199">
        <f>IF($O$7=1,Values!I103,IF($O$7=2,Values!S103,Values!AC103))</f>
        <v>15</v>
      </c>
      <c r="J104" s="21">
        <f>IF($O$7=1,Values!J103,IF($O$7=2,Values!T103,Values!AD103))</f>
        <v>23.6</v>
      </c>
      <c r="K104" s="21">
        <f>IF($O$7=1,Values!K103,IF($O$7=2,Values!U103,Values!AE103))</f>
        <v>22.166666666666668</v>
      </c>
      <c r="AA104" s="59"/>
      <c r="AB104" s="290">
        <v>0.95833333333333337</v>
      </c>
      <c r="AC104" s="258">
        <f t="shared" si="11"/>
        <v>16</v>
      </c>
      <c r="AD104" s="258">
        <f t="shared" si="12"/>
        <v>18</v>
      </c>
      <c r="AE104" s="258">
        <f t="shared" si="13"/>
        <v>15</v>
      </c>
      <c r="AF104" s="258">
        <f t="shared" si="14"/>
        <v>31</v>
      </c>
      <c r="AG104" s="258">
        <f t="shared" si="15"/>
        <v>38</v>
      </c>
      <c r="AH104" s="258" t="str">
        <f t="shared" si="16"/>
        <v>-</v>
      </c>
      <c r="AI104" s="258">
        <f t="shared" si="16"/>
        <v>15</v>
      </c>
      <c r="AJ104" s="291">
        <f t="shared" si="9"/>
        <v>23.6</v>
      </c>
      <c r="AK104" s="291">
        <f t="shared" si="10"/>
        <v>22.1666666666667</v>
      </c>
    </row>
    <row r="105" spans="2:37" x14ac:dyDescent="0.25">
      <c r="B105" s="43">
        <v>0.96875</v>
      </c>
      <c r="C105" s="197">
        <f>IF($O$7=1,Values!C104,IF($O$7=2,Values!M104,Values!W104))</f>
        <v>18</v>
      </c>
      <c r="D105" s="198">
        <f>IF($O$7=1,Values!D104,IF($O$7=2,Values!N104,Values!X104))</f>
        <v>7</v>
      </c>
      <c r="E105" s="198">
        <f>IF($O$7=1,Values!E104,IF($O$7=2,Values!O104,Values!Y104))</f>
        <v>7</v>
      </c>
      <c r="F105" s="198">
        <f>IF($O$7=1,Values!F104,IF($O$7=2,Values!P104,Values!Z104))</f>
        <v>24</v>
      </c>
      <c r="G105" s="198">
        <f>IF($O$7=1,Values!G104,IF($O$7=2,Values!Q104,Values!AA104))</f>
        <v>27</v>
      </c>
      <c r="H105" s="198" t="str">
        <f>IF($O$7=1,Values!H104,IF($O$7=2,Values!R104,Values!AB104))</f>
        <v>-</v>
      </c>
      <c r="I105" s="199">
        <f>IF($O$7=1,Values!I104,IF($O$7=2,Values!S104,Values!AC104))</f>
        <v>8</v>
      </c>
      <c r="J105" s="21">
        <f>IF($O$7=1,Values!J104,IF($O$7=2,Values!T104,Values!AD104))</f>
        <v>16.600000000000001</v>
      </c>
      <c r="K105" s="21">
        <f>IF($O$7=1,Values!K104,IF($O$7=2,Values!U104,Values!AE104))</f>
        <v>15.166666666666666</v>
      </c>
      <c r="AA105" s="59"/>
      <c r="AB105" s="290">
        <v>0.96875</v>
      </c>
      <c r="AC105" s="258">
        <f t="shared" si="11"/>
        <v>18</v>
      </c>
      <c r="AD105" s="258">
        <f t="shared" si="12"/>
        <v>7</v>
      </c>
      <c r="AE105" s="258">
        <f t="shared" si="13"/>
        <v>7</v>
      </c>
      <c r="AF105" s="258">
        <f t="shared" si="14"/>
        <v>24</v>
      </c>
      <c r="AG105" s="258">
        <f t="shared" si="15"/>
        <v>27</v>
      </c>
      <c r="AH105" s="258" t="str">
        <f t="shared" si="16"/>
        <v>-</v>
      </c>
      <c r="AI105" s="258">
        <f t="shared" si="16"/>
        <v>8</v>
      </c>
      <c r="AJ105" s="291">
        <f t="shared" si="9"/>
        <v>16.600000000000001</v>
      </c>
      <c r="AK105" s="291">
        <f t="shared" si="10"/>
        <v>15.1666666666667</v>
      </c>
    </row>
    <row r="106" spans="2:37" x14ac:dyDescent="0.25">
      <c r="B106" s="43">
        <v>0.97916666666666663</v>
      </c>
      <c r="C106" s="197">
        <f>IF($O$7=1,Values!C105,IF($O$7=2,Values!M105,Values!W105))</f>
        <v>9</v>
      </c>
      <c r="D106" s="198">
        <f>IF($O$7=1,Values!D105,IF($O$7=2,Values!N105,Values!X105))</f>
        <v>7</v>
      </c>
      <c r="E106" s="198">
        <f>IF($O$7=1,Values!E105,IF($O$7=2,Values!O105,Values!Y105))</f>
        <v>11</v>
      </c>
      <c r="F106" s="198">
        <f>IF($O$7=1,Values!F105,IF($O$7=2,Values!P105,Values!Z105))</f>
        <v>27</v>
      </c>
      <c r="G106" s="198">
        <f>IF($O$7=1,Values!G105,IF($O$7=2,Values!Q105,Values!AA105))</f>
        <v>28</v>
      </c>
      <c r="H106" s="198" t="str">
        <f>IF($O$7=1,Values!H105,IF($O$7=2,Values!R105,Values!AB105))</f>
        <v>-</v>
      </c>
      <c r="I106" s="199">
        <f>IF($O$7=1,Values!I105,IF($O$7=2,Values!S105,Values!AC105))</f>
        <v>11</v>
      </c>
      <c r="J106" s="21">
        <f>IF($O$7=1,Values!J105,IF($O$7=2,Values!T105,Values!AD105))</f>
        <v>16.399999999999999</v>
      </c>
      <c r="K106" s="21">
        <f>IF($O$7=1,Values!K105,IF($O$7=2,Values!U105,Values!AE105))</f>
        <v>15.5</v>
      </c>
      <c r="AA106" s="59"/>
      <c r="AB106" s="290">
        <v>0.97916666666666663</v>
      </c>
      <c r="AC106" s="258">
        <f t="shared" si="11"/>
        <v>9</v>
      </c>
      <c r="AD106" s="258">
        <f t="shared" si="12"/>
        <v>7</v>
      </c>
      <c r="AE106" s="258">
        <f t="shared" si="13"/>
        <v>11</v>
      </c>
      <c r="AF106" s="258">
        <f t="shared" si="14"/>
        <v>27</v>
      </c>
      <c r="AG106" s="258">
        <f t="shared" si="15"/>
        <v>28</v>
      </c>
      <c r="AH106" s="258" t="str">
        <f t="shared" si="16"/>
        <v>-</v>
      </c>
      <c r="AI106" s="258">
        <f t="shared" si="16"/>
        <v>11</v>
      </c>
      <c r="AJ106" s="291">
        <f t="shared" si="9"/>
        <v>16.399999999999999</v>
      </c>
      <c r="AK106" s="291">
        <f t="shared" si="10"/>
        <v>15.5</v>
      </c>
    </row>
    <row r="107" spans="2:37" x14ac:dyDescent="0.25">
      <c r="B107" s="43">
        <v>0.98958333333333337</v>
      </c>
      <c r="C107" s="197">
        <f>IF($O$7=1,Values!C106,IF($O$7=2,Values!M106,Values!W106))</f>
        <v>8</v>
      </c>
      <c r="D107" s="198">
        <f>IF($O$7=1,Values!D106,IF($O$7=2,Values!N106,Values!X106))</f>
        <v>10</v>
      </c>
      <c r="E107" s="198">
        <f>IF($O$7=1,Values!E106,IF($O$7=2,Values!O106,Values!Y106))</f>
        <v>9</v>
      </c>
      <c r="F107" s="198">
        <f>IF($O$7=1,Values!F106,IF($O$7=2,Values!P106,Values!Z106))</f>
        <v>17</v>
      </c>
      <c r="G107" s="198">
        <f>IF($O$7=1,Values!G106,IF($O$7=2,Values!Q106,Values!AA106))</f>
        <v>20</v>
      </c>
      <c r="H107" s="198" t="str">
        <f>IF($O$7=1,Values!H106,IF($O$7=2,Values!R106,Values!AB106))</f>
        <v>-</v>
      </c>
      <c r="I107" s="199">
        <f>IF($O$7=1,Values!I106,IF($O$7=2,Values!S106,Values!AC106))</f>
        <v>11</v>
      </c>
      <c r="J107" s="21">
        <f>IF($O$7=1,Values!J106,IF($O$7=2,Values!T106,Values!AD106))</f>
        <v>12.8</v>
      </c>
      <c r="K107" s="21">
        <f>IF($O$7=1,Values!K106,IF($O$7=2,Values!U106,Values!AE106))</f>
        <v>12.5</v>
      </c>
      <c r="AA107" s="59"/>
      <c r="AB107" s="290">
        <v>0.98958333333333337</v>
      </c>
      <c r="AC107" s="258">
        <f t="shared" si="11"/>
        <v>8</v>
      </c>
      <c r="AD107" s="258">
        <f t="shared" si="12"/>
        <v>10</v>
      </c>
      <c r="AE107" s="258">
        <f t="shared" si="13"/>
        <v>9</v>
      </c>
      <c r="AF107" s="258">
        <f t="shared" si="14"/>
        <v>17</v>
      </c>
      <c r="AG107" s="258">
        <f t="shared" si="15"/>
        <v>20</v>
      </c>
      <c r="AH107" s="258" t="str">
        <f t="shared" si="16"/>
        <v>-</v>
      </c>
      <c r="AI107" s="258">
        <f t="shared" si="16"/>
        <v>11</v>
      </c>
      <c r="AJ107" s="291">
        <f t="shared" si="9"/>
        <v>12.8</v>
      </c>
      <c r="AK107" s="291">
        <f t="shared" si="10"/>
        <v>12.5</v>
      </c>
    </row>
    <row r="108" spans="2:37" x14ac:dyDescent="0.25">
      <c r="B108" s="338" t="s">
        <v>35</v>
      </c>
      <c r="C108" s="339">
        <f>IF($O$7=1,Values!C107,IF($O$7=2,Values!M107,Values!W107))</f>
        <v>2053</v>
      </c>
      <c r="D108" s="340" t="str">
        <f>IF($O$7=1,Values!D107,IF($O$7=2,Values!N107,Values!X107))</f>
        <v>1577*</v>
      </c>
      <c r="E108" s="340" t="str">
        <f>IF($O$7=1,Values!E107,IF($O$7=2,Values!O107,Values!Y107))</f>
        <v>1824*</v>
      </c>
      <c r="F108" s="340">
        <f>IF($O$7=1,Values!F107,IF($O$7=2,Values!P107,Values!Z107))</f>
        <v>2189</v>
      </c>
      <c r="G108" s="340">
        <f>IF($O$7=1,Values!G107,IF($O$7=2,Values!Q107,Values!AA107))</f>
        <v>2168</v>
      </c>
      <c r="H108" s="340" t="str">
        <f>IF($O$7=1,Values!H107,IF($O$7=2,Values!R107,Values!AB107))</f>
        <v>1335*</v>
      </c>
      <c r="I108" s="341">
        <f>IF($O$7=1,Values!I107,IF($O$7=2,Values!S107,Values!AC107))</f>
        <v>1604</v>
      </c>
      <c r="J108" s="342">
        <f>IF($O$7=1,Values!J107,IF($O$7=2,Values!T107,Values!AD107))</f>
        <v>2104.6500000000005</v>
      </c>
      <c r="K108" s="342">
        <f>IF($O$7=1,Values!K107,IF($O$7=2,Values!U107,Values!AE107))</f>
        <v>1928.5952380952385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2391</v>
      </c>
      <c r="D109" s="347" t="str">
        <f>IF($O$7=1,Values!D108,IF($O$7=2,Values!N108,Values!X108))</f>
        <v>1936*</v>
      </c>
      <c r="E109" s="347" t="str">
        <f>IF($O$7=1,Values!E108,IF($O$7=2,Values!O108,Values!Y108))</f>
        <v>2219*</v>
      </c>
      <c r="F109" s="347">
        <f>IF($O$7=1,Values!F108,IF($O$7=2,Values!P108,Values!Z108))</f>
        <v>2611</v>
      </c>
      <c r="G109" s="347">
        <f>IF($O$7=1,Values!G108,IF($O$7=2,Values!Q108,Values!AA108))</f>
        <v>2620</v>
      </c>
      <c r="H109" s="347" t="str">
        <f>IF($O$7=1,Values!H108,IF($O$7=2,Values!R108,Values!AB108))</f>
        <v>1695*</v>
      </c>
      <c r="I109" s="348">
        <f>IF($O$7=1,Values!I108,IF($O$7=2,Values!S108,Values!AC108))</f>
        <v>1878</v>
      </c>
      <c r="J109" s="349">
        <f>IF($O$7=1,Values!J108,IF($O$7=2,Values!T108,Values!AD108))</f>
        <v>2497.8500000000004</v>
      </c>
      <c r="K109" s="349">
        <f>IF($O$7=1,Values!K108,IF($O$7=2,Values!U108,Values!AE108))</f>
        <v>2306.4523809523816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2503</v>
      </c>
      <c r="D110" s="352" t="str">
        <f>IF($O$7=1,Values!D109,IF($O$7=2,Values!N109,Values!X109))</f>
        <v>2068*</v>
      </c>
      <c r="E110" s="352" t="str">
        <f>IF($O$7=1,Values!E109,IF($O$7=2,Values!O109,Values!Y109))</f>
        <v>2362*</v>
      </c>
      <c r="F110" s="352">
        <f>IF($O$7=1,Values!F109,IF($O$7=2,Values!P109,Values!Z109))</f>
        <v>2817</v>
      </c>
      <c r="G110" s="352">
        <f>IF($O$7=1,Values!G109,IF($O$7=2,Values!Q109,Values!AA109))</f>
        <v>2884</v>
      </c>
      <c r="H110" s="352" t="str">
        <f>IF($O$7=1,Values!H109,IF($O$7=2,Values!R109,Values!AB109))</f>
        <v>1695*</v>
      </c>
      <c r="I110" s="353">
        <f>IF($O$7=1,Values!I109,IF($O$7=2,Values!S109,Values!AC109))</f>
        <v>1972</v>
      </c>
      <c r="J110" s="354">
        <f>IF($O$7=1,Values!J109,IF($O$7=2,Values!T109,Values!AD109))</f>
        <v>2669.2500000000009</v>
      </c>
      <c r="K110" s="354">
        <f>IF($O$7=1,Values!K109,IF($O$7=2,Values!U109,Values!AE109))</f>
        <v>2464.9523809523812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2581</v>
      </c>
      <c r="D111" s="357" t="str">
        <f>IF($O$7=1,Values!D110,IF($O$7=2,Values!N110,Values!X110))</f>
        <v>2151*</v>
      </c>
      <c r="E111" s="357" t="str">
        <f>IF($O$7=1,Values!E110,IF($O$7=2,Values!O110,Values!Y110))</f>
        <v>2462*</v>
      </c>
      <c r="F111" s="357">
        <f>IF($O$7=1,Values!F110,IF($O$7=2,Values!P110,Values!Z110))</f>
        <v>2935</v>
      </c>
      <c r="G111" s="357">
        <f>IF($O$7=1,Values!G110,IF($O$7=2,Values!Q110,Values!AA110))</f>
        <v>3049</v>
      </c>
      <c r="H111" s="357" t="str">
        <f>IF($O$7=1,Values!H110,IF($O$7=2,Values!R110,Values!AB110))</f>
        <v>1945*</v>
      </c>
      <c r="I111" s="358" t="str">
        <f>IF($O$7=1,Values!I110,IF($O$7=2,Values!S110,Values!AC110))</f>
        <v>2118*</v>
      </c>
      <c r="J111" s="359">
        <f>IF($O$7=1,Values!J110,IF($O$7=2,Values!T110,Values!AD110))</f>
        <v>2778.0500000000006</v>
      </c>
      <c r="K111" s="359">
        <f>IF($O$7=1,Values!K110,IF($O$7=2,Values!U110,Values!AE110))</f>
        <v>2606.6190476190477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83 - Monmouth Street Bath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21</v>
      </c>
      <c r="D12" s="195">
        <f>IF($O$7=1,Values!D115,IF($O$7=2,Values!N115,Values!X115))</f>
        <v>20</v>
      </c>
      <c r="E12" s="195">
        <f>IF($O$7=1,Values!E115,IF($O$7=2,Values!O115,Values!Y115))</f>
        <v>29</v>
      </c>
      <c r="F12" s="195">
        <f>IF($O$7=1,Values!F115,IF($O$7=2,Values!P115,Values!Z115))</f>
        <v>29</v>
      </c>
      <c r="G12" s="195">
        <f>IF($O$7=1,Values!G115,IF($O$7=2,Values!Q115,Values!AA115))</f>
        <v>47</v>
      </c>
      <c r="H12" s="195">
        <f>IF($O$7=1,Values!H115,IF($O$7=2,Values!R115,Values!AB115))</f>
        <v>79</v>
      </c>
      <c r="I12" s="196" t="str">
        <f>IF($O$7=1,Values!I115,IF($O$7=2,Values!S115,Values!AC115))</f>
        <v>-</v>
      </c>
      <c r="J12" s="196">
        <f>IF($O$7=1,Values!J115,IF($O$7=2,Values!T115,Values!AD115))</f>
        <v>29.2</v>
      </c>
      <c r="K12" s="196">
        <f>IF($O$7=1,Values!K115,IF($O$7=2,Values!U115,Values!AE115))</f>
        <v>37.5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21</v>
      </c>
      <c r="AD12" s="289">
        <f t="shared" ref="AD12:AI12" si="0">IFERROR(VALUE(0&amp;SUBSTITUTE(D12,"*","")),"-")</f>
        <v>20</v>
      </c>
      <c r="AE12" s="289">
        <f t="shared" si="0"/>
        <v>29</v>
      </c>
      <c r="AF12" s="289">
        <f t="shared" si="0"/>
        <v>29</v>
      </c>
      <c r="AG12" s="289">
        <f t="shared" si="0"/>
        <v>47</v>
      </c>
      <c r="AH12" s="289">
        <f t="shared" si="0"/>
        <v>79</v>
      </c>
      <c r="AI12" s="289" t="str">
        <f t="shared" si="0"/>
        <v>-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15</v>
      </c>
      <c r="D13" s="198">
        <f>IF($O$7=1,Values!D116,IF($O$7=2,Values!N116,Values!X116))</f>
        <v>12</v>
      </c>
      <c r="E13" s="198">
        <f>IF($O$7=1,Values!E116,IF($O$7=2,Values!O116,Values!Y116))</f>
        <v>15</v>
      </c>
      <c r="F13" s="198">
        <f>IF($O$7=1,Values!F116,IF($O$7=2,Values!P116,Values!Z116))</f>
        <v>27</v>
      </c>
      <c r="G13" s="198">
        <f>IF($O$7=1,Values!G116,IF($O$7=2,Values!Q116,Values!AA116))</f>
        <v>39</v>
      </c>
      <c r="H13" s="198">
        <f>IF($O$7=1,Values!H116,IF($O$7=2,Values!R116,Values!AB116))</f>
        <v>55</v>
      </c>
      <c r="I13" s="199" t="str">
        <f>IF($O$7=1,Values!I116,IF($O$7=2,Values!S116,Values!AC116))</f>
        <v>21*</v>
      </c>
      <c r="J13" s="199">
        <f>IF($O$7=1,Values!J116,IF($O$7=2,Values!T116,Values!AD116))</f>
        <v>21.6</v>
      </c>
      <c r="K13" s="199">
        <f>IF($O$7=1,Values!K116,IF($O$7=2,Values!U116,Values!AE116))</f>
        <v>27.166666666666668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15</v>
      </c>
      <c r="AD13" s="289">
        <f t="shared" ref="AD13:AD35" si="2">IFERROR(VALUE(0&amp;SUBSTITUTE(D13,"*","")),"-")</f>
        <v>12</v>
      </c>
      <c r="AE13" s="289">
        <f t="shared" ref="AE13:AE35" si="3">IFERROR(VALUE(0&amp;SUBSTITUTE(E13,"*","")),"-")</f>
        <v>15</v>
      </c>
      <c r="AF13" s="289">
        <f t="shared" ref="AF13:AF35" si="4">IFERROR(VALUE(0&amp;SUBSTITUTE(F13,"*","")),"-")</f>
        <v>27</v>
      </c>
      <c r="AG13" s="289">
        <f t="shared" ref="AG13:AG35" si="5">IFERROR(VALUE(0&amp;SUBSTITUTE(G13,"*","")),"-")</f>
        <v>39</v>
      </c>
      <c r="AH13" s="289">
        <f t="shared" ref="AH13:AH35" si="6">IFERROR(VALUE(0&amp;SUBSTITUTE(H13,"*","")),"-")</f>
        <v>55</v>
      </c>
      <c r="AI13" s="289">
        <f t="shared" ref="AI13:AI35" si="7">IFERROR(VALUE(0&amp;SUBSTITUTE(I13,"*","")),"-")</f>
        <v>21</v>
      </c>
      <c r="AJ13" s="291">
        <f t="shared" ref="AJ13:AJ35" si="8">IFERROR(VALUE(0&amp;SUBSTITUTE(J13,"*","")),"-")</f>
        <v>21.6</v>
      </c>
      <c r="AK13" s="291">
        <f t="shared" ref="AK13:AK35" si="9">IFERROR(VALUE(0&amp;SUBSTITUTE(K13,"*","")),"-")</f>
        <v>27.1666666666667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15</v>
      </c>
      <c r="D14" s="198">
        <f>IF($O$7=1,Values!D117,IF($O$7=2,Values!N117,Values!X117))</f>
        <v>14</v>
      </c>
      <c r="E14" s="198">
        <f>IF($O$7=1,Values!E117,IF($O$7=2,Values!O117,Values!Y117))</f>
        <v>19</v>
      </c>
      <c r="F14" s="198">
        <f>IF($O$7=1,Values!F117,IF($O$7=2,Values!P117,Values!Z117))</f>
        <v>17</v>
      </c>
      <c r="G14" s="198">
        <f>IF($O$7=1,Values!G117,IF($O$7=2,Values!Q117,Values!AA117))</f>
        <v>29</v>
      </c>
      <c r="H14" s="198">
        <f>IF($O$7=1,Values!H117,IF($O$7=2,Values!R117,Values!AB117))</f>
        <v>50</v>
      </c>
      <c r="I14" s="199">
        <f>IF($O$7=1,Values!I117,IF($O$7=2,Values!S117,Values!AC117))</f>
        <v>65</v>
      </c>
      <c r="J14" s="199">
        <f>IF($O$7=1,Values!J117,IF($O$7=2,Values!T117,Values!AD117))</f>
        <v>18.8</v>
      </c>
      <c r="K14" s="199">
        <f>IF($O$7=1,Values!K117,IF($O$7=2,Values!U117,Values!AE117))</f>
        <v>29.857142857142858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15</v>
      </c>
      <c r="AD14" s="289">
        <f t="shared" si="2"/>
        <v>14</v>
      </c>
      <c r="AE14" s="289">
        <f t="shared" si="3"/>
        <v>19</v>
      </c>
      <c r="AF14" s="289">
        <f t="shared" si="4"/>
        <v>17</v>
      </c>
      <c r="AG14" s="289">
        <f t="shared" si="5"/>
        <v>29</v>
      </c>
      <c r="AH14" s="289">
        <f t="shared" si="6"/>
        <v>50</v>
      </c>
      <c r="AI14" s="289">
        <f t="shared" si="7"/>
        <v>65</v>
      </c>
      <c r="AJ14" s="291">
        <f t="shared" si="8"/>
        <v>18.8</v>
      </c>
      <c r="AK14" s="291">
        <f t="shared" si="9"/>
        <v>29.8571428571429</v>
      </c>
      <c r="AL14" s="56"/>
    </row>
    <row r="15" spans="1:74" x14ac:dyDescent="0.25">
      <c r="B15" s="43">
        <v>0.125</v>
      </c>
      <c r="C15" s="197">
        <f>IF($O$7=1,Values!C118,IF($O$7=2,Values!M118,Values!W118))</f>
        <v>8</v>
      </c>
      <c r="D15" s="198">
        <f>IF($O$7=1,Values!D118,IF($O$7=2,Values!N118,Values!X118))</f>
        <v>8</v>
      </c>
      <c r="E15" s="198">
        <f>IF($O$7=1,Values!E118,IF($O$7=2,Values!O118,Values!Y118))</f>
        <v>10</v>
      </c>
      <c r="F15" s="198">
        <f>IF($O$7=1,Values!F118,IF($O$7=2,Values!P118,Values!Z118))</f>
        <v>15</v>
      </c>
      <c r="G15" s="198">
        <f>IF($O$7=1,Values!G118,IF($O$7=2,Values!Q118,Values!AA118))</f>
        <v>29</v>
      </c>
      <c r="H15" s="198">
        <f>IF($O$7=1,Values!H118,IF($O$7=2,Values!R118,Values!AB118))</f>
        <v>39</v>
      </c>
      <c r="I15" s="199">
        <f>IF($O$7=1,Values!I118,IF($O$7=2,Values!S118,Values!AC118))</f>
        <v>31</v>
      </c>
      <c r="J15" s="199">
        <f>IF($O$7=1,Values!J118,IF($O$7=2,Values!T118,Values!AD118))</f>
        <v>14</v>
      </c>
      <c r="K15" s="199">
        <f>IF($O$7=1,Values!K118,IF($O$7=2,Values!U118,Values!AE118))</f>
        <v>20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8</v>
      </c>
      <c r="AD15" s="289">
        <f t="shared" si="2"/>
        <v>8</v>
      </c>
      <c r="AE15" s="289">
        <f t="shared" si="3"/>
        <v>10</v>
      </c>
      <c r="AF15" s="289">
        <f t="shared" si="4"/>
        <v>15</v>
      </c>
      <c r="AG15" s="289">
        <f t="shared" si="5"/>
        <v>29</v>
      </c>
      <c r="AH15" s="289">
        <f t="shared" si="6"/>
        <v>39</v>
      </c>
      <c r="AI15" s="289">
        <f t="shared" si="7"/>
        <v>31</v>
      </c>
      <c r="AJ15" s="291">
        <f t="shared" si="8"/>
        <v>14</v>
      </c>
      <c r="AK15" s="291">
        <f t="shared" si="9"/>
        <v>20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3</v>
      </c>
      <c r="D16" s="198">
        <f>IF($O$7=1,Values!D119,IF($O$7=2,Values!N119,Values!X119))</f>
        <v>11</v>
      </c>
      <c r="E16" s="198">
        <f>IF($O$7=1,Values!E119,IF($O$7=2,Values!O119,Values!Y119))</f>
        <v>9</v>
      </c>
      <c r="F16" s="198">
        <f>IF($O$7=1,Values!F119,IF($O$7=2,Values!P119,Values!Z119))</f>
        <v>12</v>
      </c>
      <c r="G16" s="198">
        <f>IF($O$7=1,Values!G119,IF($O$7=2,Values!Q119,Values!AA119))</f>
        <v>10</v>
      </c>
      <c r="H16" s="198">
        <f>IF($O$7=1,Values!H119,IF($O$7=2,Values!R119,Values!AB119))</f>
        <v>13</v>
      </c>
      <c r="I16" s="199">
        <f>IF($O$7=1,Values!I119,IF($O$7=2,Values!S119,Values!AC119))</f>
        <v>14</v>
      </c>
      <c r="J16" s="199">
        <f>IF($O$7=1,Values!J119,IF($O$7=2,Values!T119,Values!AD119))</f>
        <v>9</v>
      </c>
      <c r="K16" s="199">
        <f>IF($O$7=1,Values!K119,IF($O$7=2,Values!U119,Values!AE119))</f>
        <v>10.285714285714286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3</v>
      </c>
      <c r="AD16" s="289">
        <f t="shared" si="2"/>
        <v>11</v>
      </c>
      <c r="AE16" s="289">
        <f t="shared" si="3"/>
        <v>9</v>
      </c>
      <c r="AF16" s="289">
        <f t="shared" si="4"/>
        <v>12</v>
      </c>
      <c r="AG16" s="289">
        <f t="shared" si="5"/>
        <v>10</v>
      </c>
      <c r="AH16" s="289">
        <f t="shared" si="6"/>
        <v>13</v>
      </c>
      <c r="AI16" s="289">
        <f t="shared" si="7"/>
        <v>14</v>
      </c>
      <c r="AJ16" s="291">
        <f t="shared" si="8"/>
        <v>9</v>
      </c>
      <c r="AK16" s="291">
        <f t="shared" si="9"/>
        <v>10.285714285714301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16</v>
      </c>
      <c r="D17" s="198">
        <f>IF($O$7=1,Values!D120,IF($O$7=2,Values!N120,Values!X120))</f>
        <v>18</v>
      </c>
      <c r="E17" s="198">
        <f>IF($O$7=1,Values!E120,IF($O$7=2,Values!O120,Values!Y120))</f>
        <v>18</v>
      </c>
      <c r="F17" s="198">
        <f>IF($O$7=1,Values!F120,IF($O$7=2,Values!P120,Values!Z120))</f>
        <v>18</v>
      </c>
      <c r="G17" s="198">
        <f>IF($O$7=1,Values!G120,IF($O$7=2,Values!Q120,Values!AA120))</f>
        <v>11</v>
      </c>
      <c r="H17" s="198">
        <f>IF($O$7=1,Values!H120,IF($O$7=2,Values!R120,Values!AB120))</f>
        <v>14</v>
      </c>
      <c r="I17" s="199">
        <f>IF($O$7=1,Values!I120,IF($O$7=2,Values!S120,Values!AC120))</f>
        <v>15</v>
      </c>
      <c r="J17" s="199">
        <f>IF($O$7=1,Values!J120,IF($O$7=2,Values!T120,Values!AD120))</f>
        <v>16.2</v>
      </c>
      <c r="K17" s="199">
        <f>IF($O$7=1,Values!K120,IF($O$7=2,Values!U120,Values!AE120))</f>
        <v>15.714285714285714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16</v>
      </c>
      <c r="AD17" s="289">
        <f t="shared" si="2"/>
        <v>18</v>
      </c>
      <c r="AE17" s="289">
        <f t="shared" si="3"/>
        <v>18</v>
      </c>
      <c r="AF17" s="289">
        <f t="shared" si="4"/>
        <v>18</v>
      </c>
      <c r="AG17" s="289">
        <f t="shared" si="5"/>
        <v>11</v>
      </c>
      <c r="AH17" s="289">
        <f t="shared" si="6"/>
        <v>14</v>
      </c>
      <c r="AI17" s="289">
        <f t="shared" si="7"/>
        <v>15</v>
      </c>
      <c r="AJ17" s="291">
        <f t="shared" si="8"/>
        <v>16.2</v>
      </c>
      <c r="AK17" s="291">
        <f t="shared" si="9"/>
        <v>15.714285714285699</v>
      </c>
      <c r="AL17" s="56"/>
    </row>
    <row r="18" spans="2:38" x14ac:dyDescent="0.25">
      <c r="B18" s="43">
        <v>0.25</v>
      </c>
      <c r="C18" s="197">
        <f>IF($O$7=1,Values!C121,IF($O$7=2,Values!M121,Values!W121))</f>
        <v>63</v>
      </c>
      <c r="D18" s="198">
        <f>IF($O$7=1,Values!D121,IF($O$7=2,Values!N121,Values!X121))</f>
        <v>61</v>
      </c>
      <c r="E18" s="198">
        <f>IF($O$7=1,Values!E121,IF($O$7=2,Values!O121,Values!Y121))</f>
        <v>50</v>
      </c>
      <c r="F18" s="198">
        <f>IF($O$7=1,Values!F121,IF($O$7=2,Values!P121,Values!Z121))</f>
        <v>45</v>
      </c>
      <c r="G18" s="198">
        <f>IF($O$7=1,Values!G121,IF($O$7=2,Values!Q121,Values!AA121))</f>
        <v>49</v>
      </c>
      <c r="H18" s="198">
        <f>IF($O$7=1,Values!H121,IF($O$7=2,Values!R121,Values!AB121))</f>
        <v>26</v>
      </c>
      <c r="I18" s="199">
        <f>IF($O$7=1,Values!I121,IF($O$7=2,Values!S121,Values!AC121))</f>
        <v>16</v>
      </c>
      <c r="J18" s="199">
        <f>IF($O$7=1,Values!J121,IF($O$7=2,Values!T121,Values!AD121))</f>
        <v>53.6</v>
      </c>
      <c r="K18" s="199">
        <f>IF($O$7=1,Values!K121,IF($O$7=2,Values!U121,Values!AE121))</f>
        <v>44.285714285714285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63</v>
      </c>
      <c r="AD18" s="289">
        <f t="shared" si="2"/>
        <v>61</v>
      </c>
      <c r="AE18" s="289">
        <f t="shared" si="3"/>
        <v>50</v>
      </c>
      <c r="AF18" s="289">
        <f t="shared" si="4"/>
        <v>45</v>
      </c>
      <c r="AG18" s="289">
        <f t="shared" si="5"/>
        <v>49</v>
      </c>
      <c r="AH18" s="289">
        <f t="shared" si="6"/>
        <v>26</v>
      </c>
      <c r="AI18" s="289">
        <f t="shared" si="7"/>
        <v>16</v>
      </c>
      <c r="AJ18" s="291">
        <f t="shared" si="8"/>
        <v>53.6</v>
      </c>
      <c r="AK18" s="291">
        <f t="shared" si="9"/>
        <v>44.285714285714299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153</v>
      </c>
      <c r="D19" s="198">
        <f>IF($O$7=1,Values!D122,IF($O$7=2,Values!N122,Values!X122))</f>
        <v>143</v>
      </c>
      <c r="E19" s="198">
        <f>IF($O$7=1,Values!E122,IF($O$7=2,Values!O122,Values!Y122))</f>
        <v>130</v>
      </c>
      <c r="F19" s="198">
        <f>IF($O$7=1,Values!F122,IF($O$7=2,Values!P122,Values!Z122))</f>
        <v>142</v>
      </c>
      <c r="G19" s="198">
        <f>IF($O$7=1,Values!G122,IF($O$7=2,Values!Q122,Values!AA122))</f>
        <v>141</v>
      </c>
      <c r="H19" s="198">
        <f>IF($O$7=1,Values!H122,IF($O$7=2,Values!R122,Values!AB122))</f>
        <v>52</v>
      </c>
      <c r="I19" s="199">
        <f>IF($O$7=1,Values!I122,IF($O$7=2,Values!S122,Values!AC122))</f>
        <v>30</v>
      </c>
      <c r="J19" s="199">
        <f>IF($O$7=1,Values!J122,IF($O$7=2,Values!T122,Values!AD122))</f>
        <v>141.80000000000001</v>
      </c>
      <c r="K19" s="199">
        <f>IF($O$7=1,Values!K122,IF($O$7=2,Values!U122,Values!AE122))</f>
        <v>113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153</v>
      </c>
      <c r="AD19" s="289">
        <f t="shared" si="2"/>
        <v>143</v>
      </c>
      <c r="AE19" s="289">
        <f t="shared" si="3"/>
        <v>130</v>
      </c>
      <c r="AF19" s="289">
        <f t="shared" si="4"/>
        <v>142</v>
      </c>
      <c r="AG19" s="289">
        <f t="shared" si="5"/>
        <v>141</v>
      </c>
      <c r="AH19" s="289">
        <f t="shared" si="6"/>
        <v>52</v>
      </c>
      <c r="AI19" s="289">
        <f t="shared" si="7"/>
        <v>30</v>
      </c>
      <c r="AJ19" s="291">
        <f t="shared" si="8"/>
        <v>141.80000000000001</v>
      </c>
      <c r="AK19" s="291">
        <f t="shared" si="9"/>
        <v>113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196</v>
      </c>
      <c r="D20" s="198" t="str">
        <f>IF($O$7=1,Values!D123,IF($O$7=2,Values!N123,Values!X123))</f>
        <v>-</v>
      </c>
      <c r="E20" s="198">
        <f>IF($O$7=1,Values!E123,IF($O$7=2,Values!O123,Values!Y123))</f>
        <v>163</v>
      </c>
      <c r="F20" s="198">
        <f>IF($O$7=1,Values!F123,IF($O$7=2,Values!P123,Values!Z123))</f>
        <v>188</v>
      </c>
      <c r="G20" s="198">
        <f>IF($O$7=1,Values!G123,IF($O$7=2,Values!Q123,Values!AA123))</f>
        <v>189</v>
      </c>
      <c r="H20" s="198">
        <f>IF($O$7=1,Values!H123,IF($O$7=2,Values!R123,Values!AB123))</f>
        <v>81</v>
      </c>
      <c r="I20" s="199">
        <f>IF($O$7=1,Values!I123,IF($O$7=2,Values!S123,Values!AC123))</f>
        <v>86</v>
      </c>
      <c r="J20" s="199">
        <f>IF($O$7=1,Values!J123,IF($O$7=2,Values!T123,Values!AD123))</f>
        <v>184</v>
      </c>
      <c r="K20" s="199">
        <f>IF($O$7=1,Values!K123,IF($O$7=2,Values!U123,Values!AE123))</f>
        <v>150.5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196</v>
      </c>
      <c r="AD20" s="289" t="str">
        <f>IFERROR(VALUE(0&amp;SUBSTITUTE(D20,"*","")),"-")</f>
        <v>-</v>
      </c>
      <c r="AE20" s="289">
        <f t="shared" si="3"/>
        <v>163</v>
      </c>
      <c r="AF20" s="289">
        <f t="shared" si="4"/>
        <v>188</v>
      </c>
      <c r="AG20" s="289">
        <f t="shared" si="5"/>
        <v>189</v>
      </c>
      <c r="AH20" s="289">
        <f t="shared" si="6"/>
        <v>81</v>
      </c>
      <c r="AI20" s="289">
        <f t="shared" si="7"/>
        <v>86</v>
      </c>
      <c r="AJ20" s="291">
        <f t="shared" si="8"/>
        <v>184</v>
      </c>
      <c r="AK20" s="291">
        <f t="shared" si="9"/>
        <v>150.5</v>
      </c>
      <c r="AL20" s="56"/>
    </row>
    <row r="21" spans="2:38" x14ac:dyDescent="0.25">
      <c r="B21" s="43">
        <v>0.375</v>
      </c>
      <c r="C21" s="197">
        <f>IF($O$7=1,Values!C124,IF($O$7=2,Values!M124,Values!W124))</f>
        <v>154</v>
      </c>
      <c r="D21" s="198" t="str">
        <f>IF($O$7=1,Values!D124,IF($O$7=2,Values!N124,Values!X124))</f>
        <v>-</v>
      </c>
      <c r="E21" s="198">
        <f>IF($O$7=1,Values!E124,IF($O$7=2,Values!O124,Values!Y124))</f>
        <v>175</v>
      </c>
      <c r="F21" s="198">
        <f>IF($O$7=1,Values!F124,IF($O$7=2,Values!P124,Values!Z124))</f>
        <v>163</v>
      </c>
      <c r="G21" s="198">
        <f>IF($O$7=1,Values!G124,IF($O$7=2,Values!Q124,Values!AA124))</f>
        <v>137</v>
      </c>
      <c r="H21" s="198">
        <f>IF($O$7=1,Values!H124,IF($O$7=2,Values!R124,Values!AB124))</f>
        <v>111</v>
      </c>
      <c r="I21" s="199">
        <f>IF($O$7=1,Values!I124,IF($O$7=2,Values!S124,Values!AC124))</f>
        <v>115</v>
      </c>
      <c r="J21" s="199">
        <f>IF($O$7=1,Values!J124,IF($O$7=2,Values!T124,Values!AD124))</f>
        <v>157.25</v>
      </c>
      <c r="K21" s="199">
        <f>IF($O$7=1,Values!K124,IF($O$7=2,Values!U124,Values!AE124))</f>
        <v>142.5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154</v>
      </c>
      <c r="AD21" s="289" t="str">
        <f t="shared" si="2"/>
        <v>-</v>
      </c>
      <c r="AE21" s="289">
        <f t="shared" si="3"/>
        <v>175</v>
      </c>
      <c r="AF21" s="289">
        <f t="shared" si="4"/>
        <v>163</v>
      </c>
      <c r="AG21" s="289">
        <f t="shared" si="5"/>
        <v>137</v>
      </c>
      <c r="AH21" s="289">
        <f t="shared" si="6"/>
        <v>111</v>
      </c>
      <c r="AI21" s="289">
        <f t="shared" si="7"/>
        <v>115</v>
      </c>
      <c r="AJ21" s="291">
        <f t="shared" si="8"/>
        <v>157.25</v>
      </c>
      <c r="AK21" s="291">
        <f t="shared" si="9"/>
        <v>142.5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159</v>
      </c>
      <c r="D22" s="198" t="str">
        <f>IF($O$7=1,Values!D125,IF($O$7=2,Values!N125,Values!X125))</f>
        <v>-</v>
      </c>
      <c r="E22" s="198">
        <f>IF($O$7=1,Values!E125,IF($O$7=2,Values!O125,Values!Y125))</f>
        <v>157</v>
      </c>
      <c r="F22" s="198">
        <f>IF($O$7=1,Values!F125,IF($O$7=2,Values!P125,Values!Z125))</f>
        <v>160</v>
      </c>
      <c r="G22" s="198">
        <f>IF($O$7=1,Values!G125,IF($O$7=2,Values!Q125,Values!AA125))</f>
        <v>154</v>
      </c>
      <c r="H22" s="198">
        <f>IF($O$7=1,Values!H125,IF($O$7=2,Values!R125,Values!AB125))</f>
        <v>140</v>
      </c>
      <c r="I22" s="199">
        <f>IF($O$7=1,Values!I125,IF($O$7=2,Values!S125,Values!AC125))</f>
        <v>163</v>
      </c>
      <c r="J22" s="199">
        <f>IF($O$7=1,Values!J125,IF($O$7=2,Values!T125,Values!AD125))</f>
        <v>157.5</v>
      </c>
      <c r="K22" s="199">
        <f>IF($O$7=1,Values!K125,IF($O$7=2,Values!U125,Values!AE125))</f>
        <v>155.5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159</v>
      </c>
      <c r="AD22" s="289" t="str">
        <f t="shared" si="2"/>
        <v>-</v>
      </c>
      <c r="AE22" s="289">
        <f t="shared" si="3"/>
        <v>157</v>
      </c>
      <c r="AF22" s="289">
        <f t="shared" si="4"/>
        <v>160</v>
      </c>
      <c r="AG22" s="289">
        <f t="shared" si="5"/>
        <v>154</v>
      </c>
      <c r="AH22" s="289">
        <f t="shared" si="6"/>
        <v>140</v>
      </c>
      <c r="AI22" s="289">
        <f t="shared" si="7"/>
        <v>163</v>
      </c>
      <c r="AJ22" s="291">
        <f t="shared" si="8"/>
        <v>157.5</v>
      </c>
      <c r="AK22" s="291">
        <f t="shared" si="9"/>
        <v>155.5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151</v>
      </c>
      <c r="D23" s="198" t="str">
        <f>IF($O$7=1,Values!D126,IF($O$7=2,Values!N126,Values!X126))</f>
        <v>119*</v>
      </c>
      <c r="E23" s="198">
        <f>IF($O$7=1,Values!E126,IF($O$7=2,Values!O126,Values!Y126))</f>
        <v>139</v>
      </c>
      <c r="F23" s="198">
        <f>IF($O$7=1,Values!F126,IF($O$7=2,Values!P126,Values!Z126))</f>
        <v>177</v>
      </c>
      <c r="G23" s="198">
        <f>IF($O$7=1,Values!G126,IF($O$7=2,Values!Q126,Values!AA126))</f>
        <v>169</v>
      </c>
      <c r="H23" s="198">
        <f>IF($O$7=1,Values!H126,IF($O$7=2,Values!R126,Values!AB126))</f>
        <v>124</v>
      </c>
      <c r="I23" s="199">
        <f>IF($O$7=1,Values!I126,IF($O$7=2,Values!S126,Values!AC126))</f>
        <v>137</v>
      </c>
      <c r="J23" s="199">
        <f>IF($O$7=1,Values!J126,IF($O$7=2,Values!T126,Values!AD126))</f>
        <v>159</v>
      </c>
      <c r="K23" s="199">
        <f>IF($O$7=1,Values!K126,IF($O$7=2,Values!U126,Values!AE126))</f>
        <v>149.5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151</v>
      </c>
      <c r="AD23" s="289">
        <f t="shared" si="2"/>
        <v>119</v>
      </c>
      <c r="AE23" s="289">
        <f t="shared" si="3"/>
        <v>139</v>
      </c>
      <c r="AF23" s="289">
        <f t="shared" si="4"/>
        <v>177</v>
      </c>
      <c r="AG23" s="289">
        <f t="shared" si="5"/>
        <v>169</v>
      </c>
      <c r="AH23" s="289">
        <f t="shared" si="6"/>
        <v>124</v>
      </c>
      <c r="AI23" s="289">
        <f t="shared" si="7"/>
        <v>137</v>
      </c>
      <c r="AJ23" s="291">
        <f t="shared" si="8"/>
        <v>159</v>
      </c>
      <c r="AK23" s="291">
        <f t="shared" si="9"/>
        <v>149.5</v>
      </c>
      <c r="AL23" s="56"/>
    </row>
    <row r="24" spans="2:38" x14ac:dyDescent="0.25">
      <c r="B24" s="43">
        <v>0.5</v>
      </c>
      <c r="C24" s="197">
        <f>IF($O$7=1,Values!C127,IF($O$7=2,Values!M127,Values!W127))</f>
        <v>150</v>
      </c>
      <c r="D24" s="198">
        <f>IF($O$7=1,Values!D127,IF($O$7=2,Values!N127,Values!X127))</f>
        <v>137</v>
      </c>
      <c r="E24" s="198">
        <f>IF($O$7=1,Values!E127,IF($O$7=2,Values!O127,Values!Y127))</f>
        <v>151</v>
      </c>
      <c r="F24" s="198">
        <f>IF($O$7=1,Values!F127,IF($O$7=2,Values!P127,Values!Z127))</f>
        <v>161</v>
      </c>
      <c r="G24" s="198">
        <f>IF($O$7=1,Values!G127,IF($O$7=2,Values!Q127,Values!AA127))</f>
        <v>177</v>
      </c>
      <c r="H24" s="198">
        <f>IF($O$7=1,Values!H127,IF($O$7=2,Values!R127,Values!AB127))</f>
        <v>130</v>
      </c>
      <c r="I24" s="199">
        <f>IF($O$7=1,Values!I127,IF($O$7=2,Values!S127,Values!AC127))</f>
        <v>154</v>
      </c>
      <c r="J24" s="199">
        <f>IF($O$7=1,Values!J127,IF($O$7=2,Values!T127,Values!AD127))</f>
        <v>155.19999999999999</v>
      </c>
      <c r="K24" s="199">
        <f>IF($O$7=1,Values!K127,IF($O$7=2,Values!U127,Values!AE127))</f>
        <v>151.42857142857142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150</v>
      </c>
      <c r="AD24" s="289">
        <f t="shared" si="2"/>
        <v>137</v>
      </c>
      <c r="AE24" s="289">
        <f t="shared" si="3"/>
        <v>151</v>
      </c>
      <c r="AF24" s="289">
        <f t="shared" si="4"/>
        <v>161</v>
      </c>
      <c r="AG24" s="289">
        <f t="shared" si="5"/>
        <v>177</v>
      </c>
      <c r="AH24" s="289">
        <f t="shared" si="6"/>
        <v>130</v>
      </c>
      <c r="AI24" s="289">
        <f t="shared" si="7"/>
        <v>154</v>
      </c>
      <c r="AJ24" s="291">
        <f t="shared" si="8"/>
        <v>155.19999999999999</v>
      </c>
      <c r="AK24" s="291">
        <f t="shared" si="9"/>
        <v>151.42857142857099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151</v>
      </c>
      <c r="D25" s="198">
        <f>IF($O$7=1,Values!D128,IF($O$7=2,Values!N128,Values!X128))</f>
        <v>175</v>
      </c>
      <c r="E25" s="198">
        <f>IF($O$7=1,Values!E128,IF($O$7=2,Values!O128,Values!Y128))</f>
        <v>152</v>
      </c>
      <c r="F25" s="198">
        <f>IF($O$7=1,Values!F128,IF($O$7=2,Values!P128,Values!Z128))</f>
        <v>156</v>
      </c>
      <c r="G25" s="198">
        <f>IF($O$7=1,Values!G128,IF($O$7=2,Values!Q128,Values!AA128))</f>
        <v>170</v>
      </c>
      <c r="H25" s="198">
        <f>IF($O$7=1,Values!H128,IF($O$7=2,Values!R128,Values!AB128))</f>
        <v>103</v>
      </c>
      <c r="I25" s="199">
        <f>IF($O$7=1,Values!I128,IF($O$7=2,Values!S128,Values!AC128))</f>
        <v>183</v>
      </c>
      <c r="J25" s="199">
        <f>IF($O$7=1,Values!J128,IF($O$7=2,Values!T128,Values!AD128))</f>
        <v>160.80000000000001</v>
      </c>
      <c r="K25" s="199">
        <f>IF($O$7=1,Values!K128,IF($O$7=2,Values!U128,Values!AE128))</f>
        <v>155.71428571428572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151</v>
      </c>
      <c r="AD25" s="289">
        <f t="shared" si="2"/>
        <v>175</v>
      </c>
      <c r="AE25" s="289">
        <f t="shared" si="3"/>
        <v>152</v>
      </c>
      <c r="AF25" s="289">
        <f t="shared" si="4"/>
        <v>156</v>
      </c>
      <c r="AG25" s="289">
        <f t="shared" si="5"/>
        <v>170</v>
      </c>
      <c r="AH25" s="289">
        <f t="shared" si="6"/>
        <v>103</v>
      </c>
      <c r="AI25" s="289">
        <f t="shared" si="7"/>
        <v>183</v>
      </c>
      <c r="AJ25" s="291">
        <f t="shared" si="8"/>
        <v>160.80000000000001</v>
      </c>
      <c r="AK25" s="291">
        <f t="shared" si="9"/>
        <v>155.71428571428601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137</v>
      </c>
      <c r="D26" s="198">
        <f>IF($O$7=1,Values!D129,IF($O$7=2,Values!N129,Values!X129))</f>
        <v>150</v>
      </c>
      <c r="E26" s="198">
        <f>IF($O$7=1,Values!E129,IF($O$7=2,Values!O129,Values!Y129))</f>
        <v>154</v>
      </c>
      <c r="F26" s="198">
        <f>IF($O$7=1,Values!F129,IF($O$7=2,Values!P129,Values!Z129))</f>
        <v>167</v>
      </c>
      <c r="G26" s="198">
        <f>IF($O$7=1,Values!G129,IF($O$7=2,Values!Q129,Values!AA129))</f>
        <v>151</v>
      </c>
      <c r="H26" s="198">
        <f>IF($O$7=1,Values!H129,IF($O$7=2,Values!R129,Values!AB129))</f>
        <v>78</v>
      </c>
      <c r="I26" s="199">
        <f>IF($O$7=1,Values!I129,IF($O$7=2,Values!S129,Values!AC129))</f>
        <v>161</v>
      </c>
      <c r="J26" s="199">
        <f>IF($O$7=1,Values!J129,IF($O$7=2,Values!T129,Values!AD129))</f>
        <v>151.80000000000001</v>
      </c>
      <c r="K26" s="199">
        <f>IF($O$7=1,Values!K129,IF($O$7=2,Values!U129,Values!AE129))</f>
        <v>142.57142857142858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137</v>
      </c>
      <c r="AD26" s="289">
        <f t="shared" si="2"/>
        <v>150</v>
      </c>
      <c r="AE26" s="289">
        <f t="shared" si="3"/>
        <v>154</v>
      </c>
      <c r="AF26" s="289">
        <f t="shared" si="4"/>
        <v>167</v>
      </c>
      <c r="AG26" s="289">
        <f t="shared" si="5"/>
        <v>151</v>
      </c>
      <c r="AH26" s="289">
        <f t="shared" si="6"/>
        <v>78</v>
      </c>
      <c r="AI26" s="289">
        <f t="shared" si="7"/>
        <v>161</v>
      </c>
      <c r="AJ26" s="291">
        <f t="shared" si="8"/>
        <v>151.80000000000001</v>
      </c>
      <c r="AK26" s="291">
        <f t="shared" si="9"/>
        <v>142.57142857142901</v>
      </c>
      <c r="AL26" s="56"/>
    </row>
    <row r="27" spans="2:38" x14ac:dyDescent="0.25">
      <c r="B27" s="43">
        <v>0.625</v>
      </c>
      <c r="C27" s="197">
        <f>IF($O$7=1,Values!C130,IF($O$7=2,Values!M130,Values!W130))</f>
        <v>153</v>
      </c>
      <c r="D27" s="198">
        <f>IF($O$7=1,Values!D130,IF($O$7=2,Values!N130,Values!X130))</f>
        <v>194</v>
      </c>
      <c r="E27" s="198">
        <f>IF($O$7=1,Values!E130,IF($O$7=2,Values!O130,Values!Y130))</f>
        <v>171</v>
      </c>
      <c r="F27" s="198">
        <f>IF($O$7=1,Values!F130,IF($O$7=2,Values!P130,Values!Z130))</f>
        <v>221</v>
      </c>
      <c r="G27" s="198">
        <f>IF($O$7=1,Values!G130,IF($O$7=2,Values!Q130,Values!AA130))</f>
        <v>213</v>
      </c>
      <c r="H27" s="198" t="str">
        <f>IF($O$7=1,Values!H130,IF($O$7=2,Values!R130,Values!AB130))</f>
        <v>51*</v>
      </c>
      <c r="I27" s="199">
        <f>IF($O$7=1,Values!I130,IF($O$7=2,Values!S130,Values!AC130))</f>
        <v>152</v>
      </c>
      <c r="J27" s="199">
        <f>IF($O$7=1,Values!J130,IF($O$7=2,Values!T130,Values!AD130))</f>
        <v>190.4</v>
      </c>
      <c r="K27" s="199">
        <f>IF($O$7=1,Values!K130,IF($O$7=2,Values!U130,Values!AE130))</f>
        <v>184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153</v>
      </c>
      <c r="AD27" s="289">
        <f t="shared" si="2"/>
        <v>194</v>
      </c>
      <c r="AE27" s="289">
        <f t="shared" si="3"/>
        <v>171</v>
      </c>
      <c r="AF27" s="289">
        <f t="shared" si="4"/>
        <v>221</v>
      </c>
      <c r="AG27" s="289">
        <f t="shared" si="5"/>
        <v>213</v>
      </c>
      <c r="AH27" s="289">
        <f t="shared" si="6"/>
        <v>51</v>
      </c>
      <c r="AI27" s="289">
        <f t="shared" si="7"/>
        <v>152</v>
      </c>
      <c r="AJ27" s="291">
        <f t="shared" si="8"/>
        <v>190.4</v>
      </c>
      <c r="AK27" s="291">
        <f t="shared" si="9"/>
        <v>184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229</v>
      </c>
      <c r="D28" s="198">
        <f>IF($O$7=1,Values!D131,IF($O$7=2,Values!N131,Values!X131))</f>
        <v>205</v>
      </c>
      <c r="E28" s="198">
        <f>IF($O$7=1,Values!E131,IF($O$7=2,Values!O131,Values!Y131))</f>
        <v>199</v>
      </c>
      <c r="F28" s="198">
        <f>IF($O$7=1,Values!F131,IF($O$7=2,Values!P131,Values!Z131))</f>
        <v>232</v>
      </c>
      <c r="G28" s="198">
        <f>IF($O$7=1,Values!G131,IF($O$7=2,Values!Q131,Values!AA131))</f>
        <v>252</v>
      </c>
      <c r="H28" s="198">
        <f>IF($O$7=1,Values!H131,IF($O$7=2,Values!R131,Values!AB131))</f>
        <v>111</v>
      </c>
      <c r="I28" s="199">
        <f>IF($O$7=1,Values!I131,IF($O$7=2,Values!S131,Values!AC131))</f>
        <v>171</v>
      </c>
      <c r="J28" s="199">
        <f>IF($O$7=1,Values!J131,IF($O$7=2,Values!T131,Values!AD131))</f>
        <v>223.4</v>
      </c>
      <c r="K28" s="199">
        <f>IF($O$7=1,Values!K131,IF($O$7=2,Values!U131,Values!AE131))</f>
        <v>199.85714285714286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229</v>
      </c>
      <c r="AD28" s="289">
        <f t="shared" si="2"/>
        <v>205</v>
      </c>
      <c r="AE28" s="289">
        <f t="shared" si="3"/>
        <v>199</v>
      </c>
      <c r="AF28" s="289">
        <f t="shared" si="4"/>
        <v>232</v>
      </c>
      <c r="AG28" s="289">
        <f t="shared" si="5"/>
        <v>252</v>
      </c>
      <c r="AH28" s="289">
        <f t="shared" si="6"/>
        <v>111</v>
      </c>
      <c r="AI28" s="289">
        <f t="shared" si="7"/>
        <v>171</v>
      </c>
      <c r="AJ28" s="291">
        <f t="shared" si="8"/>
        <v>223.4</v>
      </c>
      <c r="AK28" s="291">
        <f t="shared" si="9"/>
        <v>199.857142857143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269</v>
      </c>
      <c r="D29" s="198">
        <f>IF($O$7=1,Values!D132,IF($O$7=2,Values!N132,Values!X132))</f>
        <v>260</v>
      </c>
      <c r="E29" s="198">
        <f>IF($O$7=1,Values!E132,IF($O$7=2,Values!O132,Values!Y132))</f>
        <v>233</v>
      </c>
      <c r="F29" s="198">
        <f>IF($O$7=1,Values!F132,IF($O$7=2,Values!P132,Values!Z132))</f>
        <v>237</v>
      </c>
      <c r="G29" s="198">
        <f>IF($O$7=1,Values!G132,IF($O$7=2,Values!Q132,Values!AA132))</f>
        <v>246</v>
      </c>
      <c r="H29" s="198">
        <f>IF($O$7=1,Values!H132,IF($O$7=2,Values!R132,Values!AB132))</f>
        <v>189</v>
      </c>
      <c r="I29" s="199">
        <f>IF($O$7=1,Values!I132,IF($O$7=2,Values!S132,Values!AC132))</f>
        <v>139</v>
      </c>
      <c r="J29" s="199">
        <f>IF($O$7=1,Values!J132,IF($O$7=2,Values!T132,Values!AD132))</f>
        <v>249</v>
      </c>
      <c r="K29" s="199">
        <f>IF($O$7=1,Values!K132,IF($O$7=2,Values!U132,Values!AE132))</f>
        <v>224.71428571428572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269</v>
      </c>
      <c r="AD29" s="289">
        <f t="shared" si="2"/>
        <v>260</v>
      </c>
      <c r="AE29" s="289">
        <f t="shared" si="3"/>
        <v>233</v>
      </c>
      <c r="AF29" s="289">
        <f t="shared" si="4"/>
        <v>237</v>
      </c>
      <c r="AG29" s="289">
        <f t="shared" si="5"/>
        <v>246</v>
      </c>
      <c r="AH29" s="289">
        <f t="shared" si="6"/>
        <v>189</v>
      </c>
      <c r="AI29" s="289">
        <f t="shared" si="7"/>
        <v>139</v>
      </c>
      <c r="AJ29" s="291">
        <f t="shared" si="8"/>
        <v>249</v>
      </c>
      <c r="AK29" s="291">
        <f t="shared" si="9"/>
        <v>224.71428571428601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151</v>
      </c>
      <c r="D30" s="198">
        <f>IF($O$7=1,Values!D133,IF($O$7=2,Values!N133,Values!X133))</f>
        <v>194</v>
      </c>
      <c r="E30" s="198" t="str">
        <f>IF($O$7=1,Values!E133,IF($O$7=2,Values!O133,Values!Y133))</f>
        <v>-</v>
      </c>
      <c r="F30" s="198">
        <f>IF($O$7=1,Values!F133,IF($O$7=2,Values!P133,Values!Z133))</f>
        <v>185</v>
      </c>
      <c r="G30" s="198">
        <f>IF($O$7=1,Values!G133,IF($O$7=2,Values!Q133,Values!AA133))</f>
        <v>169</v>
      </c>
      <c r="H30" s="198">
        <f>IF($O$7=1,Values!H133,IF($O$7=2,Values!R133,Values!AB133))</f>
        <v>165</v>
      </c>
      <c r="I30" s="199">
        <f>IF($O$7=1,Values!I133,IF($O$7=2,Values!S133,Values!AC133))</f>
        <v>113</v>
      </c>
      <c r="J30" s="199">
        <f>IF($O$7=1,Values!J133,IF($O$7=2,Values!T133,Values!AD133))</f>
        <v>174.75</v>
      </c>
      <c r="K30" s="199">
        <f>IF($O$7=1,Values!K133,IF($O$7=2,Values!U133,Values!AE133))</f>
        <v>162.83333333333334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151</v>
      </c>
      <c r="AD30" s="289">
        <f t="shared" si="2"/>
        <v>194</v>
      </c>
      <c r="AE30" s="289" t="str">
        <f t="shared" si="3"/>
        <v>-</v>
      </c>
      <c r="AF30" s="289">
        <f t="shared" si="4"/>
        <v>185</v>
      </c>
      <c r="AG30" s="289">
        <f t="shared" si="5"/>
        <v>169</v>
      </c>
      <c r="AH30" s="289">
        <f t="shared" si="6"/>
        <v>165</v>
      </c>
      <c r="AI30" s="289">
        <f t="shared" si="7"/>
        <v>113</v>
      </c>
      <c r="AJ30" s="291">
        <f t="shared" si="8"/>
        <v>174.75</v>
      </c>
      <c r="AK30" s="291">
        <f t="shared" si="9"/>
        <v>162.833333333333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114</v>
      </c>
      <c r="D31" s="198">
        <f>IF($O$7=1,Values!D134,IF($O$7=2,Values!N134,Values!X134))</f>
        <v>118</v>
      </c>
      <c r="E31" s="198">
        <f>IF($O$7=1,Values!E134,IF($O$7=2,Values!O134,Values!Y134))</f>
        <v>116</v>
      </c>
      <c r="F31" s="198">
        <f>IF($O$7=1,Values!F134,IF($O$7=2,Values!P134,Values!Z134))</f>
        <v>166</v>
      </c>
      <c r="G31" s="198">
        <f>IF($O$7=1,Values!G134,IF($O$7=2,Values!Q134,Values!AA134))</f>
        <v>169</v>
      </c>
      <c r="H31" s="198">
        <f>IF($O$7=1,Values!H134,IF($O$7=2,Values!R134,Values!AB134))</f>
        <v>164</v>
      </c>
      <c r="I31" s="199">
        <f>IF($O$7=1,Values!I134,IF($O$7=2,Values!S134,Values!AC134))</f>
        <v>110</v>
      </c>
      <c r="J31" s="199">
        <f>IF($O$7=1,Values!J134,IF($O$7=2,Values!T134,Values!AD134))</f>
        <v>136.6</v>
      </c>
      <c r="K31" s="199">
        <f>IF($O$7=1,Values!K134,IF($O$7=2,Values!U134,Values!AE134))</f>
        <v>136.71428571428572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114</v>
      </c>
      <c r="AD31" s="289">
        <f t="shared" si="2"/>
        <v>118</v>
      </c>
      <c r="AE31" s="289">
        <f t="shared" si="3"/>
        <v>116</v>
      </c>
      <c r="AF31" s="289">
        <f t="shared" si="4"/>
        <v>166</v>
      </c>
      <c r="AG31" s="289">
        <f t="shared" si="5"/>
        <v>169</v>
      </c>
      <c r="AH31" s="289">
        <f t="shared" si="6"/>
        <v>164</v>
      </c>
      <c r="AI31" s="289">
        <f t="shared" si="7"/>
        <v>110</v>
      </c>
      <c r="AJ31" s="291">
        <f t="shared" si="8"/>
        <v>136.6</v>
      </c>
      <c r="AK31" s="291">
        <f t="shared" si="9"/>
        <v>136.71428571428601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97</v>
      </c>
      <c r="D32" s="198">
        <f>IF($O$7=1,Values!D135,IF($O$7=2,Values!N135,Values!X135))</f>
        <v>107</v>
      </c>
      <c r="E32" s="198">
        <f>IF($O$7=1,Values!E135,IF($O$7=2,Values!O135,Values!Y135))</f>
        <v>145</v>
      </c>
      <c r="F32" s="198">
        <f>IF($O$7=1,Values!F135,IF($O$7=2,Values!P135,Values!Z135))</f>
        <v>104</v>
      </c>
      <c r="G32" s="198">
        <f>IF($O$7=1,Values!G135,IF($O$7=2,Values!Q135,Values!AA135))</f>
        <v>107</v>
      </c>
      <c r="H32" s="198">
        <f>IF($O$7=1,Values!H135,IF($O$7=2,Values!R135,Values!AB135))</f>
        <v>119</v>
      </c>
      <c r="I32" s="199">
        <f>IF($O$7=1,Values!I135,IF($O$7=2,Values!S135,Values!AC135))</f>
        <v>85</v>
      </c>
      <c r="J32" s="199">
        <f>IF($O$7=1,Values!J135,IF($O$7=2,Values!T135,Values!AD135))</f>
        <v>112</v>
      </c>
      <c r="K32" s="199">
        <f>IF($O$7=1,Values!K135,IF($O$7=2,Values!U135,Values!AE135))</f>
        <v>109.14285714285714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97</v>
      </c>
      <c r="AD32" s="289">
        <f t="shared" si="2"/>
        <v>107</v>
      </c>
      <c r="AE32" s="289">
        <f t="shared" si="3"/>
        <v>145</v>
      </c>
      <c r="AF32" s="289">
        <f t="shared" si="4"/>
        <v>104</v>
      </c>
      <c r="AG32" s="289">
        <f t="shared" si="5"/>
        <v>107</v>
      </c>
      <c r="AH32" s="289">
        <f t="shared" si="6"/>
        <v>119</v>
      </c>
      <c r="AI32" s="289">
        <f t="shared" si="7"/>
        <v>85</v>
      </c>
      <c r="AJ32" s="291">
        <f t="shared" si="8"/>
        <v>112</v>
      </c>
      <c r="AK32" s="291">
        <f t="shared" si="9"/>
        <v>109.142857142857</v>
      </c>
      <c r="AL32" s="56"/>
    </row>
    <row r="33" spans="2:38" x14ac:dyDescent="0.25">
      <c r="B33" s="43">
        <v>0.875</v>
      </c>
      <c r="C33" s="197">
        <f>IF($O$7=1,Values!C136,IF($O$7=2,Values!M136,Values!W136))</f>
        <v>64</v>
      </c>
      <c r="D33" s="198">
        <f>IF($O$7=1,Values!D136,IF($O$7=2,Values!N136,Values!X136))</f>
        <v>73</v>
      </c>
      <c r="E33" s="198">
        <f>IF($O$7=1,Values!E136,IF($O$7=2,Values!O136,Values!Y136))</f>
        <v>84</v>
      </c>
      <c r="F33" s="198">
        <f>IF($O$7=1,Values!F136,IF($O$7=2,Values!P136,Values!Z136))</f>
        <v>107</v>
      </c>
      <c r="G33" s="198">
        <f>IF($O$7=1,Values!G136,IF($O$7=2,Values!Q136,Values!AA136))</f>
        <v>127</v>
      </c>
      <c r="H33" s="198" t="str">
        <f>IF($O$7=1,Values!H136,IF($O$7=2,Values!R136,Values!AB136))</f>
        <v>51*</v>
      </c>
      <c r="I33" s="199">
        <f>IF($O$7=1,Values!I136,IF($O$7=2,Values!S136,Values!AC136))</f>
        <v>63</v>
      </c>
      <c r="J33" s="199">
        <f>IF($O$7=1,Values!J136,IF($O$7=2,Values!T136,Values!AD136))</f>
        <v>91</v>
      </c>
      <c r="K33" s="199">
        <f>IF($O$7=1,Values!K136,IF($O$7=2,Values!U136,Values!AE136))</f>
        <v>86.333333333333329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64</v>
      </c>
      <c r="AD33" s="289">
        <f t="shared" si="2"/>
        <v>73</v>
      </c>
      <c r="AE33" s="289">
        <f t="shared" si="3"/>
        <v>84</v>
      </c>
      <c r="AF33" s="289">
        <f t="shared" si="4"/>
        <v>107</v>
      </c>
      <c r="AG33" s="289">
        <f t="shared" si="5"/>
        <v>127</v>
      </c>
      <c r="AH33" s="289">
        <f t="shared" si="6"/>
        <v>51</v>
      </c>
      <c r="AI33" s="289">
        <f t="shared" si="7"/>
        <v>63</v>
      </c>
      <c r="AJ33" s="291">
        <f t="shared" si="8"/>
        <v>91</v>
      </c>
      <c r="AK33" s="291">
        <f t="shared" si="9"/>
        <v>86.3333333333333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61</v>
      </c>
      <c r="D34" s="198">
        <f>IF($O$7=1,Values!D137,IF($O$7=2,Values!N137,Values!X137))</f>
        <v>90</v>
      </c>
      <c r="E34" s="198">
        <f>IF($O$7=1,Values!E137,IF($O$7=2,Values!O137,Values!Y137))</f>
        <v>101</v>
      </c>
      <c r="F34" s="198">
        <f>IF($O$7=1,Values!F137,IF($O$7=2,Values!P137,Values!Z137))</f>
        <v>107</v>
      </c>
      <c r="G34" s="198">
        <f>IF($O$7=1,Values!G137,IF($O$7=2,Values!Q137,Values!AA137))</f>
        <v>151</v>
      </c>
      <c r="H34" s="198" t="str">
        <f>IF($O$7=1,Values!H137,IF($O$7=2,Values!R137,Values!AB137))</f>
        <v>-</v>
      </c>
      <c r="I34" s="199">
        <f>IF($O$7=1,Values!I137,IF($O$7=2,Values!S137,Values!AC137))</f>
        <v>49</v>
      </c>
      <c r="J34" s="199">
        <f>IF($O$7=1,Values!J137,IF($O$7=2,Values!T137,Values!AD137))</f>
        <v>102</v>
      </c>
      <c r="K34" s="199">
        <f>IF($O$7=1,Values!K137,IF($O$7=2,Values!U137,Values!AE137))</f>
        <v>93.166666666666671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61</v>
      </c>
      <c r="AD34" s="289">
        <f t="shared" si="2"/>
        <v>90</v>
      </c>
      <c r="AE34" s="289">
        <f t="shared" si="3"/>
        <v>101</v>
      </c>
      <c r="AF34" s="289">
        <f t="shared" si="4"/>
        <v>107</v>
      </c>
      <c r="AG34" s="289">
        <f t="shared" si="5"/>
        <v>151</v>
      </c>
      <c r="AH34" s="289" t="str">
        <f t="shared" si="6"/>
        <v>-</v>
      </c>
      <c r="AI34" s="289">
        <f t="shared" si="7"/>
        <v>49</v>
      </c>
      <c r="AJ34" s="291">
        <f t="shared" si="8"/>
        <v>102</v>
      </c>
      <c r="AK34" s="291">
        <f t="shared" si="9"/>
        <v>93.1666666666667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51</v>
      </c>
      <c r="D35" s="198">
        <f>IF($O$7=1,Values!D138,IF($O$7=2,Values!N138,Values!X138))</f>
        <v>42</v>
      </c>
      <c r="E35" s="198">
        <f>IF($O$7=1,Values!E138,IF($O$7=2,Values!O138,Values!Y138))</f>
        <v>42</v>
      </c>
      <c r="F35" s="198">
        <f>IF($O$7=1,Values!F138,IF($O$7=2,Values!P138,Values!Z138))</f>
        <v>99</v>
      </c>
      <c r="G35" s="198">
        <f>IF($O$7=1,Values!G138,IF($O$7=2,Values!Q138,Values!AA138))</f>
        <v>113</v>
      </c>
      <c r="H35" s="198" t="str">
        <f>IF($O$7=1,Values!H138,IF($O$7=2,Values!R138,Values!AB138))</f>
        <v>-</v>
      </c>
      <c r="I35" s="199">
        <f>IF($O$7=1,Values!I138,IF($O$7=2,Values!S138,Values!AC138))</f>
        <v>45</v>
      </c>
      <c r="J35" s="199">
        <f>IF($O$7=1,Values!J138,IF($O$7=2,Values!T138,Values!AD138))</f>
        <v>69.400000000000006</v>
      </c>
      <c r="K35" s="199">
        <f>IF($O$7=1,Values!K138,IF($O$7=2,Values!U138,Values!AE138))</f>
        <v>65.333333333333329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51</v>
      </c>
      <c r="AD35" s="289">
        <f t="shared" si="2"/>
        <v>42</v>
      </c>
      <c r="AE35" s="289">
        <f t="shared" si="3"/>
        <v>42</v>
      </c>
      <c r="AF35" s="289">
        <f t="shared" si="4"/>
        <v>99</v>
      </c>
      <c r="AG35" s="289">
        <f t="shared" si="5"/>
        <v>113</v>
      </c>
      <c r="AH35" s="289" t="str">
        <f t="shared" si="6"/>
        <v>-</v>
      </c>
      <c r="AI35" s="289">
        <f t="shared" si="7"/>
        <v>45</v>
      </c>
      <c r="AJ35" s="291">
        <f t="shared" si="8"/>
        <v>69.400000000000006</v>
      </c>
      <c r="AK35" s="291">
        <f t="shared" si="9"/>
        <v>65.3333333333333</v>
      </c>
      <c r="AL35" s="56"/>
    </row>
    <row r="36" spans="2:38" x14ac:dyDescent="0.25">
      <c r="B36" s="338" t="s">
        <v>35</v>
      </c>
      <c r="C36" s="339">
        <f>IF($O$7=1,Values!C139,IF($O$7=2,Values!M139,Values!W139))</f>
        <v>2053</v>
      </c>
      <c r="D36" s="340" t="str">
        <f>IF($O$7=1,Values!D139,IF($O$7=2,Values!N139,Values!X139))</f>
        <v>1577*</v>
      </c>
      <c r="E36" s="340" t="str">
        <f>IF($O$7=1,Values!E139,IF($O$7=2,Values!O139,Values!Y139))</f>
        <v>1824*</v>
      </c>
      <c r="F36" s="340">
        <f>IF($O$7=1,Values!F139,IF($O$7=2,Values!P139,Values!Z139))</f>
        <v>2189</v>
      </c>
      <c r="G36" s="340">
        <f>IF($O$7=1,Values!G139,IF($O$7=2,Values!Q139,Values!AA139))</f>
        <v>2168</v>
      </c>
      <c r="H36" s="340" t="str">
        <f>IF($O$7=1,Values!H139,IF($O$7=2,Values!R139,Values!AB139))</f>
        <v>1335*</v>
      </c>
      <c r="I36" s="341">
        <f>IF($O$7=1,Values!I139,IF($O$7=2,Values!S139,Values!AC139))</f>
        <v>1604</v>
      </c>
      <c r="J36" s="342">
        <f>IF($O$7=1,Values!J139,IF($O$7=2,Values!T139,Values!AD139))</f>
        <v>2104.9</v>
      </c>
      <c r="K36" s="342">
        <f>IF($O$7=1,Values!K139,IF($O$7=2,Values!U139,Values!AE139))</f>
        <v>1932.1190476190477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2391</v>
      </c>
      <c r="D37" s="347" t="str">
        <f>IF($O$7=1,Values!D140,IF($O$7=2,Values!N140,Values!X140))</f>
        <v>1936*</v>
      </c>
      <c r="E37" s="347" t="str">
        <f>IF($O$7=1,Values!E140,IF($O$7=2,Values!O140,Values!Y140))</f>
        <v>2219*</v>
      </c>
      <c r="F37" s="347">
        <f>IF($O$7=1,Values!F140,IF($O$7=2,Values!P140,Values!Z140))</f>
        <v>2611</v>
      </c>
      <c r="G37" s="347">
        <f>IF($O$7=1,Values!G140,IF($O$7=2,Values!Q140,Values!AA140))</f>
        <v>2620</v>
      </c>
      <c r="H37" s="347" t="str">
        <f>IF($O$7=1,Values!H140,IF($O$7=2,Values!R140,Values!AB140))</f>
        <v>1695*</v>
      </c>
      <c r="I37" s="348">
        <f>IF($O$7=1,Values!I140,IF($O$7=2,Values!S140,Values!AC140))</f>
        <v>1878</v>
      </c>
      <c r="J37" s="349">
        <f>IF($O$7=1,Values!J140,IF($O$7=2,Values!T140,Values!AD140))</f>
        <v>2498.1</v>
      </c>
      <c r="K37" s="349">
        <f>IF($O$7=1,Values!K140,IF($O$7=2,Values!U140,Values!AE140))</f>
        <v>2308.5952380952385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2503</v>
      </c>
      <c r="D38" s="352" t="str">
        <f>IF($O$7=1,Values!D141,IF($O$7=2,Values!N141,Values!X141))</f>
        <v>2068*</v>
      </c>
      <c r="E38" s="352" t="str">
        <f>IF($O$7=1,Values!E141,IF($O$7=2,Values!O141,Values!Y141))</f>
        <v>2362*</v>
      </c>
      <c r="F38" s="352">
        <f>IF($O$7=1,Values!F141,IF($O$7=2,Values!P141,Values!Z141))</f>
        <v>2817</v>
      </c>
      <c r="G38" s="352">
        <f>IF($O$7=1,Values!G141,IF($O$7=2,Values!Q141,Values!AA141))</f>
        <v>2884</v>
      </c>
      <c r="H38" s="352" t="str">
        <f>IF($O$7=1,Values!H141,IF($O$7=2,Values!R141,Values!AB141))</f>
        <v>1695*</v>
      </c>
      <c r="I38" s="353">
        <f>IF($O$7=1,Values!I141,IF($O$7=2,Values!S141,Values!AC141))</f>
        <v>1972</v>
      </c>
      <c r="J38" s="354">
        <f>IF($O$7=1,Values!J141,IF($O$7=2,Values!T141,Values!AD141))</f>
        <v>2669.5</v>
      </c>
      <c r="K38" s="354">
        <f>IF($O$7=1,Values!K141,IF($O$7=2,Values!U141,Values!AE141))</f>
        <v>2467.0952380952385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2581</v>
      </c>
      <c r="D39" s="357" t="str">
        <f>IF($O$7=1,Values!D142,IF($O$7=2,Values!N142,Values!X142))</f>
        <v>2151*</v>
      </c>
      <c r="E39" s="357" t="str">
        <f>IF($O$7=1,Values!E142,IF($O$7=2,Values!O142,Values!Y142))</f>
        <v>2462*</v>
      </c>
      <c r="F39" s="357">
        <f>IF($O$7=1,Values!F142,IF($O$7=2,Values!P142,Values!Z142))</f>
        <v>2935</v>
      </c>
      <c r="G39" s="357">
        <f>IF($O$7=1,Values!G142,IF($O$7=2,Values!Q142,Values!AA142))</f>
        <v>3049</v>
      </c>
      <c r="H39" s="357" t="str">
        <f>IF($O$7=1,Values!H142,IF($O$7=2,Values!R142,Values!AB142))</f>
        <v>1945*</v>
      </c>
      <c r="I39" s="358" t="str">
        <f>IF($O$7=1,Values!I142,IF($O$7=2,Values!S142,Values!AC142))</f>
        <v>2118*</v>
      </c>
      <c r="J39" s="359">
        <f>IF($O$7=1,Values!J142,IF($O$7=2,Values!T142,Values!AD142))</f>
        <v>2778.3</v>
      </c>
      <c r="K39" s="359">
        <f>IF($O$7=1,Values!K142,IF($O$7=2,Values!U142,Values!AE142))</f>
        <v>2607.6190476190482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33"/>
      <c r="V3" s="533"/>
      <c r="W3" s="533"/>
      <c r="X3" s="533"/>
      <c r="Y3" s="533"/>
      <c r="Z3" s="533"/>
      <c r="AA3" s="533"/>
      <c r="AB3" s="533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83 - Monmouth Street Bath</v>
      </c>
      <c r="N4" s="507"/>
      <c r="O4" s="507"/>
      <c r="P4" s="507"/>
      <c r="Q4" s="507"/>
      <c r="R4" s="507"/>
      <c r="S4" s="507"/>
      <c r="T4" s="507"/>
      <c r="U4" s="330"/>
      <c r="V4" s="330"/>
      <c r="W4" s="330"/>
      <c r="X4" s="330"/>
      <c r="Y4" s="330"/>
      <c r="Z4" s="330"/>
      <c r="AA4" s="515"/>
      <c r="AB4" s="515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330"/>
      <c r="V5" s="330"/>
      <c r="W5" s="330"/>
      <c r="X5" s="330"/>
      <c r="Y5" s="330"/>
      <c r="Z5" s="330"/>
      <c r="AA5" s="515"/>
      <c r="AB5" s="515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15"/>
      <c r="AB6" s="515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24"/>
      <c r="AB7" s="524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15"/>
      <c r="AB10" s="515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15"/>
      <c r="AB11" s="515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15"/>
      <c r="AB12" s="515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8" t="str">
        <f ca="1">OFFSET(BA1,AP4-1,0)</f>
        <v>Northbound</v>
      </c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20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15"/>
      <c r="AB13" s="515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1" t="s">
        <v>41</v>
      </c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3"/>
      <c r="R14" s="329"/>
      <c r="S14" s="329"/>
      <c r="T14" s="329"/>
      <c r="U14" s="330"/>
      <c r="V14" s="330"/>
      <c r="W14" s="330"/>
      <c r="X14" s="330"/>
      <c r="Y14" s="330"/>
      <c r="Z14" s="330"/>
      <c r="AA14" s="515"/>
      <c r="AB14" s="515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5" t="s">
        <v>4</v>
      </c>
      <c r="D15" s="526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15"/>
      <c r="AB15" s="515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6</v>
      </c>
      <c r="D17" s="324">
        <f ca="1">IFERROR(VALUE(0&amp;SUBSTITUTE(C17,"*","")),0)</f>
        <v>6</v>
      </c>
      <c r="E17" s="259">
        <f ca="1">OFFSET(Values!D149,($AO$4-1)*102,($AP$4-1)*14)</f>
        <v>1</v>
      </c>
      <c r="F17" s="260">
        <f ca="1">OFFSET(Values!E149,($AO$4-1)*102,($AP$4-1)*14)</f>
        <v>5</v>
      </c>
      <c r="G17" s="260">
        <f ca="1">OFFSET(Values!F149,($AO$4-1)*102,($AP$4-1)*14)</f>
        <v>0</v>
      </c>
      <c r="H17" s="260">
        <f ca="1">OFFSET(Values!G149,($AO$4-1)*102,($AP$4-1)*14)</f>
        <v>0</v>
      </c>
      <c r="I17" s="260">
        <f ca="1">OFFSET(Values!H149,($AO$4-1)*102,($AP$4-1)*14)</f>
        <v>0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0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7</v>
      </c>
      <c r="D18" s="325">
        <f t="shared" ref="D18:D81" ca="1" si="0">IFERROR(VALUE(0&amp;SUBSTITUTE(C18,"*","")),0)</f>
        <v>7</v>
      </c>
      <c r="E18" s="262">
        <f ca="1">OFFSET(Values!D150,($AO$4-1)*102,($AP$4-1)*14)</f>
        <v>0</v>
      </c>
      <c r="F18" s="262">
        <f ca="1">OFFSET(Values!E150,($AO$4-1)*102,($AP$4-1)*14)</f>
        <v>7</v>
      </c>
      <c r="G18" s="262">
        <f ca="1">OFFSET(Values!F150,($AO$4-1)*102,($AP$4-1)*14)</f>
        <v>0</v>
      </c>
      <c r="H18" s="262">
        <f ca="1">OFFSET(Values!G150,($AO$4-1)*102,($AP$4-1)*14)</f>
        <v>0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0</v>
      </c>
      <c r="N18" s="262">
        <f ca="1">OFFSET(Values!M150,($AO$4-1)*102,($AP$4-1)*14)</f>
        <v>0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5</v>
      </c>
      <c r="D19" s="325">
        <f t="shared" ca="1" si="0"/>
        <v>5</v>
      </c>
      <c r="E19" s="262">
        <f ca="1">OFFSET(Values!D151,($AO$4-1)*102,($AP$4-1)*14)</f>
        <v>0</v>
      </c>
      <c r="F19" s="262">
        <f ca="1">OFFSET(Values!E151,($AO$4-1)*102,($AP$4-1)*14)</f>
        <v>5</v>
      </c>
      <c r="G19" s="262">
        <f ca="1">OFFSET(Values!F151,($AO$4-1)*102,($AP$4-1)*14)</f>
        <v>0</v>
      </c>
      <c r="H19" s="262">
        <f ca="1">OFFSET(Values!G151,($AO$4-1)*102,($AP$4-1)*14)</f>
        <v>0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3</v>
      </c>
      <c r="D20" s="325">
        <f t="shared" ca="1" si="0"/>
        <v>3</v>
      </c>
      <c r="E20" s="262">
        <f ca="1">OFFSET(Values!D152,($AO$4-1)*102,($AP$4-1)*14)</f>
        <v>0</v>
      </c>
      <c r="F20" s="262">
        <f ca="1">OFFSET(Values!E152,($AO$4-1)*102,($AP$4-1)*14)</f>
        <v>3</v>
      </c>
      <c r="G20" s="262">
        <f ca="1">OFFSET(Values!F152,($AO$4-1)*102,($AP$4-1)*14)</f>
        <v>0</v>
      </c>
      <c r="H20" s="262">
        <f ca="1">OFFSET(Values!G152,($AO$4-1)*102,($AP$4-1)*14)</f>
        <v>0</v>
      </c>
      <c r="I20" s="262">
        <f ca="1">OFFSET(Values!H152,($AO$4-1)*102,($AP$4-1)*14)</f>
        <v>0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0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5</v>
      </c>
      <c r="D21" s="325">
        <f t="shared" ca="1" si="0"/>
        <v>5</v>
      </c>
      <c r="E21" s="262">
        <f ca="1">OFFSET(Values!D153,($AO$4-1)*102,($AP$4-1)*14)</f>
        <v>0</v>
      </c>
      <c r="F21" s="262">
        <f ca="1">OFFSET(Values!E153,($AO$4-1)*102,($AP$4-1)*14)</f>
        <v>5</v>
      </c>
      <c r="G21" s="262">
        <f ca="1">OFFSET(Values!F153,($AO$4-1)*102,($AP$4-1)*14)</f>
        <v>0</v>
      </c>
      <c r="H21" s="262">
        <f ca="1">OFFSET(Values!G153,($AO$4-1)*102,($AP$4-1)*14)</f>
        <v>0</v>
      </c>
      <c r="I21" s="262">
        <f ca="1">OFFSET(Values!H153,($AO$4-1)*102,($AP$4-1)*14)</f>
        <v>0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0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3</v>
      </c>
      <c r="D22" s="325">
        <f t="shared" ca="1" si="0"/>
        <v>3</v>
      </c>
      <c r="E22" s="262">
        <f ca="1">OFFSET(Values!D154,($AO$4-1)*102,($AP$4-1)*14)</f>
        <v>1</v>
      </c>
      <c r="F22" s="262">
        <f ca="1">OFFSET(Values!E154,($AO$4-1)*102,($AP$4-1)*14)</f>
        <v>2</v>
      </c>
      <c r="G22" s="262">
        <f ca="1">OFFSET(Values!F154,($AO$4-1)*102,($AP$4-1)*14)</f>
        <v>0</v>
      </c>
      <c r="H22" s="262">
        <f ca="1">OFFSET(Values!G154,($AO$4-1)*102,($AP$4-1)*14)</f>
        <v>0</v>
      </c>
      <c r="I22" s="262">
        <f ca="1">OFFSET(Values!H154,($AO$4-1)*102,($AP$4-1)*14)</f>
        <v>0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0</v>
      </c>
      <c r="N22" s="262">
        <f ca="1">OFFSET(Values!M154,($AO$4-1)*102,($AP$4-1)*14)</f>
        <v>0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4</v>
      </c>
      <c r="D23" s="325">
        <f t="shared" ca="1" si="0"/>
        <v>4</v>
      </c>
      <c r="E23" s="262">
        <f ca="1">OFFSET(Values!D155,($AO$4-1)*102,($AP$4-1)*14)</f>
        <v>0</v>
      </c>
      <c r="F23" s="262">
        <f ca="1">OFFSET(Values!E155,($AO$4-1)*102,($AP$4-1)*14)</f>
        <v>4</v>
      </c>
      <c r="G23" s="262">
        <f ca="1">OFFSET(Values!F155,($AO$4-1)*102,($AP$4-1)*14)</f>
        <v>0</v>
      </c>
      <c r="H23" s="262">
        <f ca="1">OFFSET(Values!G155,($AO$4-1)*102,($AP$4-1)*14)</f>
        <v>0</v>
      </c>
      <c r="I23" s="262">
        <f ca="1">OFFSET(Values!H155,($AO$4-1)*102,($AP$4-1)*14)</f>
        <v>0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0</v>
      </c>
      <c r="M23" s="262">
        <f ca="1">OFFSET(Values!L155,($AO$4-1)*102,($AP$4-1)*14)</f>
        <v>0</v>
      </c>
      <c r="N23" s="262">
        <f ca="1">OFFSET(Values!M155,($AO$4-1)*102,($AP$4-1)*14)</f>
        <v>0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3</v>
      </c>
      <c r="D24" s="325">
        <f t="shared" ca="1" si="0"/>
        <v>3</v>
      </c>
      <c r="E24" s="262">
        <f ca="1">OFFSET(Values!D156,($AO$4-1)*102,($AP$4-1)*14)</f>
        <v>0</v>
      </c>
      <c r="F24" s="262">
        <f ca="1">OFFSET(Values!E156,($AO$4-1)*102,($AP$4-1)*14)</f>
        <v>3</v>
      </c>
      <c r="G24" s="262">
        <f ca="1">OFFSET(Values!F156,($AO$4-1)*102,($AP$4-1)*14)</f>
        <v>0</v>
      </c>
      <c r="H24" s="262">
        <f ca="1">OFFSET(Values!G156,($AO$4-1)*102,($AP$4-1)*14)</f>
        <v>0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6</v>
      </c>
      <c r="D25" s="325">
        <f t="shared" ca="1" si="0"/>
        <v>6</v>
      </c>
      <c r="E25" s="262">
        <f ca="1">OFFSET(Values!D157,($AO$4-1)*102,($AP$4-1)*14)</f>
        <v>0</v>
      </c>
      <c r="F25" s="262">
        <f ca="1">OFFSET(Values!E157,($AO$4-1)*102,($AP$4-1)*14)</f>
        <v>6</v>
      </c>
      <c r="G25" s="262">
        <f ca="1">OFFSET(Values!F157,($AO$4-1)*102,($AP$4-1)*14)</f>
        <v>0</v>
      </c>
      <c r="H25" s="262">
        <f ca="1">OFFSET(Values!G157,($AO$4-1)*102,($AP$4-1)*14)</f>
        <v>0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0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7</v>
      </c>
      <c r="D26" s="325">
        <f t="shared" ca="1" si="0"/>
        <v>7</v>
      </c>
      <c r="E26" s="262">
        <f ca="1">OFFSET(Values!D158,($AO$4-1)*102,($AP$4-1)*14)</f>
        <v>0</v>
      </c>
      <c r="F26" s="262">
        <f ca="1">OFFSET(Values!E158,($AO$4-1)*102,($AP$4-1)*14)</f>
        <v>7</v>
      </c>
      <c r="G26" s="262">
        <f ca="1">OFFSET(Values!F158,($AO$4-1)*102,($AP$4-1)*14)</f>
        <v>0</v>
      </c>
      <c r="H26" s="262">
        <f ca="1">OFFSET(Values!G158,($AO$4-1)*102,($AP$4-1)*14)</f>
        <v>0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0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2</v>
      </c>
      <c r="D27" s="325">
        <f t="shared" ca="1" si="0"/>
        <v>2</v>
      </c>
      <c r="E27" s="262">
        <f ca="1">OFFSET(Values!D159,($AO$4-1)*102,($AP$4-1)*14)</f>
        <v>0</v>
      </c>
      <c r="F27" s="262">
        <f ca="1">OFFSET(Values!E159,($AO$4-1)*102,($AP$4-1)*14)</f>
        <v>2</v>
      </c>
      <c r="G27" s="262">
        <f ca="1">OFFSET(Values!F159,($AO$4-1)*102,($AP$4-1)*14)</f>
        <v>0</v>
      </c>
      <c r="H27" s="262">
        <f ca="1">OFFSET(Values!G159,($AO$4-1)*102,($AP$4-1)*14)</f>
        <v>0</v>
      </c>
      <c r="I27" s="262">
        <f ca="1">OFFSET(Values!H159,($AO$4-1)*102,($AP$4-1)*14)</f>
        <v>0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0</v>
      </c>
      <c r="D28" s="325">
        <f t="shared" ca="1" si="0"/>
        <v>0</v>
      </c>
      <c r="E28" s="262">
        <f ca="1">OFFSET(Values!D160,($AO$4-1)*102,($AP$4-1)*14)</f>
        <v>0</v>
      </c>
      <c r="F28" s="262">
        <f ca="1">OFFSET(Values!E160,($AO$4-1)*102,($AP$4-1)*14)</f>
        <v>0</v>
      </c>
      <c r="G28" s="262">
        <f ca="1">OFFSET(Values!F160,($AO$4-1)*102,($AP$4-1)*14)</f>
        <v>0</v>
      </c>
      <c r="H28" s="262">
        <f ca="1">OFFSET(Values!G160,($AO$4-1)*102,($AP$4-1)*14)</f>
        <v>0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2</v>
      </c>
      <c r="D29" s="325">
        <f t="shared" ca="1" si="0"/>
        <v>2</v>
      </c>
      <c r="E29" s="262">
        <f ca="1">OFFSET(Values!D161,($AO$4-1)*102,($AP$4-1)*14)</f>
        <v>0</v>
      </c>
      <c r="F29" s="262">
        <f ca="1">OFFSET(Values!E161,($AO$4-1)*102,($AP$4-1)*14)</f>
        <v>2</v>
      </c>
      <c r="G29" s="262">
        <f ca="1">OFFSET(Values!F161,($AO$4-1)*102,($AP$4-1)*14)</f>
        <v>0</v>
      </c>
      <c r="H29" s="262">
        <f ca="1">OFFSET(Values!G161,($AO$4-1)*102,($AP$4-1)*14)</f>
        <v>0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0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2</v>
      </c>
      <c r="D30" s="325">
        <f t="shared" ca="1" si="0"/>
        <v>2</v>
      </c>
      <c r="E30" s="262">
        <f ca="1">OFFSET(Values!D162,($AO$4-1)*102,($AP$4-1)*14)</f>
        <v>0</v>
      </c>
      <c r="F30" s="262">
        <f ca="1">OFFSET(Values!E162,($AO$4-1)*102,($AP$4-1)*14)</f>
        <v>2</v>
      </c>
      <c r="G30" s="262">
        <f ca="1">OFFSET(Values!F162,($AO$4-1)*102,($AP$4-1)*14)</f>
        <v>0</v>
      </c>
      <c r="H30" s="262">
        <f ca="1">OFFSET(Values!G162,($AO$4-1)*102,($AP$4-1)*14)</f>
        <v>0</v>
      </c>
      <c r="I30" s="262">
        <f ca="1">OFFSET(Values!H162,($AO$4-1)*102,($AP$4-1)*14)</f>
        <v>0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0</v>
      </c>
      <c r="N30" s="262">
        <f ca="1">OFFSET(Values!M162,($AO$4-1)*102,($AP$4-1)*14)</f>
        <v>0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2</v>
      </c>
      <c r="D31" s="325">
        <f t="shared" ca="1" si="0"/>
        <v>2</v>
      </c>
      <c r="E31" s="262">
        <f ca="1">OFFSET(Values!D163,($AO$4-1)*102,($AP$4-1)*14)</f>
        <v>0</v>
      </c>
      <c r="F31" s="262">
        <f ca="1">OFFSET(Values!E163,($AO$4-1)*102,($AP$4-1)*14)</f>
        <v>2</v>
      </c>
      <c r="G31" s="262">
        <f ca="1">OFFSET(Values!F163,($AO$4-1)*102,($AP$4-1)*14)</f>
        <v>0</v>
      </c>
      <c r="H31" s="262">
        <f ca="1">OFFSET(Values!G163,($AO$4-1)*102,($AP$4-1)*14)</f>
        <v>0</v>
      </c>
      <c r="I31" s="262">
        <f ca="1">OFFSET(Values!H163,($AO$4-1)*102,($AP$4-1)*14)</f>
        <v>0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0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2</v>
      </c>
      <c r="D32" s="325">
        <f t="shared" ca="1" si="0"/>
        <v>2</v>
      </c>
      <c r="E32" s="262">
        <f ca="1">OFFSET(Values!D164,($AO$4-1)*102,($AP$4-1)*14)</f>
        <v>0</v>
      </c>
      <c r="F32" s="262">
        <f ca="1">OFFSET(Values!E164,($AO$4-1)*102,($AP$4-1)*14)</f>
        <v>2</v>
      </c>
      <c r="G32" s="262">
        <f ca="1">OFFSET(Values!F164,($AO$4-1)*102,($AP$4-1)*14)</f>
        <v>0</v>
      </c>
      <c r="H32" s="262">
        <f ca="1">OFFSET(Values!G164,($AO$4-1)*102,($AP$4-1)*14)</f>
        <v>0</v>
      </c>
      <c r="I32" s="262">
        <f ca="1">OFFSET(Values!H164,($AO$4-1)*102,($AP$4-1)*14)</f>
        <v>0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2</v>
      </c>
      <c r="D33" s="325">
        <f t="shared" ca="1" si="0"/>
        <v>2</v>
      </c>
      <c r="E33" s="262">
        <f ca="1">OFFSET(Values!D165,($AO$4-1)*102,($AP$4-1)*14)</f>
        <v>0</v>
      </c>
      <c r="F33" s="262">
        <f ca="1">OFFSET(Values!E165,($AO$4-1)*102,($AP$4-1)*14)</f>
        <v>1</v>
      </c>
      <c r="G33" s="262">
        <f ca="1">OFFSET(Values!F165,($AO$4-1)*102,($AP$4-1)*14)</f>
        <v>0</v>
      </c>
      <c r="H33" s="262">
        <f ca="1">OFFSET(Values!G165,($AO$4-1)*102,($AP$4-1)*14)</f>
        <v>1</v>
      </c>
      <c r="I33" s="262">
        <f ca="1">OFFSET(Values!H165,($AO$4-1)*102,($AP$4-1)*14)</f>
        <v>0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0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0</v>
      </c>
      <c r="D34" s="325">
        <f t="shared" ca="1" si="0"/>
        <v>0</v>
      </c>
      <c r="E34" s="262">
        <f ca="1">OFFSET(Values!D166,($AO$4-1)*102,($AP$4-1)*14)</f>
        <v>0</v>
      </c>
      <c r="F34" s="262">
        <f ca="1">OFFSET(Values!E166,($AO$4-1)*102,($AP$4-1)*14)</f>
        <v>0</v>
      </c>
      <c r="G34" s="262">
        <f ca="1">OFFSET(Values!F166,($AO$4-1)*102,($AP$4-1)*14)</f>
        <v>0</v>
      </c>
      <c r="H34" s="262">
        <f ca="1">OFFSET(Values!G166,($AO$4-1)*102,($AP$4-1)*14)</f>
        <v>0</v>
      </c>
      <c r="I34" s="262">
        <f ca="1">OFFSET(Values!H166,($AO$4-1)*102,($AP$4-1)*14)</f>
        <v>0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0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0</v>
      </c>
      <c r="D35" s="325">
        <f t="shared" ca="1" si="0"/>
        <v>0</v>
      </c>
      <c r="E35" s="262">
        <f ca="1">OFFSET(Values!D167,($AO$4-1)*102,($AP$4-1)*14)</f>
        <v>0</v>
      </c>
      <c r="F35" s="262">
        <f ca="1">OFFSET(Values!E167,($AO$4-1)*102,($AP$4-1)*14)</f>
        <v>0</v>
      </c>
      <c r="G35" s="262">
        <f ca="1">OFFSET(Values!F167,($AO$4-1)*102,($AP$4-1)*14)</f>
        <v>0</v>
      </c>
      <c r="H35" s="262">
        <f ca="1">OFFSET(Values!G167,($AO$4-1)*102,($AP$4-1)*14)</f>
        <v>0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0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1</v>
      </c>
      <c r="D36" s="325">
        <f t="shared" ca="1" si="0"/>
        <v>1</v>
      </c>
      <c r="E36" s="262">
        <f ca="1">OFFSET(Values!D168,($AO$4-1)*102,($AP$4-1)*14)</f>
        <v>0</v>
      </c>
      <c r="F36" s="262">
        <f ca="1">OFFSET(Values!E168,($AO$4-1)*102,($AP$4-1)*14)</f>
        <v>1</v>
      </c>
      <c r="G36" s="262">
        <f ca="1">OFFSET(Values!F168,($AO$4-1)*102,($AP$4-1)*14)</f>
        <v>0</v>
      </c>
      <c r="H36" s="262">
        <f ca="1">OFFSET(Values!G168,($AO$4-1)*102,($AP$4-1)*14)</f>
        <v>0</v>
      </c>
      <c r="I36" s="262">
        <f ca="1">OFFSET(Values!H168,($AO$4-1)*102,($AP$4-1)*14)</f>
        <v>0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0</v>
      </c>
      <c r="N36" s="262">
        <f ca="1">OFFSET(Values!M168,($AO$4-1)*102,($AP$4-1)*14)</f>
        <v>0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3</v>
      </c>
      <c r="D37" s="325">
        <f t="shared" ca="1" si="0"/>
        <v>3</v>
      </c>
      <c r="E37" s="262">
        <f ca="1">OFFSET(Values!D169,($AO$4-1)*102,($AP$4-1)*14)</f>
        <v>0</v>
      </c>
      <c r="F37" s="262">
        <f ca="1">OFFSET(Values!E169,($AO$4-1)*102,($AP$4-1)*14)</f>
        <v>3</v>
      </c>
      <c r="G37" s="262">
        <f ca="1">OFFSET(Values!F169,($AO$4-1)*102,($AP$4-1)*14)</f>
        <v>0</v>
      </c>
      <c r="H37" s="262">
        <f ca="1">OFFSET(Values!G169,($AO$4-1)*102,($AP$4-1)*14)</f>
        <v>0</v>
      </c>
      <c r="I37" s="262">
        <f ca="1">OFFSET(Values!H169,($AO$4-1)*102,($AP$4-1)*14)</f>
        <v>0</v>
      </c>
      <c r="J37" s="262">
        <f ca="1">OFFSET(Values!I169,($AO$4-1)*102,($AP$4-1)*14)</f>
        <v>0</v>
      </c>
      <c r="K37" s="262">
        <f ca="1">OFFSET(Values!J169,($AO$4-1)*102,($AP$4-1)*14)</f>
        <v>0</v>
      </c>
      <c r="L37" s="262">
        <f ca="1">OFFSET(Values!K169,($AO$4-1)*102,($AP$4-1)*14)</f>
        <v>0</v>
      </c>
      <c r="M37" s="262">
        <f ca="1">OFFSET(Values!L169,($AO$4-1)*102,($AP$4-1)*14)</f>
        <v>0</v>
      </c>
      <c r="N37" s="262">
        <f ca="1">OFFSET(Values!M169,($AO$4-1)*102,($AP$4-1)*14)</f>
        <v>0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4</v>
      </c>
      <c r="D38" s="325">
        <f t="shared" ca="1" si="0"/>
        <v>4</v>
      </c>
      <c r="E38" s="262">
        <f ca="1">OFFSET(Values!D170,($AO$4-1)*102,($AP$4-1)*14)</f>
        <v>0</v>
      </c>
      <c r="F38" s="262">
        <f ca="1">OFFSET(Values!E170,($AO$4-1)*102,($AP$4-1)*14)</f>
        <v>3</v>
      </c>
      <c r="G38" s="262">
        <f ca="1">OFFSET(Values!F170,($AO$4-1)*102,($AP$4-1)*14)</f>
        <v>0</v>
      </c>
      <c r="H38" s="262">
        <f ca="1">OFFSET(Values!G170,($AO$4-1)*102,($AP$4-1)*14)</f>
        <v>1</v>
      </c>
      <c r="I38" s="262">
        <f ca="1">OFFSET(Values!H170,($AO$4-1)*102,($AP$4-1)*14)</f>
        <v>0</v>
      </c>
      <c r="J38" s="262">
        <f ca="1">OFFSET(Values!I170,($AO$4-1)*102,($AP$4-1)*14)</f>
        <v>0</v>
      </c>
      <c r="K38" s="262">
        <f ca="1">OFFSET(Values!J170,($AO$4-1)*102,($AP$4-1)*14)</f>
        <v>0</v>
      </c>
      <c r="L38" s="262">
        <f ca="1">OFFSET(Values!K170,($AO$4-1)*102,($AP$4-1)*14)</f>
        <v>0</v>
      </c>
      <c r="M38" s="262">
        <f ca="1">OFFSET(Values!L170,($AO$4-1)*102,($AP$4-1)*14)</f>
        <v>0</v>
      </c>
      <c r="N38" s="262">
        <f ca="1">OFFSET(Values!M170,($AO$4-1)*102,($AP$4-1)*14)</f>
        <v>0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5</v>
      </c>
      <c r="D39" s="325">
        <f t="shared" ca="1" si="0"/>
        <v>5</v>
      </c>
      <c r="E39" s="262">
        <f ca="1">OFFSET(Values!D171,($AO$4-1)*102,($AP$4-1)*14)</f>
        <v>0</v>
      </c>
      <c r="F39" s="262">
        <f ca="1">OFFSET(Values!E171,($AO$4-1)*102,($AP$4-1)*14)</f>
        <v>4</v>
      </c>
      <c r="G39" s="262">
        <f ca="1">OFFSET(Values!F171,($AO$4-1)*102,($AP$4-1)*14)</f>
        <v>0</v>
      </c>
      <c r="H39" s="262">
        <f ca="1">OFFSET(Values!G171,($AO$4-1)*102,($AP$4-1)*14)</f>
        <v>0</v>
      </c>
      <c r="I39" s="262">
        <f ca="1">OFFSET(Values!H171,($AO$4-1)*102,($AP$4-1)*14)</f>
        <v>1</v>
      </c>
      <c r="J39" s="262">
        <f ca="1">OFFSET(Values!I171,($AO$4-1)*102,($AP$4-1)*14)</f>
        <v>0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0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4</v>
      </c>
      <c r="D40" s="325">
        <f t="shared" ca="1" si="0"/>
        <v>4</v>
      </c>
      <c r="E40" s="262">
        <f ca="1">OFFSET(Values!D172,($AO$4-1)*102,($AP$4-1)*14)</f>
        <v>0</v>
      </c>
      <c r="F40" s="262">
        <f ca="1">OFFSET(Values!E172,($AO$4-1)*102,($AP$4-1)*14)</f>
        <v>2</v>
      </c>
      <c r="G40" s="262">
        <f ca="1">OFFSET(Values!F172,($AO$4-1)*102,($AP$4-1)*14)</f>
        <v>0</v>
      </c>
      <c r="H40" s="262">
        <f ca="1">OFFSET(Values!G172,($AO$4-1)*102,($AP$4-1)*14)</f>
        <v>1</v>
      </c>
      <c r="I40" s="262">
        <f ca="1">OFFSET(Values!H172,($AO$4-1)*102,($AP$4-1)*14)</f>
        <v>1</v>
      </c>
      <c r="J40" s="262">
        <f ca="1">OFFSET(Values!I172,($AO$4-1)*102,($AP$4-1)*14)</f>
        <v>0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0</v>
      </c>
      <c r="N40" s="262">
        <f ca="1">OFFSET(Values!M172,($AO$4-1)*102,($AP$4-1)*14)</f>
        <v>0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11</v>
      </c>
      <c r="D41" s="325">
        <f t="shared" ca="1" si="0"/>
        <v>11</v>
      </c>
      <c r="E41" s="268">
        <f ca="1">OFFSET(Values!D173,($AO$4-1)*102,($AP$4-1)*14)</f>
        <v>0</v>
      </c>
      <c r="F41" s="262">
        <f ca="1">OFFSET(Values!E173,($AO$4-1)*102,($AP$4-1)*14)</f>
        <v>9</v>
      </c>
      <c r="G41" s="262">
        <f ca="1">OFFSET(Values!F173,($AO$4-1)*102,($AP$4-1)*14)</f>
        <v>0</v>
      </c>
      <c r="H41" s="262">
        <f ca="1">OFFSET(Values!G173,($AO$4-1)*102,($AP$4-1)*14)</f>
        <v>1</v>
      </c>
      <c r="I41" s="262">
        <f ca="1">OFFSET(Values!H173,($AO$4-1)*102,($AP$4-1)*14)</f>
        <v>1</v>
      </c>
      <c r="J41" s="262">
        <f ca="1">OFFSET(Values!I173,($AO$4-1)*102,($AP$4-1)*14)</f>
        <v>0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0</v>
      </c>
      <c r="N41" s="262">
        <f ca="1">OFFSET(Values!M173,($AO$4-1)*102,($AP$4-1)*14)</f>
        <v>0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12</v>
      </c>
      <c r="D42" s="325">
        <f t="shared" ca="1" si="0"/>
        <v>12</v>
      </c>
      <c r="E42" s="262">
        <f ca="1">OFFSET(Values!D174,($AO$4-1)*102,($AP$4-1)*14)</f>
        <v>2</v>
      </c>
      <c r="F42" s="262">
        <f ca="1">OFFSET(Values!E174,($AO$4-1)*102,($AP$4-1)*14)</f>
        <v>8</v>
      </c>
      <c r="G42" s="262">
        <f ca="1">OFFSET(Values!F174,($AO$4-1)*102,($AP$4-1)*14)</f>
        <v>0</v>
      </c>
      <c r="H42" s="262">
        <f ca="1">OFFSET(Values!G174,($AO$4-1)*102,($AP$4-1)*14)</f>
        <v>1</v>
      </c>
      <c r="I42" s="262">
        <f ca="1">OFFSET(Values!H174,($AO$4-1)*102,($AP$4-1)*14)</f>
        <v>1</v>
      </c>
      <c r="J42" s="262">
        <f ca="1">OFFSET(Values!I174,($AO$4-1)*102,($AP$4-1)*14)</f>
        <v>0</v>
      </c>
      <c r="K42" s="262">
        <f ca="1">OFFSET(Values!J174,($AO$4-1)*102,($AP$4-1)*14)</f>
        <v>0</v>
      </c>
      <c r="L42" s="262">
        <f ca="1">OFFSET(Values!K174,($AO$4-1)*102,($AP$4-1)*14)</f>
        <v>0</v>
      </c>
      <c r="M42" s="262">
        <f ca="1">OFFSET(Values!L174,($AO$4-1)*102,($AP$4-1)*14)</f>
        <v>0</v>
      </c>
      <c r="N42" s="262">
        <f ca="1">OFFSET(Values!M174,($AO$4-1)*102,($AP$4-1)*14)</f>
        <v>0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17</v>
      </c>
      <c r="D43" s="325">
        <f t="shared" ca="1" si="0"/>
        <v>17</v>
      </c>
      <c r="E43" s="262">
        <f ca="1">OFFSET(Values!D175,($AO$4-1)*102,($AP$4-1)*14)</f>
        <v>1</v>
      </c>
      <c r="F43" s="262">
        <f ca="1">OFFSET(Values!E175,($AO$4-1)*102,($AP$4-1)*14)</f>
        <v>14</v>
      </c>
      <c r="G43" s="262">
        <f ca="1">OFFSET(Values!F175,($AO$4-1)*102,($AP$4-1)*14)</f>
        <v>0</v>
      </c>
      <c r="H43" s="262">
        <f ca="1">OFFSET(Values!G175,($AO$4-1)*102,($AP$4-1)*14)</f>
        <v>2</v>
      </c>
      <c r="I43" s="262">
        <f ca="1">OFFSET(Values!H175,($AO$4-1)*102,($AP$4-1)*14)</f>
        <v>0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0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23</v>
      </c>
      <c r="D44" s="325">
        <f t="shared" ca="1" si="0"/>
        <v>23</v>
      </c>
      <c r="E44" s="262">
        <f ca="1">OFFSET(Values!D176,($AO$4-1)*102,($AP$4-1)*14)</f>
        <v>2</v>
      </c>
      <c r="F44" s="262">
        <f ca="1">OFFSET(Values!E176,($AO$4-1)*102,($AP$4-1)*14)</f>
        <v>13</v>
      </c>
      <c r="G44" s="262">
        <f ca="1">OFFSET(Values!F176,($AO$4-1)*102,($AP$4-1)*14)</f>
        <v>0</v>
      </c>
      <c r="H44" s="262">
        <f ca="1">OFFSET(Values!G176,($AO$4-1)*102,($AP$4-1)*14)</f>
        <v>7</v>
      </c>
      <c r="I44" s="262">
        <f ca="1">OFFSET(Values!H176,($AO$4-1)*102,($AP$4-1)*14)</f>
        <v>1</v>
      </c>
      <c r="J44" s="262">
        <f ca="1">OFFSET(Values!I176,($AO$4-1)*102,($AP$4-1)*14)</f>
        <v>0</v>
      </c>
      <c r="K44" s="262">
        <f ca="1">OFFSET(Values!J176,($AO$4-1)*102,($AP$4-1)*14)</f>
        <v>0</v>
      </c>
      <c r="L44" s="262">
        <f ca="1">OFFSET(Values!K176,($AO$4-1)*102,($AP$4-1)*14)</f>
        <v>0</v>
      </c>
      <c r="M44" s="262">
        <f ca="1">OFFSET(Values!L176,($AO$4-1)*102,($AP$4-1)*14)</f>
        <v>0</v>
      </c>
      <c r="N44" s="262">
        <f ca="1">OFFSET(Values!M176,($AO$4-1)*102,($AP$4-1)*14)</f>
        <v>0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24</v>
      </c>
      <c r="D45" s="325">
        <f t="shared" ca="1" si="0"/>
        <v>24</v>
      </c>
      <c r="E45" s="262">
        <f ca="1">OFFSET(Values!D177,($AO$4-1)*102,($AP$4-1)*14)</f>
        <v>3</v>
      </c>
      <c r="F45" s="262">
        <f ca="1">OFFSET(Values!E177,($AO$4-1)*102,($AP$4-1)*14)</f>
        <v>18</v>
      </c>
      <c r="G45" s="262">
        <f ca="1">OFFSET(Values!F177,($AO$4-1)*102,($AP$4-1)*14)</f>
        <v>0</v>
      </c>
      <c r="H45" s="262">
        <f ca="1">OFFSET(Values!G177,($AO$4-1)*102,($AP$4-1)*14)</f>
        <v>2</v>
      </c>
      <c r="I45" s="262">
        <f ca="1">OFFSET(Values!H177,($AO$4-1)*102,($AP$4-1)*14)</f>
        <v>1</v>
      </c>
      <c r="J45" s="262">
        <f ca="1">OFFSET(Values!I177,($AO$4-1)*102,($AP$4-1)*14)</f>
        <v>0</v>
      </c>
      <c r="K45" s="262">
        <f ca="1">OFFSET(Values!J177,($AO$4-1)*102,($AP$4-1)*14)</f>
        <v>0</v>
      </c>
      <c r="L45" s="262">
        <f ca="1">OFFSET(Values!K177,($AO$4-1)*102,($AP$4-1)*14)</f>
        <v>0</v>
      </c>
      <c r="M45" s="262">
        <f ca="1">OFFSET(Values!L177,($AO$4-1)*102,($AP$4-1)*14)</f>
        <v>0</v>
      </c>
      <c r="N45" s="262">
        <f ca="1">OFFSET(Values!M177,($AO$4-1)*102,($AP$4-1)*14)</f>
        <v>0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44</v>
      </c>
      <c r="D46" s="325">
        <f t="shared" ca="1" si="0"/>
        <v>44</v>
      </c>
      <c r="E46" s="262">
        <f ca="1">OFFSET(Values!D178,($AO$4-1)*102,($AP$4-1)*14)</f>
        <v>2</v>
      </c>
      <c r="F46" s="262">
        <f ca="1">OFFSET(Values!E178,($AO$4-1)*102,($AP$4-1)*14)</f>
        <v>35</v>
      </c>
      <c r="G46" s="262">
        <f ca="1">OFFSET(Values!F178,($AO$4-1)*102,($AP$4-1)*14)</f>
        <v>0</v>
      </c>
      <c r="H46" s="262">
        <f ca="1">OFFSET(Values!G178,($AO$4-1)*102,($AP$4-1)*14)</f>
        <v>5</v>
      </c>
      <c r="I46" s="262">
        <f ca="1">OFFSET(Values!H178,($AO$4-1)*102,($AP$4-1)*14)</f>
        <v>2</v>
      </c>
      <c r="J46" s="262">
        <f ca="1">OFFSET(Values!I178,($AO$4-1)*102,($AP$4-1)*14)</f>
        <v>0</v>
      </c>
      <c r="K46" s="262">
        <f ca="1">OFFSET(Values!J178,($AO$4-1)*102,($AP$4-1)*14)</f>
        <v>0</v>
      </c>
      <c r="L46" s="262">
        <f ca="1">OFFSET(Values!K178,($AO$4-1)*102,($AP$4-1)*14)</f>
        <v>0</v>
      </c>
      <c r="M46" s="262">
        <f ca="1">OFFSET(Values!L178,($AO$4-1)*102,($AP$4-1)*14)</f>
        <v>0</v>
      </c>
      <c r="N46" s="262">
        <f ca="1">OFFSET(Values!M178,($AO$4-1)*102,($AP$4-1)*14)</f>
        <v>0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319">
        <f ca="1">OFFSET(Values!C179,($AO$4-1)*102,($AP$4-1)*14)</f>
        <v>32</v>
      </c>
      <c r="D47" s="325">
        <f t="shared" ca="1" si="0"/>
        <v>32</v>
      </c>
      <c r="E47" s="262">
        <f ca="1">OFFSET(Values!D179,($AO$4-1)*102,($AP$4-1)*14)</f>
        <v>3</v>
      </c>
      <c r="F47" s="262">
        <f ca="1">OFFSET(Values!E179,($AO$4-1)*102,($AP$4-1)*14)</f>
        <v>24</v>
      </c>
      <c r="G47" s="262">
        <f ca="1">OFFSET(Values!F179,($AO$4-1)*102,($AP$4-1)*14)</f>
        <v>0</v>
      </c>
      <c r="H47" s="262">
        <f ca="1">OFFSET(Values!G179,($AO$4-1)*102,($AP$4-1)*14)</f>
        <v>3</v>
      </c>
      <c r="I47" s="262">
        <f ca="1">OFFSET(Values!H179,($AO$4-1)*102,($AP$4-1)*14)</f>
        <v>1</v>
      </c>
      <c r="J47" s="262">
        <f ca="1">OFFSET(Values!I179,($AO$4-1)*102,($AP$4-1)*14)</f>
        <v>0</v>
      </c>
      <c r="K47" s="262">
        <f ca="1">OFFSET(Values!J179,($AO$4-1)*102,($AP$4-1)*14)</f>
        <v>1</v>
      </c>
      <c r="L47" s="262">
        <f ca="1">OFFSET(Values!K179,($AO$4-1)*102,($AP$4-1)*14)</f>
        <v>0</v>
      </c>
      <c r="M47" s="262">
        <f ca="1">OFFSET(Values!L179,($AO$4-1)*102,($AP$4-1)*14)</f>
        <v>0</v>
      </c>
      <c r="N47" s="262">
        <f ca="1">OFFSET(Values!M179,($AO$4-1)*102,($AP$4-1)*14)</f>
        <v>0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319">
        <f ca="1">OFFSET(Values!C180,($AO$4-1)*102,($AP$4-1)*14)</f>
        <v>53</v>
      </c>
      <c r="D48" s="325">
        <f t="shared" ca="1" si="0"/>
        <v>53</v>
      </c>
      <c r="E48" s="262">
        <f ca="1">OFFSET(Values!D180,($AO$4-1)*102,($AP$4-1)*14)</f>
        <v>3</v>
      </c>
      <c r="F48" s="262">
        <f ca="1">OFFSET(Values!E180,($AO$4-1)*102,($AP$4-1)*14)</f>
        <v>41</v>
      </c>
      <c r="G48" s="262">
        <f ca="1">OFFSET(Values!F180,($AO$4-1)*102,($AP$4-1)*14)</f>
        <v>0</v>
      </c>
      <c r="H48" s="262">
        <f ca="1">OFFSET(Values!G180,($AO$4-1)*102,($AP$4-1)*14)</f>
        <v>8</v>
      </c>
      <c r="I48" s="262">
        <f ca="1">OFFSET(Values!H180,($AO$4-1)*102,($AP$4-1)*14)</f>
        <v>1</v>
      </c>
      <c r="J48" s="262">
        <f ca="1">OFFSET(Values!I180,($AO$4-1)*102,($AP$4-1)*14)</f>
        <v>0</v>
      </c>
      <c r="K48" s="262">
        <f ca="1">OFFSET(Values!J180,($AO$4-1)*102,($AP$4-1)*14)</f>
        <v>0</v>
      </c>
      <c r="L48" s="262">
        <f ca="1">OFFSET(Values!K180,($AO$4-1)*102,($AP$4-1)*14)</f>
        <v>0</v>
      </c>
      <c r="M48" s="262">
        <f ca="1">OFFSET(Values!L180,($AO$4-1)*102,($AP$4-1)*14)</f>
        <v>0</v>
      </c>
      <c r="N48" s="262">
        <f ca="1">OFFSET(Values!M180,($AO$4-1)*102,($AP$4-1)*14)</f>
        <v>0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319">
        <f ca="1">OFFSET(Values!C181,($AO$4-1)*102,($AP$4-1)*14)</f>
        <v>47</v>
      </c>
      <c r="D49" s="325">
        <f t="shared" ca="1" si="0"/>
        <v>47</v>
      </c>
      <c r="E49" s="262">
        <f ca="1">OFFSET(Values!D181,($AO$4-1)*102,($AP$4-1)*14)</f>
        <v>4</v>
      </c>
      <c r="F49" s="262">
        <f ca="1">OFFSET(Values!E181,($AO$4-1)*102,($AP$4-1)*14)</f>
        <v>36</v>
      </c>
      <c r="G49" s="262">
        <f ca="1">OFFSET(Values!F181,($AO$4-1)*102,($AP$4-1)*14)</f>
        <v>0</v>
      </c>
      <c r="H49" s="262">
        <f ca="1">OFFSET(Values!G181,($AO$4-1)*102,($AP$4-1)*14)</f>
        <v>7</v>
      </c>
      <c r="I49" s="262">
        <f ca="1">OFFSET(Values!H181,($AO$4-1)*102,($AP$4-1)*14)</f>
        <v>0</v>
      </c>
      <c r="J49" s="262">
        <f ca="1">OFFSET(Values!I181,($AO$4-1)*102,($AP$4-1)*14)</f>
        <v>0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0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319">
        <f ca="1">OFFSET(Values!C182,($AO$4-1)*102,($AP$4-1)*14)</f>
        <v>51</v>
      </c>
      <c r="D50" s="325">
        <f t="shared" ca="1" si="0"/>
        <v>51</v>
      </c>
      <c r="E50" s="262">
        <f ca="1">OFFSET(Values!D182,($AO$4-1)*102,($AP$4-1)*14)</f>
        <v>5</v>
      </c>
      <c r="F50" s="262">
        <f ca="1">OFFSET(Values!E182,($AO$4-1)*102,($AP$4-1)*14)</f>
        <v>38</v>
      </c>
      <c r="G50" s="262">
        <f ca="1">OFFSET(Values!F182,($AO$4-1)*102,($AP$4-1)*14)</f>
        <v>0</v>
      </c>
      <c r="H50" s="262">
        <f ca="1">OFFSET(Values!G182,($AO$4-1)*102,($AP$4-1)*14)</f>
        <v>7</v>
      </c>
      <c r="I50" s="262">
        <f ca="1">OFFSET(Values!H182,($AO$4-1)*102,($AP$4-1)*14)</f>
        <v>1</v>
      </c>
      <c r="J50" s="262">
        <f ca="1">OFFSET(Values!I182,($AO$4-1)*102,($AP$4-1)*14)</f>
        <v>0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0</v>
      </c>
      <c r="O50" s="262">
        <f ca="1">OFFSET(Values!N182,($AO$4-1)*102,($AP$4-1)*14)</f>
        <v>0</v>
      </c>
      <c r="P50" s="263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319">
        <f ca="1">OFFSET(Values!C183,($AO$4-1)*102,($AP$4-1)*14)</f>
        <v>42</v>
      </c>
      <c r="D51" s="325">
        <f t="shared" ca="1" si="0"/>
        <v>42</v>
      </c>
      <c r="E51" s="262">
        <f ca="1">OFFSET(Values!D183,($AO$4-1)*102,($AP$4-1)*14)</f>
        <v>1</v>
      </c>
      <c r="F51" s="262">
        <f ca="1">OFFSET(Values!E183,($AO$4-1)*102,($AP$4-1)*14)</f>
        <v>29</v>
      </c>
      <c r="G51" s="262">
        <f ca="1">OFFSET(Values!F183,($AO$4-1)*102,($AP$4-1)*14)</f>
        <v>0</v>
      </c>
      <c r="H51" s="262">
        <f ca="1">OFFSET(Values!G183,($AO$4-1)*102,($AP$4-1)*14)</f>
        <v>10</v>
      </c>
      <c r="I51" s="262">
        <f ca="1">OFFSET(Values!H183,($AO$4-1)*102,($AP$4-1)*14)</f>
        <v>2</v>
      </c>
      <c r="J51" s="262">
        <f ca="1">OFFSET(Values!I183,($AO$4-1)*102,($AP$4-1)*14)</f>
        <v>0</v>
      </c>
      <c r="K51" s="262">
        <f ca="1">OFFSET(Values!J183,($AO$4-1)*102,($AP$4-1)*14)</f>
        <v>0</v>
      </c>
      <c r="L51" s="262">
        <f ca="1">OFFSET(Values!K183,($AO$4-1)*102,($AP$4-1)*14)</f>
        <v>0</v>
      </c>
      <c r="M51" s="262">
        <f ca="1">OFFSET(Values!L183,($AO$4-1)*102,($AP$4-1)*14)</f>
        <v>0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319">
        <f ca="1">OFFSET(Values!C184,($AO$4-1)*102,($AP$4-1)*14)</f>
        <v>56</v>
      </c>
      <c r="D52" s="325">
        <f t="shared" ca="1" si="0"/>
        <v>56</v>
      </c>
      <c r="E52" s="262">
        <f ca="1">OFFSET(Values!D184,($AO$4-1)*102,($AP$4-1)*14)</f>
        <v>2</v>
      </c>
      <c r="F52" s="262">
        <f ca="1">OFFSET(Values!E184,($AO$4-1)*102,($AP$4-1)*14)</f>
        <v>44</v>
      </c>
      <c r="G52" s="262">
        <f ca="1">OFFSET(Values!F184,($AO$4-1)*102,($AP$4-1)*14)</f>
        <v>0</v>
      </c>
      <c r="H52" s="262">
        <f ca="1">OFFSET(Values!G184,($AO$4-1)*102,($AP$4-1)*14)</f>
        <v>9</v>
      </c>
      <c r="I52" s="262">
        <f ca="1">OFFSET(Values!H184,($AO$4-1)*102,($AP$4-1)*14)</f>
        <v>1</v>
      </c>
      <c r="J52" s="262">
        <f ca="1">OFFSET(Values!I184,($AO$4-1)*102,($AP$4-1)*14)</f>
        <v>0</v>
      </c>
      <c r="K52" s="262">
        <f ca="1">OFFSET(Values!J184,($AO$4-1)*102,($AP$4-1)*14)</f>
        <v>0</v>
      </c>
      <c r="L52" s="262">
        <f ca="1">OFFSET(Values!K184,($AO$4-1)*102,($AP$4-1)*14)</f>
        <v>0</v>
      </c>
      <c r="M52" s="262">
        <f ca="1">OFFSET(Values!L184,($AO$4-1)*102,($AP$4-1)*14)</f>
        <v>0</v>
      </c>
      <c r="N52" s="262">
        <f ca="1">OFFSET(Values!M184,($AO$4-1)*102,($AP$4-1)*14)</f>
        <v>0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319">
        <f ca="1">OFFSET(Values!C185,($AO$4-1)*102,($AP$4-1)*14)</f>
        <v>41</v>
      </c>
      <c r="D53" s="325">
        <f t="shared" ca="1" si="0"/>
        <v>41</v>
      </c>
      <c r="E53" s="262">
        <f ca="1">OFFSET(Values!D185,($AO$4-1)*102,($AP$4-1)*14)</f>
        <v>3</v>
      </c>
      <c r="F53" s="262">
        <f ca="1">OFFSET(Values!E185,($AO$4-1)*102,($AP$4-1)*14)</f>
        <v>29</v>
      </c>
      <c r="G53" s="262">
        <f ca="1">OFFSET(Values!F185,($AO$4-1)*102,($AP$4-1)*14)</f>
        <v>0</v>
      </c>
      <c r="H53" s="262">
        <f ca="1">OFFSET(Values!G185,($AO$4-1)*102,($AP$4-1)*14)</f>
        <v>3</v>
      </c>
      <c r="I53" s="262">
        <f ca="1">OFFSET(Values!H185,($AO$4-1)*102,($AP$4-1)*14)</f>
        <v>3</v>
      </c>
      <c r="J53" s="262">
        <f ca="1">OFFSET(Values!I185,($AO$4-1)*102,($AP$4-1)*14)</f>
        <v>1</v>
      </c>
      <c r="K53" s="262">
        <f ca="1">OFFSET(Values!J185,($AO$4-1)*102,($AP$4-1)*14)</f>
        <v>1</v>
      </c>
      <c r="L53" s="262">
        <f ca="1">OFFSET(Values!K185,($AO$4-1)*102,($AP$4-1)*14)</f>
        <v>0</v>
      </c>
      <c r="M53" s="262">
        <f ca="1">OFFSET(Values!L185,($AO$4-1)*102,($AP$4-1)*14)</f>
        <v>1</v>
      </c>
      <c r="N53" s="262">
        <f ca="1">OFFSET(Values!M185,($AO$4-1)*102,($AP$4-1)*14)</f>
        <v>0</v>
      </c>
      <c r="O53" s="262">
        <f ca="1">OFFSET(Values!N185,($AO$4-1)*102,($AP$4-1)*14)</f>
        <v>0</v>
      </c>
      <c r="P53" s="263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319">
        <f ca="1">OFFSET(Values!C186,($AO$4-1)*102,($AP$4-1)*14)</f>
        <v>42</v>
      </c>
      <c r="D54" s="325">
        <f t="shared" ca="1" si="0"/>
        <v>42</v>
      </c>
      <c r="E54" s="262">
        <f ca="1">OFFSET(Values!D186,($AO$4-1)*102,($AP$4-1)*14)</f>
        <v>2</v>
      </c>
      <c r="F54" s="262">
        <f ca="1">OFFSET(Values!E186,($AO$4-1)*102,($AP$4-1)*14)</f>
        <v>33</v>
      </c>
      <c r="G54" s="262">
        <f ca="1">OFFSET(Values!F186,($AO$4-1)*102,($AP$4-1)*14)</f>
        <v>0</v>
      </c>
      <c r="H54" s="262">
        <f ca="1">OFFSET(Values!G186,($AO$4-1)*102,($AP$4-1)*14)</f>
        <v>7</v>
      </c>
      <c r="I54" s="262">
        <f ca="1">OFFSET(Values!H186,($AO$4-1)*102,($AP$4-1)*14)</f>
        <v>0</v>
      </c>
      <c r="J54" s="262">
        <f ca="1">OFFSET(Values!I186,($AO$4-1)*102,($AP$4-1)*14)</f>
        <v>0</v>
      </c>
      <c r="K54" s="262">
        <f ca="1">OFFSET(Values!J186,($AO$4-1)*102,($AP$4-1)*14)</f>
        <v>0</v>
      </c>
      <c r="L54" s="262">
        <f ca="1">OFFSET(Values!K186,($AO$4-1)*102,($AP$4-1)*14)</f>
        <v>0</v>
      </c>
      <c r="M54" s="262">
        <f ca="1">OFFSET(Values!L186,($AO$4-1)*102,($AP$4-1)*14)</f>
        <v>0</v>
      </c>
      <c r="N54" s="262">
        <f ca="1">OFFSET(Values!M186,($AO$4-1)*102,($AP$4-1)*14)</f>
        <v>0</v>
      </c>
      <c r="O54" s="262">
        <f ca="1">OFFSET(Values!N186,($AO$4-1)*102,($AP$4-1)*14)</f>
        <v>0</v>
      </c>
      <c r="P54" s="263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319">
        <f ca="1">OFFSET(Values!C187,($AO$4-1)*102,($AP$4-1)*14)</f>
        <v>31</v>
      </c>
      <c r="D55" s="325">
        <f t="shared" ca="1" si="0"/>
        <v>31</v>
      </c>
      <c r="E55" s="262">
        <f ca="1">OFFSET(Values!D187,($AO$4-1)*102,($AP$4-1)*14)</f>
        <v>3</v>
      </c>
      <c r="F55" s="262">
        <f ca="1">OFFSET(Values!E187,($AO$4-1)*102,($AP$4-1)*14)</f>
        <v>21</v>
      </c>
      <c r="G55" s="262">
        <f ca="1">OFFSET(Values!F187,($AO$4-1)*102,($AP$4-1)*14)</f>
        <v>0</v>
      </c>
      <c r="H55" s="262">
        <f ca="1">OFFSET(Values!G187,($AO$4-1)*102,($AP$4-1)*14)</f>
        <v>7</v>
      </c>
      <c r="I55" s="262">
        <f ca="1">OFFSET(Values!H187,($AO$4-1)*102,($AP$4-1)*14)</f>
        <v>0</v>
      </c>
      <c r="J55" s="262">
        <f ca="1">OFFSET(Values!I187,($AO$4-1)*102,($AP$4-1)*14)</f>
        <v>0</v>
      </c>
      <c r="K55" s="262">
        <f ca="1">OFFSET(Values!J187,($AO$4-1)*102,($AP$4-1)*14)</f>
        <v>0</v>
      </c>
      <c r="L55" s="262">
        <f ca="1">OFFSET(Values!K187,($AO$4-1)*102,($AP$4-1)*14)</f>
        <v>0</v>
      </c>
      <c r="M55" s="262">
        <f ca="1">OFFSET(Values!L187,($AO$4-1)*102,($AP$4-1)*14)</f>
        <v>0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319">
        <f ca="1">OFFSET(Values!C188,($AO$4-1)*102,($AP$4-1)*14)</f>
        <v>40</v>
      </c>
      <c r="D56" s="325">
        <f t="shared" ca="1" si="0"/>
        <v>40</v>
      </c>
      <c r="E56" s="262">
        <f ca="1">OFFSET(Values!D188,($AO$4-1)*102,($AP$4-1)*14)</f>
        <v>1</v>
      </c>
      <c r="F56" s="262">
        <f ca="1">OFFSET(Values!E188,($AO$4-1)*102,($AP$4-1)*14)</f>
        <v>29</v>
      </c>
      <c r="G56" s="262">
        <f ca="1">OFFSET(Values!F188,($AO$4-1)*102,($AP$4-1)*14)</f>
        <v>0</v>
      </c>
      <c r="H56" s="262">
        <f ca="1">OFFSET(Values!G188,($AO$4-1)*102,($AP$4-1)*14)</f>
        <v>9</v>
      </c>
      <c r="I56" s="262">
        <f ca="1">OFFSET(Values!H188,($AO$4-1)*102,($AP$4-1)*14)</f>
        <v>0</v>
      </c>
      <c r="J56" s="262">
        <f ca="1">OFFSET(Values!I188,($AO$4-1)*102,($AP$4-1)*14)</f>
        <v>1</v>
      </c>
      <c r="K56" s="262">
        <f ca="1">OFFSET(Values!J188,($AO$4-1)*102,($AP$4-1)*14)</f>
        <v>0</v>
      </c>
      <c r="L56" s="262">
        <f ca="1">OFFSET(Values!K188,($AO$4-1)*102,($AP$4-1)*14)</f>
        <v>0</v>
      </c>
      <c r="M56" s="262">
        <f ca="1">OFFSET(Values!L188,($AO$4-1)*102,($AP$4-1)*14)</f>
        <v>0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319">
        <f ca="1">OFFSET(Values!C189,($AO$4-1)*102,($AP$4-1)*14)</f>
        <v>42</v>
      </c>
      <c r="D57" s="325">
        <f t="shared" ca="1" si="0"/>
        <v>42</v>
      </c>
      <c r="E57" s="262">
        <f ca="1">OFFSET(Values!D189,($AO$4-1)*102,($AP$4-1)*14)</f>
        <v>1</v>
      </c>
      <c r="F57" s="262">
        <f ca="1">OFFSET(Values!E189,($AO$4-1)*102,($AP$4-1)*14)</f>
        <v>30</v>
      </c>
      <c r="G57" s="262">
        <f ca="1">OFFSET(Values!F189,($AO$4-1)*102,($AP$4-1)*14)</f>
        <v>0</v>
      </c>
      <c r="H57" s="262">
        <f ca="1">OFFSET(Values!G189,($AO$4-1)*102,($AP$4-1)*14)</f>
        <v>10</v>
      </c>
      <c r="I57" s="262">
        <f ca="1">OFFSET(Values!H189,($AO$4-1)*102,($AP$4-1)*14)</f>
        <v>1</v>
      </c>
      <c r="J57" s="262">
        <f ca="1">OFFSET(Values!I189,($AO$4-1)*102,($AP$4-1)*14)</f>
        <v>0</v>
      </c>
      <c r="K57" s="262">
        <f ca="1">OFFSET(Values!J189,($AO$4-1)*102,($AP$4-1)*14)</f>
        <v>0</v>
      </c>
      <c r="L57" s="262">
        <f ca="1">OFFSET(Values!K189,($AO$4-1)*102,($AP$4-1)*14)</f>
        <v>0</v>
      </c>
      <c r="M57" s="262">
        <f ca="1">OFFSET(Values!L189,($AO$4-1)*102,($AP$4-1)*14)</f>
        <v>0</v>
      </c>
      <c r="N57" s="262">
        <f ca="1">OFFSET(Values!M189,($AO$4-1)*102,($AP$4-1)*14)</f>
        <v>0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319">
        <f ca="1">OFFSET(Values!C190,($AO$4-1)*102,($AP$4-1)*14)</f>
        <v>42</v>
      </c>
      <c r="D58" s="325">
        <f t="shared" ca="1" si="0"/>
        <v>42</v>
      </c>
      <c r="E58" s="262">
        <f ca="1">OFFSET(Values!D190,($AO$4-1)*102,($AP$4-1)*14)</f>
        <v>2</v>
      </c>
      <c r="F58" s="262">
        <f ca="1">OFFSET(Values!E190,($AO$4-1)*102,($AP$4-1)*14)</f>
        <v>37</v>
      </c>
      <c r="G58" s="262">
        <f ca="1">OFFSET(Values!F190,($AO$4-1)*102,($AP$4-1)*14)</f>
        <v>0</v>
      </c>
      <c r="H58" s="262">
        <f ca="1">OFFSET(Values!G190,($AO$4-1)*102,($AP$4-1)*14)</f>
        <v>3</v>
      </c>
      <c r="I58" s="262">
        <f ca="1">OFFSET(Values!H190,($AO$4-1)*102,($AP$4-1)*14)</f>
        <v>0</v>
      </c>
      <c r="J58" s="262">
        <f ca="1">OFFSET(Values!I190,($AO$4-1)*102,($AP$4-1)*14)</f>
        <v>0</v>
      </c>
      <c r="K58" s="262">
        <f ca="1">OFFSET(Values!J190,($AO$4-1)*102,($AP$4-1)*14)</f>
        <v>0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0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319">
        <f ca="1">OFFSET(Values!C191,($AO$4-1)*102,($AP$4-1)*14)</f>
        <v>35</v>
      </c>
      <c r="D59" s="325">
        <f t="shared" ca="1" si="0"/>
        <v>35</v>
      </c>
      <c r="E59" s="262">
        <f ca="1">OFFSET(Values!D191,($AO$4-1)*102,($AP$4-1)*14)</f>
        <v>2</v>
      </c>
      <c r="F59" s="262">
        <f ca="1">OFFSET(Values!E191,($AO$4-1)*102,($AP$4-1)*14)</f>
        <v>23</v>
      </c>
      <c r="G59" s="262">
        <f ca="1">OFFSET(Values!F191,($AO$4-1)*102,($AP$4-1)*14)</f>
        <v>1</v>
      </c>
      <c r="H59" s="262">
        <f ca="1">OFFSET(Values!G191,($AO$4-1)*102,($AP$4-1)*14)</f>
        <v>9</v>
      </c>
      <c r="I59" s="262">
        <f ca="1">OFFSET(Values!H191,($AO$4-1)*102,($AP$4-1)*14)</f>
        <v>0</v>
      </c>
      <c r="J59" s="262">
        <f ca="1">OFFSET(Values!I191,($AO$4-1)*102,($AP$4-1)*14)</f>
        <v>0</v>
      </c>
      <c r="K59" s="262">
        <f ca="1">OFFSET(Values!J191,($AO$4-1)*102,($AP$4-1)*14)</f>
        <v>0</v>
      </c>
      <c r="L59" s="262">
        <f ca="1">OFFSET(Values!K191,($AO$4-1)*102,($AP$4-1)*14)</f>
        <v>0</v>
      </c>
      <c r="M59" s="262">
        <f ca="1">OFFSET(Values!L191,($AO$4-1)*102,($AP$4-1)*14)</f>
        <v>0</v>
      </c>
      <c r="N59" s="262">
        <f ca="1">OFFSET(Values!M191,($AO$4-1)*102,($AP$4-1)*14)</f>
        <v>0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319">
        <f ca="1">OFFSET(Values!C192,($AO$4-1)*102,($AP$4-1)*14)</f>
        <v>40</v>
      </c>
      <c r="D60" s="325">
        <f t="shared" ca="1" si="0"/>
        <v>40</v>
      </c>
      <c r="E60" s="262">
        <f ca="1">OFFSET(Values!D192,($AO$4-1)*102,($AP$4-1)*14)</f>
        <v>6</v>
      </c>
      <c r="F60" s="262">
        <f ca="1">OFFSET(Values!E192,($AO$4-1)*102,($AP$4-1)*14)</f>
        <v>29</v>
      </c>
      <c r="G60" s="262">
        <f ca="1">OFFSET(Values!F192,($AO$4-1)*102,($AP$4-1)*14)</f>
        <v>0</v>
      </c>
      <c r="H60" s="262">
        <f ca="1">OFFSET(Values!G192,($AO$4-1)*102,($AP$4-1)*14)</f>
        <v>4</v>
      </c>
      <c r="I60" s="262">
        <f ca="1">OFFSET(Values!H192,($AO$4-1)*102,($AP$4-1)*14)</f>
        <v>1</v>
      </c>
      <c r="J60" s="262">
        <f ca="1">OFFSET(Values!I192,($AO$4-1)*102,($AP$4-1)*14)</f>
        <v>0</v>
      </c>
      <c r="K60" s="262">
        <f ca="1">OFFSET(Values!J192,($AO$4-1)*102,($AP$4-1)*14)</f>
        <v>0</v>
      </c>
      <c r="L60" s="262">
        <f ca="1">OFFSET(Values!K192,($AO$4-1)*102,($AP$4-1)*14)</f>
        <v>0</v>
      </c>
      <c r="M60" s="262">
        <f ca="1">OFFSET(Values!L192,($AO$4-1)*102,($AP$4-1)*14)</f>
        <v>0</v>
      </c>
      <c r="N60" s="262">
        <f ca="1">OFFSET(Values!M192,($AO$4-1)*102,($AP$4-1)*14)</f>
        <v>0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319">
        <f ca="1">OFFSET(Values!C193,($AO$4-1)*102,($AP$4-1)*14)</f>
        <v>35</v>
      </c>
      <c r="D61" s="325">
        <f t="shared" ca="1" si="0"/>
        <v>35</v>
      </c>
      <c r="E61" s="262">
        <f ca="1">OFFSET(Values!D193,($AO$4-1)*102,($AP$4-1)*14)</f>
        <v>2</v>
      </c>
      <c r="F61" s="262">
        <f ca="1">OFFSET(Values!E193,($AO$4-1)*102,($AP$4-1)*14)</f>
        <v>28</v>
      </c>
      <c r="G61" s="262">
        <f ca="1">OFFSET(Values!F193,($AO$4-1)*102,($AP$4-1)*14)</f>
        <v>0</v>
      </c>
      <c r="H61" s="262">
        <f ca="1">OFFSET(Values!G193,($AO$4-1)*102,($AP$4-1)*14)</f>
        <v>2</v>
      </c>
      <c r="I61" s="262">
        <f ca="1">OFFSET(Values!H193,($AO$4-1)*102,($AP$4-1)*14)</f>
        <v>3</v>
      </c>
      <c r="J61" s="262">
        <f ca="1">OFFSET(Values!I193,($AO$4-1)*102,($AP$4-1)*14)</f>
        <v>0</v>
      </c>
      <c r="K61" s="262">
        <f ca="1">OFFSET(Values!J193,($AO$4-1)*102,($AP$4-1)*14)</f>
        <v>0</v>
      </c>
      <c r="L61" s="262">
        <f ca="1">OFFSET(Values!K193,($AO$4-1)*102,($AP$4-1)*14)</f>
        <v>0</v>
      </c>
      <c r="M61" s="262">
        <f ca="1">OFFSET(Values!L193,($AO$4-1)*102,($AP$4-1)*14)</f>
        <v>0</v>
      </c>
      <c r="N61" s="262">
        <f ca="1">OFFSET(Values!M193,($AO$4-1)*102,($AP$4-1)*14)</f>
        <v>0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319">
        <f ca="1">OFFSET(Values!C194,($AO$4-1)*102,($AP$4-1)*14)</f>
        <v>27</v>
      </c>
      <c r="D62" s="325">
        <f t="shared" ca="1" si="0"/>
        <v>27</v>
      </c>
      <c r="E62" s="262">
        <f ca="1">OFFSET(Values!D194,($AO$4-1)*102,($AP$4-1)*14)</f>
        <v>0</v>
      </c>
      <c r="F62" s="262">
        <f ca="1">OFFSET(Values!E194,($AO$4-1)*102,($AP$4-1)*14)</f>
        <v>20</v>
      </c>
      <c r="G62" s="262">
        <f ca="1">OFFSET(Values!F194,($AO$4-1)*102,($AP$4-1)*14)</f>
        <v>0</v>
      </c>
      <c r="H62" s="262">
        <f ca="1">OFFSET(Values!G194,($AO$4-1)*102,($AP$4-1)*14)</f>
        <v>4</v>
      </c>
      <c r="I62" s="262">
        <f ca="1">OFFSET(Values!H194,($AO$4-1)*102,($AP$4-1)*14)</f>
        <v>3</v>
      </c>
      <c r="J62" s="262">
        <f ca="1">OFFSET(Values!I194,($AO$4-1)*102,($AP$4-1)*14)</f>
        <v>0</v>
      </c>
      <c r="K62" s="262">
        <f ca="1">OFFSET(Values!J194,($AO$4-1)*102,($AP$4-1)*14)</f>
        <v>0</v>
      </c>
      <c r="L62" s="262">
        <f ca="1">OFFSET(Values!K194,($AO$4-1)*102,($AP$4-1)*14)</f>
        <v>0</v>
      </c>
      <c r="M62" s="262">
        <f ca="1">OFFSET(Values!L194,($AO$4-1)*102,($AP$4-1)*14)</f>
        <v>0</v>
      </c>
      <c r="N62" s="262">
        <f ca="1">OFFSET(Values!M194,($AO$4-1)*102,($AP$4-1)*14)</f>
        <v>0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319">
        <f ca="1">OFFSET(Values!C195,($AO$4-1)*102,($AP$4-1)*14)</f>
        <v>52</v>
      </c>
      <c r="D63" s="325">
        <f t="shared" ca="1" si="0"/>
        <v>52</v>
      </c>
      <c r="E63" s="262">
        <f ca="1">OFFSET(Values!D195,($AO$4-1)*102,($AP$4-1)*14)</f>
        <v>0</v>
      </c>
      <c r="F63" s="262">
        <f ca="1">OFFSET(Values!E195,($AO$4-1)*102,($AP$4-1)*14)</f>
        <v>36</v>
      </c>
      <c r="G63" s="262">
        <f ca="1">OFFSET(Values!F195,($AO$4-1)*102,($AP$4-1)*14)</f>
        <v>0</v>
      </c>
      <c r="H63" s="262">
        <f ca="1">OFFSET(Values!G195,($AO$4-1)*102,($AP$4-1)*14)</f>
        <v>12</v>
      </c>
      <c r="I63" s="262">
        <f ca="1">OFFSET(Values!H195,($AO$4-1)*102,($AP$4-1)*14)</f>
        <v>4</v>
      </c>
      <c r="J63" s="262">
        <f ca="1">OFFSET(Values!I195,($AO$4-1)*102,($AP$4-1)*14)</f>
        <v>0</v>
      </c>
      <c r="K63" s="262">
        <f ca="1">OFFSET(Values!J195,($AO$4-1)*102,($AP$4-1)*14)</f>
        <v>0</v>
      </c>
      <c r="L63" s="262">
        <f ca="1">OFFSET(Values!K195,($AO$4-1)*102,($AP$4-1)*14)</f>
        <v>0</v>
      </c>
      <c r="M63" s="262">
        <f ca="1">OFFSET(Values!L195,($AO$4-1)*102,($AP$4-1)*14)</f>
        <v>0</v>
      </c>
      <c r="N63" s="262">
        <f ca="1">OFFSET(Values!M195,($AO$4-1)*102,($AP$4-1)*14)</f>
        <v>0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319">
        <f ca="1">OFFSET(Values!C196,($AO$4-1)*102,($AP$4-1)*14)</f>
        <v>37</v>
      </c>
      <c r="D64" s="325">
        <f t="shared" ca="1" si="0"/>
        <v>37</v>
      </c>
      <c r="E64" s="262">
        <f ca="1">OFFSET(Values!D196,($AO$4-1)*102,($AP$4-1)*14)</f>
        <v>2</v>
      </c>
      <c r="F64" s="262">
        <f ca="1">OFFSET(Values!E196,($AO$4-1)*102,($AP$4-1)*14)</f>
        <v>31</v>
      </c>
      <c r="G64" s="262">
        <f ca="1">OFFSET(Values!F196,($AO$4-1)*102,($AP$4-1)*14)</f>
        <v>0</v>
      </c>
      <c r="H64" s="262">
        <f ca="1">OFFSET(Values!G196,($AO$4-1)*102,($AP$4-1)*14)</f>
        <v>4</v>
      </c>
      <c r="I64" s="262">
        <f ca="1">OFFSET(Values!H196,($AO$4-1)*102,($AP$4-1)*14)</f>
        <v>0</v>
      </c>
      <c r="J64" s="262">
        <f ca="1">OFFSET(Values!I196,($AO$4-1)*102,($AP$4-1)*14)</f>
        <v>0</v>
      </c>
      <c r="K64" s="262">
        <f ca="1">OFFSET(Values!J196,($AO$4-1)*102,($AP$4-1)*14)</f>
        <v>0</v>
      </c>
      <c r="L64" s="262">
        <f ca="1">OFFSET(Values!K196,($AO$4-1)*102,($AP$4-1)*14)</f>
        <v>0</v>
      </c>
      <c r="M64" s="262">
        <f ca="1">OFFSET(Values!L196,($AO$4-1)*102,($AP$4-1)*14)</f>
        <v>0</v>
      </c>
      <c r="N64" s="262">
        <f ca="1">OFFSET(Values!M196,($AO$4-1)*102,($AP$4-1)*14)</f>
        <v>0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319">
        <f ca="1">OFFSET(Values!C197,($AO$4-1)*102,($AP$4-1)*14)</f>
        <v>36</v>
      </c>
      <c r="D65" s="325">
        <f t="shared" ca="1" si="0"/>
        <v>36</v>
      </c>
      <c r="E65" s="268">
        <f ca="1">OFFSET(Values!D197,($AO$4-1)*102,($AP$4-1)*14)</f>
        <v>2</v>
      </c>
      <c r="F65" s="262">
        <f ca="1">OFFSET(Values!E197,($AO$4-1)*102,($AP$4-1)*14)</f>
        <v>25</v>
      </c>
      <c r="G65" s="262">
        <f ca="1">OFFSET(Values!F197,($AO$4-1)*102,($AP$4-1)*14)</f>
        <v>0</v>
      </c>
      <c r="H65" s="262">
        <f ca="1">OFFSET(Values!G197,($AO$4-1)*102,($AP$4-1)*14)</f>
        <v>6</v>
      </c>
      <c r="I65" s="262">
        <f ca="1">OFFSET(Values!H197,($AO$4-1)*102,($AP$4-1)*14)</f>
        <v>1</v>
      </c>
      <c r="J65" s="262">
        <f ca="1">OFFSET(Values!I197,($AO$4-1)*102,($AP$4-1)*14)</f>
        <v>2</v>
      </c>
      <c r="K65" s="262">
        <f ca="1">OFFSET(Values!J197,($AO$4-1)*102,($AP$4-1)*14)</f>
        <v>0</v>
      </c>
      <c r="L65" s="262">
        <f ca="1">OFFSET(Values!K197,($AO$4-1)*102,($AP$4-1)*14)</f>
        <v>0</v>
      </c>
      <c r="M65" s="262">
        <f ca="1">OFFSET(Values!L197,($AO$4-1)*102,($AP$4-1)*14)</f>
        <v>0</v>
      </c>
      <c r="N65" s="262">
        <f ca="1">OFFSET(Values!M197,($AO$4-1)*102,($AP$4-1)*14)</f>
        <v>0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319">
        <f ca="1">OFFSET(Values!C198,($AO$4-1)*102,($AP$4-1)*14)</f>
        <v>39</v>
      </c>
      <c r="D66" s="325">
        <f t="shared" ca="1" si="0"/>
        <v>39</v>
      </c>
      <c r="E66" s="262">
        <f ca="1">OFFSET(Values!D198,($AO$4-1)*102,($AP$4-1)*14)</f>
        <v>4</v>
      </c>
      <c r="F66" s="262">
        <f ca="1">OFFSET(Values!E198,($AO$4-1)*102,($AP$4-1)*14)</f>
        <v>27</v>
      </c>
      <c r="G66" s="262">
        <f ca="1">OFFSET(Values!F198,($AO$4-1)*102,($AP$4-1)*14)</f>
        <v>0</v>
      </c>
      <c r="H66" s="262">
        <f ca="1">OFFSET(Values!G198,($AO$4-1)*102,($AP$4-1)*14)</f>
        <v>6</v>
      </c>
      <c r="I66" s="262">
        <f ca="1">OFFSET(Values!H198,($AO$4-1)*102,($AP$4-1)*14)</f>
        <v>2</v>
      </c>
      <c r="J66" s="262">
        <f ca="1">OFFSET(Values!I198,($AO$4-1)*102,($AP$4-1)*14)</f>
        <v>0</v>
      </c>
      <c r="K66" s="262">
        <f ca="1">OFFSET(Values!J198,($AO$4-1)*102,($AP$4-1)*14)</f>
        <v>0</v>
      </c>
      <c r="L66" s="262">
        <f ca="1">OFFSET(Values!K198,($AO$4-1)*102,($AP$4-1)*14)</f>
        <v>0</v>
      </c>
      <c r="M66" s="262">
        <f ca="1">OFFSET(Values!L198,($AO$4-1)*102,($AP$4-1)*14)</f>
        <v>0</v>
      </c>
      <c r="N66" s="262">
        <f ca="1">OFFSET(Values!M198,($AO$4-1)*102,($AP$4-1)*14)</f>
        <v>0</v>
      </c>
      <c r="O66" s="262">
        <f ca="1">OFFSET(Values!N198,($AO$4-1)*102,($AP$4-1)*14)</f>
        <v>0</v>
      </c>
      <c r="P66" s="263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319">
        <f ca="1">OFFSET(Values!C199,($AO$4-1)*102,($AP$4-1)*14)</f>
        <v>45</v>
      </c>
      <c r="D67" s="325">
        <f t="shared" ca="1" si="0"/>
        <v>45</v>
      </c>
      <c r="E67" s="262">
        <f ca="1">OFFSET(Values!D199,($AO$4-1)*102,($AP$4-1)*14)</f>
        <v>0</v>
      </c>
      <c r="F67" s="262">
        <f ca="1">OFFSET(Values!E199,($AO$4-1)*102,($AP$4-1)*14)</f>
        <v>33</v>
      </c>
      <c r="G67" s="262">
        <f ca="1">OFFSET(Values!F199,($AO$4-1)*102,($AP$4-1)*14)</f>
        <v>1</v>
      </c>
      <c r="H67" s="262">
        <f ca="1">OFFSET(Values!G199,($AO$4-1)*102,($AP$4-1)*14)</f>
        <v>11</v>
      </c>
      <c r="I67" s="262">
        <f ca="1">OFFSET(Values!H199,($AO$4-1)*102,($AP$4-1)*14)</f>
        <v>0</v>
      </c>
      <c r="J67" s="262">
        <f ca="1">OFFSET(Values!I199,($AO$4-1)*102,($AP$4-1)*14)</f>
        <v>0</v>
      </c>
      <c r="K67" s="262">
        <f ca="1">OFFSET(Values!J199,($AO$4-1)*102,($AP$4-1)*14)</f>
        <v>0</v>
      </c>
      <c r="L67" s="262">
        <f ca="1">OFFSET(Values!K199,($AO$4-1)*102,($AP$4-1)*14)</f>
        <v>0</v>
      </c>
      <c r="M67" s="262">
        <f ca="1">OFFSET(Values!L199,($AO$4-1)*102,($AP$4-1)*14)</f>
        <v>0</v>
      </c>
      <c r="N67" s="262">
        <f ca="1">OFFSET(Values!M199,($AO$4-1)*102,($AP$4-1)*14)</f>
        <v>0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319">
        <f ca="1">OFFSET(Values!C200,($AO$4-1)*102,($AP$4-1)*14)</f>
        <v>30</v>
      </c>
      <c r="D68" s="325">
        <f t="shared" ca="1" si="0"/>
        <v>30</v>
      </c>
      <c r="E68" s="262">
        <f ca="1">OFFSET(Values!D200,($AO$4-1)*102,($AP$4-1)*14)</f>
        <v>6</v>
      </c>
      <c r="F68" s="262">
        <f ca="1">OFFSET(Values!E200,($AO$4-1)*102,($AP$4-1)*14)</f>
        <v>20</v>
      </c>
      <c r="G68" s="262">
        <f ca="1">OFFSET(Values!F200,($AO$4-1)*102,($AP$4-1)*14)</f>
        <v>0</v>
      </c>
      <c r="H68" s="262">
        <f ca="1">OFFSET(Values!G200,($AO$4-1)*102,($AP$4-1)*14)</f>
        <v>1</v>
      </c>
      <c r="I68" s="262">
        <f ca="1">OFFSET(Values!H200,($AO$4-1)*102,($AP$4-1)*14)</f>
        <v>1</v>
      </c>
      <c r="J68" s="262">
        <f ca="1">OFFSET(Values!I200,($AO$4-1)*102,($AP$4-1)*14)</f>
        <v>2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0</v>
      </c>
      <c r="N68" s="262">
        <f ca="1">OFFSET(Values!M200,($AO$4-1)*102,($AP$4-1)*14)</f>
        <v>0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319">
        <f ca="1">OFFSET(Values!C201,($AO$4-1)*102,($AP$4-1)*14)</f>
        <v>37</v>
      </c>
      <c r="D69" s="325">
        <f t="shared" ca="1" si="0"/>
        <v>37</v>
      </c>
      <c r="E69" s="262">
        <f ca="1">OFFSET(Values!D201,($AO$4-1)*102,($AP$4-1)*14)</f>
        <v>7</v>
      </c>
      <c r="F69" s="262">
        <f ca="1">OFFSET(Values!E201,($AO$4-1)*102,($AP$4-1)*14)</f>
        <v>22</v>
      </c>
      <c r="G69" s="262">
        <f ca="1">OFFSET(Values!F201,($AO$4-1)*102,($AP$4-1)*14)</f>
        <v>0</v>
      </c>
      <c r="H69" s="262">
        <f ca="1">OFFSET(Values!G201,($AO$4-1)*102,($AP$4-1)*14)</f>
        <v>6</v>
      </c>
      <c r="I69" s="262">
        <f ca="1">OFFSET(Values!H201,($AO$4-1)*102,($AP$4-1)*14)</f>
        <v>2</v>
      </c>
      <c r="J69" s="262">
        <f ca="1">OFFSET(Values!I201,($AO$4-1)*102,($AP$4-1)*14)</f>
        <v>0</v>
      </c>
      <c r="K69" s="262">
        <f ca="1">OFFSET(Values!J201,($AO$4-1)*102,($AP$4-1)*14)</f>
        <v>0</v>
      </c>
      <c r="L69" s="262">
        <f ca="1">OFFSET(Values!K201,($AO$4-1)*102,($AP$4-1)*14)</f>
        <v>0</v>
      </c>
      <c r="M69" s="262">
        <f ca="1">OFFSET(Values!L201,($AO$4-1)*102,($AP$4-1)*14)</f>
        <v>0</v>
      </c>
      <c r="N69" s="262">
        <f ca="1">OFFSET(Values!M201,($AO$4-1)*102,($AP$4-1)*14)</f>
        <v>0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319">
        <f ca="1">OFFSET(Values!C202,($AO$4-1)*102,($AP$4-1)*14)</f>
        <v>40</v>
      </c>
      <c r="D70" s="325">
        <f t="shared" ca="1" si="0"/>
        <v>40</v>
      </c>
      <c r="E70" s="262">
        <f ca="1">OFFSET(Values!D202,($AO$4-1)*102,($AP$4-1)*14)</f>
        <v>4</v>
      </c>
      <c r="F70" s="262">
        <f ca="1">OFFSET(Values!E202,($AO$4-1)*102,($AP$4-1)*14)</f>
        <v>31</v>
      </c>
      <c r="G70" s="262">
        <f ca="1">OFFSET(Values!F202,($AO$4-1)*102,($AP$4-1)*14)</f>
        <v>0</v>
      </c>
      <c r="H70" s="262">
        <f ca="1">OFFSET(Values!G202,($AO$4-1)*102,($AP$4-1)*14)</f>
        <v>2</v>
      </c>
      <c r="I70" s="262">
        <f ca="1">OFFSET(Values!H202,($AO$4-1)*102,($AP$4-1)*14)</f>
        <v>3</v>
      </c>
      <c r="J70" s="262">
        <f ca="1">OFFSET(Values!I202,($AO$4-1)*102,($AP$4-1)*14)</f>
        <v>0</v>
      </c>
      <c r="K70" s="262">
        <f ca="1">OFFSET(Values!J202,($AO$4-1)*102,($AP$4-1)*14)</f>
        <v>0</v>
      </c>
      <c r="L70" s="262">
        <f ca="1">OFFSET(Values!K202,($AO$4-1)*102,($AP$4-1)*14)</f>
        <v>0</v>
      </c>
      <c r="M70" s="262">
        <f ca="1">OFFSET(Values!L202,($AO$4-1)*102,($AP$4-1)*14)</f>
        <v>0</v>
      </c>
      <c r="N70" s="262">
        <f ca="1">OFFSET(Values!M202,($AO$4-1)*102,($AP$4-1)*14)</f>
        <v>0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38</v>
      </c>
      <c r="D71" s="325">
        <f t="shared" ca="1" si="0"/>
        <v>38</v>
      </c>
      <c r="E71" s="262">
        <f ca="1">OFFSET(Values!D203,($AO$4-1)*102,($AP$4-1)*14)</f>
        <v>3</v>
      </c>
      <c r="F71" s="262">
        <f ca="1">OFFSET(Values!E203,($AO$4-1)*102,($AP$4-1)*14)</f>
        <v>27</v>
      </c>
      <c r="G71" s="262">
        <f ca="1">OFFSET(Values!F203,($AO$4-1)*102,($AP$4-1)*14)</f>
        <v>0</v>
      </c>
      <c r="H71" s="262">
        <f ca="1">OFFSET(Values!G203,($AO$4-1)*102,($AP$4-1)*14)</f>
        <v>7</v>
      </c>
      <c r="I71" s="262">
        <f ca="1">OFFSET(Values!H203,($AO$4-1)*102,($AP$4-1)*14)</f>
        <v>1</v>
      </c>
      <c r="J71" s="262">
        <f ca="1">OFFSET(Values!I203,($AO$4-1)*102,($AP$4-1)*14)</f>
        <v>0</v>
      </c>
      <c r="K71" s="262">
        <f ca="1">OFFSET(Values!J203,($AO$4-1)*102,($AP$4-1)*14)</f>
        <v>0</v>
      </c>
      <c r="L71" s="262">
        <f ca="1">OFFSET(Values!K203,($AO$4-1)*102,($AP$4-1)*14)</f>
        <v>0</v>
      </c>
      <c r="M71" s="262">
        <f ca="1">OFFSET(Values!L203,($AO$4-1)*102,($AP$4-1)*14)</f>
        <v>0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36</v>
      </c>
      <c r="D72" s="325">
        <f t="shared" ca="1" si="0"/>
        <v>36</v>
      </c>
      <c r="E72" s="262">
        <f ca="1">OFFSET(Values!D204,($AO$4-1)*102,($AP$4-1)*14)</f>
        <v>2</v>
      </c>
      <c r="F72" s="262">
        <f ca="1">OFFSET(Values!E204,($AO$4-1)*102,($AP$4-1)*14)</f>
        <v>23</v>
      </c>
      <c r="G72" s="262">
        <f ca="1">OFFSET(Values!F204,($AO$4-1)*102,($AP$4-1)*14)</f>
        <v>0</v>
      </c>
      <c r="H72" s="262">
        <f ca="1">OFFSET(Values!G204,($AO$4-1)*102,($AP$4-1)*14)</f>
        <v>7</v>
      </c>
      <c r="I72" s="262">
        <f ca="1">OFFSET(Values!H204,($AO$4-1)*102,($AP$4-1)*14)</f>
        <v>3</v>
      </c>
      <c r="J72" s="262">
        <f ca="1">OFFSET(Values!I204,($AO$4-1)*102,($AP$4-1)*14)</f>
        <v>1</v>
      </c>
      <c r="K72" s="262">
        <f ca="1">OFFSET(Values!J204,($AO$4-1)*102,($AP$4-1)*14)</f>
        <v>0</v>
      </c>
      <c r="L72" s="262">
        <f ca="1">OFFSET(Values!K204,($AO$4-1)*102,($AP$4-1)*14)</f>
        <v>0</v>
      </c>
      <c r="M72" s="262">
        <f ca="1">OFFSET(Values!L204,($AO$4-1)*102,($AP$4-1)*14)</f>
        <v>0</v>
      </c>
      <c r="N72" s="262">
        <f ca="1">OFFSET(Values!M204,($AO$4-1)*102,($AP$4-1)*14)</f>
        <v>0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35</v>
      </c>
      <c r="D73" s="325">
        <f t="shared" ca="1" si="0"/>
        <v>35</v>
      </c>
      <c r="E73" s="262">
        <f ca="1">OFFSET(Values!D205,($AO$4-1)*102,($AP$4-1)*14)</f>
        <v>5</v>
      </c>
      <c r="F73" s="262">
        <f ca="1">OFFSET(Values!E205,($AO$4-1)*102,($AP$4-1)*14)</f>
        <v>27</v>
      </c>
      <c r="G73" s="262">
        <f ca="1">OFFSET(Values!F205,($AO$4-1)*102,($AP$4-1)*14)</f>
        <v>0</v>
      </c>
      <c r="H73" s="262">
        <f ca="1">OFFSET(Values!G205,($AO$4-1)*102,($AP$4-1)*14)</f>
        <v>1</v>
      </c>
      <c r="I73" s="262">
        <f ca="1">OFFSET(Values!H205,($AO$4-1)*102,($AP$4-1)*14)</f>
        <v>2</v>
      </c>
      <c r="J73" s="262">
        <f ca="1">OFFSET(Values!I205,($AO$4-1)*102,($AP$4-1)*14)</f>
        <v>0</v>
      </c>
      <c r="K73" s="262">
        <f ca="1">OFFSET(Values!J205,($AO$4-1)*102,($AP$4-1)*14)</f>
        <v>0</v>
      </c>
      <c r="L73" s="262">
        <f ca="1">OFFSET(Values!K205,($AO$4-1)*102,($AP$4-1)*14)</f>
        <v>0</v>
      </c>
      <c r="M73" s="262">
        <f ca="1">OFFSET(Values!L205,($AO$4-1)*102,($AP$4-1)*14)</f>
        <v>0</v>
      </c>
      <c r="N73" s="262">
        <f ca="1">OFFSET(Values!M205,($AO$4-1)*102,($AP$4-1)*14)</f>
        <v>0</v>
      </c>
      <c r="O73" s="262">
        <f ca="1">OFFSET(Values!N205,($AO$4-1)*102,($AP$4-1)*14)</f>
        <v>0</v>
      </c>
      <c r="P73" s="263">
        <f ca="1">OFFSET(Values!O205,($AO$4-1)*102,($AP$4-1)*14)</f>
        <v>0</v>
      </c>
    </row>
    <row r="74" spans="1:16" x14ac:dyDescent="0.25">
      <c r="B74" s="43">
        <f t="shared" si="1"/>
        <v>0.59375</v>
      </c>
      <c r="C74" s="319">
        <f ca="1">OFFSET(Values!C206,($AO$4-1)*102,($AP$4-1)*14)</f>
        <v>27</v>
      </c>
      <c r="D74" s="325">
        <f t="shared" ca="1" si="0"/>
        <v>27</v>
      </c>
      <c r="E74" s="262">
        <f ca="1">OFFSET(Values!D206,($AO$4-1)*102,($AP$4-1)*14)</f>
        <v>3</v>
      </c>
      <c r="F74" s="262">
        <f ca="1">OFFSET(Values!E206,($AO$4-1)*102,($AP$4-1)*14)</f>
        <v>20</v>
      </c>
      <c r="G74" s="262">
        <f ca="1">OFFSET(Values!F206,($AO$4-1)*102,($AP$4-1)*14)</f>
        <v>0</v>
      </c>
      <c r="H74" s="262">
        <f ca="1">OFFSET(Values!G206,($AO$4-1)*102,($AP$4-1)*14)</f>
        <v>2</v>
      </c>
      <c r="I74" s="262">
        <f ca="1">OFFSET(Values!H206,($AO$4-1)*102,($AP$4-1)*14)</f>
        <v>1</v>
      </c>
      <c r="J74" s="262">
        <f ca="1">OFFSET(Values!I206,($AO$4-1)*102,($AP$4-1)*14)</f>
        <v>0</v>
      </c>
      <c r="K74" s="262">
        <f ca="1">OFFSET(Values!J206,($AO$4-1)*102,($AP$4-1)*14)</f>
        <v>0</v>
      </c>
      <c r="L74" s="262">
        <f ca="1">OFFSET(Values!K206,($AO$4-1)*102,($AP$4-1)*14)</f>
        <v>1</v>
      </c>
      <c r="M74" s="262">
        <f ca="1">OFFSET(Values!L206,($AO$4-1)*102,($AP$4-1)*14)</f>
        <v>0</v>
      </c>
      <c r="N74" s="262">
        <f ca="1">OFFSET(Values!M206,($AO$4-1)*102,($AP$4-1)*14)</f>
        <v>0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38</v>
      </c>
      <c r="D75" s="325">
        <f t="shared" ca="1" si="0"/>
        <v>38</v>
      </c>
      <c r="E75" s="262">
        <f ca="1">OFFSET(Values!D207,($AO$4-1)*102,($AP$4-1)*14)</f>
        <v>2</v>
      </c>
      <c r="F75" s="262">
        <f ca="1">OFFSET(Values!E207,($AO$4-1)*102,($AP$4-1)*14)</f>
        <v>25</v>
      </c>
      <c r="G75" s="262">
        <f ca="1">OFFSET(Values!F207,($AO$4-1)*102,($AP$4-1)*14)</f>
        <v>0</v>
      </c>
      <c r="H75" s="262">
        <f ca="1">OFFSET(Values!G207,($AO$4-1)*102,($AP$4-1)*14)</f>
        <v>9</v>
      </c>
      <c r="I75" s="262">
        <f ca="1">OFFSET(Values!H207,($AO$4-1)*102,($AP$4-1)*14)</f>
        <v>2</v>
      </c>
      <c r="J75" s="262">
        <f ca="1">OFFSET(Values!I207,($AO$4-1)*102,($AP$4-1)*14)</f>
        <v>0</v>
      </c>
      <c r="K75" s="262">
        <f ca="1">OFFSET(Values!J207,($AO$4-1)*102,($AP$4-1)*14)</f>
        <v>0</v>
      </c>
      <c r="L75" s="262">
        <f ca="1">OFFSET(Values!K207,($AO$4-1)*102,($AP$4-1)*14)</f>
        <v>0</v>
      </c>
      <c r="M75" s="262">
        <f ca="1">OFFSET(Values!L207,($AO$4-1)*102,($AP$4-1)*14)</f>
        <v>0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37</v>
      </c>
      <c r="D76" s="325">
        <f t="shared" ca="1" si="0"/>
        <v>37</v>
      </c>
      <c r="E76" s="262">
        <f ca="1">OFFSET(Values!D208,($AO$4-1)*102,($AP$4-1)*14)</f>
        <v>3</v>
      </c>
      <c r="F76" s="262">
        <f ca="1">OFFSET(Values!E208,($AO$4-1)*102,($AP$4-1)*14)</f>
        <v>21</v>
      </c>
      <c r="G76" s="262">
        <f ca="1">OFFSET(Values!F208,($AO$4-1)*102,($AP$4-1)*14)</f>
        <v>0</v>
      </c>
      <c r="H76" s="262">
        <f ca="1">OFFSET(Values!G208,($AO$4-1)*102,($AP$4-1)*14)</f>
        <v>7</v>
      </c>
      <c r="I76" s="262">
        <f ca="1">OFFSET(Values!H208,($AO$4-1)*102,($AP$4-1)*14)</f>
        <v>5</v>
      </c>
      <c r="J76" s="262">
        <f ca="1">OFFSET(Values!I208,($AO$4-1)*102,($AP$4-1)*14)</f>
        <v>1</v>
      </c>
      <c r="K76" s="262">
        <f ca="1">OFFSET(Values!J208,($AO$4-1)*102,($AP$4-1)*14)</f>
        <v>0</v>
      </c>
      <c r="L76" s="262">
        <f ca="1">OFFSET(Values!K208,($AO$4-1)*102,($AP$4-1)*14)</f>
        <v>0</v>
      </c>
      <c r="M76" s="262">
        <f ca="1">OFFSET(Values!L208,($AO$4-1)*102,($AP$4-1)*14)</f>
        <v>0</v>
      </c>
      <c r="N76" s="262">
        <f ca="1">OFFSET(Values!M208,($AO$4-1)*102,($AP$4-1)*14)</f>
        <v>0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319">
        <f ca="1">OFFSET(Values!C209,($AO$4-1)*102,($AP$4-1)*14)</f>
        <v>38</v>
      </c>
      <c r="D77" s="325">
        <f t="shared" ca="1" si="0"/>
        <v>38</v>
      </c>
      <c r="E77" s="262">
        <f ca="1">OFFSET(Values!D209,($AO$4-1)*102,($AP$4-1)*14)</f>
        <v>3</v>
      </c>
      <c r="F77" s="262">
        <f ca="1">OFFSET(Values!E209,($AO$4-1)*102,($AP$4-1)*14)</f>
        <v>30</v>
      </c>
      <c r="G77" s="262">
        <f ca="1">OFFSET(Values!F209,($AO$4-1)*102,($AP$4-1)*14)</f>
        <v>0</v>
      </c>
      <c r="H77" s="262">
        <f ca="1">OFFSET(Values!G209,($AO$4-1)*102,($AP$4-1)*14)</f>
        <v>3</v>
      </c>
      <c r="I77" s="262">
        <f ca="1">OFFSET(Values!H209,($AO$4-1)*102,($AP$4-1)*14)</f>
        <v>1</v>
      </c>
      <c r="J77" s="262">
        <f ca="1">OFFSET(Values!I209,($AO$4-1)*102,($AP$4-1)*14)</f>
        <v>1</v>
      </c>
      <c r="K77" s="262">
        <f ca="1">OFFSET(Values!J209,($AO$4-1)*102,($AP$4-1)*14)</f>
        <v>0</v>
      </c>
      <c r="L77" s="262">
        <f ca="1">OFFSET(Values!K209,($AO$4-1)*102,($AP$4-1)*14)</f>
        <v>0</v>
      </c>
      <c r="M77" s="262">
        <f ca="1">OFFSET(Values!L209,($AO$4-1)*102,($AP$4-1)*14)</f>
        <v>0</v>
      </c>
      <c r="N77" s="262">
        <f ca="1">OFFSET(Values!M209,($AO$4-1)*102,($AP$4-1)*14)</f>
        <v>0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57</v>
      </c>
      <c r="B78" s="43">
        <f t="shared" si="1"/>
        <v>0.63541666666666652</v>
      </c>
      <c r="C78" s="319">
        <f ca="1">OFFSET(Values!C210,($AO$4-1)*102,($AP$4-1)*14)</f>
        <v>28</v>
      </c>
      <c r="D78" s="325">
        <f t="shared" ca="1" si="0"/>
        <v>28</v>
      </c>
      <c r="E78" s="262">
        <f ca="1">OFFSET(Values!D210,($AO$4-1)*102,($AP$4-1)*14)</f>
        <v>5</v>
      </c>
      <c r="F78" s="262">
        <f ca="1">OFFSET(Values!E210,($AO$4-1)*102,($AP$4-1)*14)</f>
        <v>19</v>
      </c>
      <c r="G78" s="262">
        <f ca="1">OFFSET(Values!F210,($AO$4-1)*102,($AP$4-1)*14)</f>
        <v>0</v>
      </c>
      <c r="H78" s="262">
        <f ca="1">OFFSET(Values!G210,($AO$4-1)*102,($AP$4-1)*14)</f>
        <v>4</v>
      </c>
      <c r="I78" s="262">
        <f ca="1">OFFSET(Values!H210,($AO$4-1)*102,($AP$4-1)*14)</f>
        <v>0</v>
      </c>
      <c r="J78" s="262">
        <f ca="1">OFFSET(Values!I210,($AO$4-1)*102,($AP$4-1)*14)</f>
        <v>0</v>
      </c>
      <c r="K78" s="262">
        <f ca="1">OFFSET(Values!J210,($AO$4-1)*102,($AP$4-1)*14)</f>
        <v>0</v>
      </c>
      <c r="L78" s="262">
        <f ca="1">OFFSET(Values!K210,($AO$4-1)*102,($AP$4-1)*14)</f>
        <v>0</v>
      </c>
      <c r="M78" s="262">
        <f ca="1">OFFSET(Values!L210,($AO$4-1)*102,($AP$4-1)*14)</f>
        <v>0</v>
      </c>
      <c r="N78" s="262">
        <f ca="1">OFFSET(Values!M210,($AO$4-1)*102,($AP$4-1)*14)</f>
        <v>0</v>
      </c>
      <c r="O78" s="262">
        <f ca="1">OFFSET(Values!N210,($AO$4-1)*102,($AP$4-1)*14)</f>
        <v>0</v>
      </c>
      <c r="P78" s="263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319">
        <f ca="1">OFFSET(Values!C211,($AO$4-1)*102,($AP$4-1)*14)</f>
        <v>38</v>
      </c>
      <c r="D79" s="325">
        <f t="shared" ca="1" si="0"/>
        <v>38</v>
      </c>
      <c r="E79" s="262">
        <f ca="1">OFFSET(Values!D211,($AO$4-1)*102,($AP$4-1)*14)</f>
        <v>6</v>
      </c>
      <c r="F79" s="262">
        <f ca="1">OFFSET(Values!E211,($AO$4-1)*102,($AP$4-1)*14)</f>
        <v>24</v>
      </c>
      <c r="G79" s="262">
        <f ca="1">OFFSET(Values!F211,($AO$4-1)*102,($AP$4-1)*14)</f>
        <v>1</v>
      </c>
      <c r="H79" s="262">
        <f ca="1">OFFSET(Values!G211,($AO$4-1)*102,($AP$4-1)*14)</f>
        <v>5</v>
      </c>
      <c r="I79" s="262">
        <f ca="1">OFFSET(Values!H211,($AO$4-1)*102,($AP$4-1)*14)</f>
        <v>1</v>
      </c>
      <c r="J79" s="262">
        <f ca="1">OFFSET(Values!I211,($AO$4-1)*102,($AP$4-1)*14)</f>
        <v>1</v>
      </c>
      <c r="K79" s="262">
        <f ca="1">OFFSET(Values!J211,($AO$4-1)*102,($AP$4-1)*14)</f>
        <v>0</v>
      </c>
      <c r="L79" s="262">
        <f ca="1">OFFSET(Values!K211,($AO$4-1)*102,($AP$4-1)*14)</f>
        <v>0</v>
      </c>
      <c r="M79" s="262">
        <f ca="1">OFFSET(Values!L211,($AO$4-1)*102,($AP$4-1)*14)</f>
        <v>0</v>
      </c>
      <c r="N79" s="262">
        <f ca="1">OFFSET(Values!M211,($AO$4-1)*102,($AP$4-1)*14)</f>
        <v>0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319">
        <f ca="1">OFFSET(Values!C212,($AO$4-1)*102,($AP$4-1)*14)</f>
        <v>49</v>
      </c>
      <c r="D80" s="325">
        <f t="shared" ca="1" si="0"/>
        <v>49</v>
      </c>
      <c r="E80" s="262">
        <f ca="1">OFFSET(Values!D212,($AO$4-1)*102,($AP$4-1)*14)</f>
        <v>2</v>
      </c>
      <c r="F80" s="262">
        <f ca="1">OFFSET(Values!E212,($AO$4-1)*102,($AP$4-1)*14)</f>
        <v>34</v>
      </c>
      <c r="G80" s="262">
        <f ca="1">OFFSET(Values!F212,($AO$4-1)*102,($AP$4-1)*14)</f>
        <v>0</v>
      </c>
      <c r="H80" s="262">
        <f ca="1">OFFSET(Values!G212,($AO$4-1)*102,($AP$4-1)*14)</f>
        <v>10</v>
      </c>
      <c r="I80" s="262">
        <f ca="1">OFFSET(Values!H212,($AO$4-1)*102,($AP$4-1)*14)</f>
        <v>3</v>
      </c>
      <c r="J80" s="262">
        <f ca="1">OFFSET(Values!I212,($AO$4-1)*102,($AP$4-1)*14)</f>
        <v>0</v>
      </c>
      <c r="K80" s="262">
        <f ca="1">OFFSET(Values!J212,($AO$4-1)*102,($AP$4-1)*14)</f>
        <v>0</v>
      </c>
      <c r="L80" s="262">
        <f ca="1">OFFSET(Values!K212,($AO$4-1)*102,($AP$4-1)*14)</f>
        <v>0</v>
      </c>
      <c r="M80" s="262">
        <f ca="1">OFFSET(Values!L212,($AO$4-1)*102,($AP$4-1)*14)</f>
        <v>0</v>
      </c>
      <c r="N80" s="262">
        <f ca="1">OFFSET(Values!M212,($AO$4-1)*102,($AP$4-1)*14)</f>
        <v>0</v>
      </c>
      <c r="O80" s="262">
        <f ca="1">OFFSET(Values!N212,($AO$4-1)*102,($AP$4-1)*14)</f>
        <v>0</v>
      </c>
      <c r="P80" s="263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319">
        <f ca="1">OFFSET(Values!C213,($AO$4-1)*102,($AP$4-1)*14)</f>
        <v>45</v>
      </c>
      <c r="D81" s="325">
        <f t="shared" ca="1" si="0"/>
        <v>45</v>
      </c>
      <c r="E81" s="262">
        <f ca="1">OFFSET(Values!D213,($AO$4-1)*102,($AP$4-1)*14)</f>
        <v>2</v>
      </c>
      <c r="F81" s="262">
        <f ca="1">OFFSET(Values!E213,($AO$4-1)*102,($AP$4-1)*14)</f>
        <v>34</v>
      </c>
      <c r="G81" s="262">
        <f ca="1">OFFSET(Values!F213,($AO$4-1)*102,($AP$4-1)*14)</f>
        <v>0</v>
      </c>
      <c r="H81" s="262">
        <f ca="1">OFFSET(Values!G213,($AO$4-1)*102,($AP$4-1)*14)</f>
        <v>4</v>
      </c>
      <c r="I81" s="262">
        <f ca="1">OFFSET(Values!H213,($AO$4-1)*102,($AP$4-1)*14)</f>
        <v>3</v>
      </c>
      <c r="J81" s="262">
        <f ca="1">OFFSET(Values!I213,($AO$4-1)*102,($AP$4-1)*14)</f>
        <v>1</v>
      </c>
      <c r="K81" s="262">
        <f ca="1">OFFSET(Values!J213,($AO$4-1)*102,($AP$4-1)*14)</f>
        <v>1</v>
      </c>
      <c r="L81" s="262">
        <f ca="1">OFFSET(Values!K213,($AO$4-1)*102,($AP$4-1)*14)</f>
        <v>0</v>
      </c>
      <c r="M81" s="262">
        <f ca="1">OFFSET(Values!L213,($AO$4-1)*102,($AP$4-1)*14)</f>
        <v>0</v>
      </c>
      <c r="N81" s="262">
        <f ca="1">OFFSET(Values!M213,($AO$4-1)*102,($AP$4-1)*14)</f>
        <v>0</v>
      </c>
      <c r="O81" s="262">
        <f ca="1">OFFSET(Values!N213,($AO$4-1)*102,($AP$4-1)*14)</f>
        <v>0</v>
      </c>
      <c r="P81" s="263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319">
        <f ca="1">OFFSET(Values!C214,($AO$4-1)*102,($AP$4-1)*14)</f>
        <v>51</v>
      </c>
      <c r="D82" s="325">
        <f t="shared" ref="D82:D112" ca="1" si="2">IFERROR(VALUE(0&amp;SUBSTITUTE(C82,"*","")),0)</f>
        <v>51</v>
      </c>
      <c r="E82" s="262">
        <f ca="1">OFFSET(Values!D214,($AO$4-1)*102,($AP$4-1)*14)</f>
        <v>0</v>
      </c>
      <c r="F82" s="262">
        <f ca="1">OFFSET(Values!E214,($AO$4-1)*102,($AP$4-1)*14)</f>
        <v>43</v>
      </c>
      <c r="G82" s="262">
        <f ca="1">OFFSET(Values!F214,($AO$4-1)*102,($AP$4-1)*14)</f>
        <v>0</v>
      </c>
      <c r="H82" s="262">
        <f ca="1">OFFSET(Values!G214,($AO$4-1)*102,($AP$4-1)*14)</f>
        <v>6</v>
      </c>
      <c r="I82" s="262">
        <f ca="1">OFFSET(Values!H214,($AO$4-1)*102,($AP$4-1)*14)</f>
        <v>2</v>
      </c>
      <c r="J82" s="262">
        <f ca="1">OFFSET(Values!I214,($AO$4-1)*102,($AP$4-1)*14)</f>
        <v>0</v>
      </c>
      <c r="K82" s="262">
        <f ca="1">OFFSET(Values!J214,($AO$4-1)*102,($AP$4-1)*14)</f>
        <v>0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0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319">
        <f ca="1">OFFSET(Values!C215,($AO$4-1)*102,($AP$4-1)*14)</f>
        <v>65</v>
      </c>
      <c r="D83" s="325">
        <f t="shared" ca="1" si="2"/>
        <v>65</v>
      </c>
      <c r="E83" s="262">
        <f ca="1">OFFSET(Values!D215,($AO$4-1)*102,($AP$4-1)*14)</f>
        <v>5</v>
      </c>
      <c r="F83" s="262">
        <f ca="1">OFFSET(Values!E215,($AO$4-1)*102,($AP$4-1)*14)</f>
        <v>51</v>
      </c>
      <c r="G83" s="262">
        <f ca="1">OFFSET(Values!F215,($AO$4-1)*102,($AP$4-1)*14)</f>
        <v>0</v>
      </c>
      <c r="H83" s="262">
        <f ca="1">OFFSET(Values!G215,($AO$4-1)*102,($AP$4-1)*14)</f>
        <v>6</v>
      </c>
      <c r="I83" s="262">
        <f ca="1">OFFSET(Values!H215,($AO$4-1)*102,($AP$4-1)*14)</f>
        <v>2</v>
      </c>
      <c r="J83" s="262">
        <f ca="1">OFFSET(Values!I215,($AO$4-1)*102,($AP$4-1)*14)</f>
        <v>0</v>
      </c>
      <c r="K83" s="262">
        <f ca="1">OFFSET(Values!J215,($AO$4-1)*102,($AP$4-1)*14)</f>
        <v>1</v>
      </c>
      <c r="L83" s="262">
        <f ca="1">OFFSET(Values!K215,($AO$4-1)*102,($AP$4-1)*14)</f>
        <v>0</v>
      </c>
      <c r="M83" s="262">
        <f ca="1">OFFSET(Values!L215,($AO$4-1)*102,($AP$4-1)*14)</f>
        <v>0</v>
      </c>
      <c r="N83" s="262">
        <f ca="1">OFFSET(Values!M215,($AO$4-1)*102,($AP$4-1)*14)</f>
        <v>0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319">
        <f ca="1">OFFSET(Values!C216,($AO$4-1)*102,($AP$4-1)*14)</f>
        <v>68</v>
      </c>
      <c r="D84" s="325">
        <f t="shared" ca="1" si="2"/>
        <v>68</v>
      </c>
      <c r="E84" s="262">
        <f ca="1">OFFSET(Values!D216,($AO$4-1)*102,($AP$4-1)*14)</f>
        <v>5</v>
      </c>
      <c r="F84" s="262">
        <f ca="1">OFFSET(Values!E216,($AO$4-1)*102,($AP$4-1)*14)</f>
        <v>58</v>
      </c>
      <c r="G84" s="262">
        <f ca="1">OFFSET(Values!F216,($AO$4-1)*102,($AP$4-1)*14)</f>
        <v>0</v>
      </c>
      <c r="H84" s="262">
        <f ca="1">OFFSET(Values!G216,($AO$4-1)*102,($AP$4-1)*14)</f>
        <v>4</v>
      </c>
      <c r="I84" s="262">
        <f ca="1">OFFSET(Values!H216,($AO$4-1)*102,($AP$4-1)*14)</f>
        <v>0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1</v>
      </c>
      <c r="M84" s="262">
        <f ca="1">OFFSET(Values!L216,($AO$4-1)*102,($AP$4-1)*14)</f>
        <v>0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319">
        <f ca="1">OFFSET(Values!C217,($AO$4-1)*102,($AP$4-1)*14)</f>
        <v>77</v>
      </c>
      <c r="D85" s="325">
        <f t="shared" ca="1" si="2"/>
        <v>77</v>
      </c>
      <c r="E85" s="262">
        <f ca="1">OFFSET(Values!D217,($AO$4-1)*102,($AP$4-1)*14)</f>
        <v>8</v>
      </c>
      <c r="F85" s="262">
        <f ca="1">OFFSET(Values!E217,($AO$4-1)*102,($AP$4-1)*14)</f>
        <v>58</v>
      </c>
      <c r="G85" s="262">
        <f ca="1">OFFSET(Values!F217,($AO$4-1)*102,($AP$4-1)*14)</f>
        <v>2</v>
      </c>
      <c r="H85" s="262">
        <f ca="1">OFFSET(Values!G217,($AO$4-1)*102,($AP$4-1)*14)</f>
        <v>8</v>
      </c>
      <c r="I85" s="262">
        <f ca="1">OFFSET(Values!H217,($AO$4-1)*102,($AP$4-1)*14)</f>
        <v>1</v>
      </c>
      <c r="J85" s="262">
        <f ca="1">OFFSET(Values!I217,($AO$4-1)*102,($AP$4-1)*14)</f>
        <v>0</v>
      </c>
      <c r="K85" s="262">
        <f ca="1">OFFSET(Values!J217,($AO$4-1)*102,($AP$4-1)*14)</f>
        <v>0</v>
      </c>
      <c r="L85" s="262">
        <f ca="1">OFFSET(Values!K217,($AO$4-1)*102,($AP$4-1)*14)</f>
        <v>0</v>
      </c>
      <c r="M85" s="262">
        <f ca="1">OFFSET(Values!L217,($AO$4-1)*102,($AP$4-1)*14)</f>
        <v>0</v>
      </c>
      <c r="N85" s="262">
        <f ca="1">OFFSET(Values!M217,($AO$4-1)*102,($AP$4-1)*14)</f>
        <v>0</v>
      </c>
      <c r="O85" s="262">
        <f ca="1">OFFSET(Values!N217,($AO$4-1)*102,($AP$4-1)*14)</f>
        <v>0</v>
      </c>
      <c r="P85" s="263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319">
        <f ca="1">OFFSET(Values!C218,($AO$4-1)*102,($AP$4-1)*14)</f>
        <v>63</v>
      </c>
      <c r="D86" s="325">
        <f t="shared" ca="1" si="2"/>
        <v>63</v>
      </c>
      <c r="E86" s="262">
        <f ca="1">OFFSET(Values!D218,($AO$4-1)*102,($AP$4-1)*14)</f>
        <v>3</v>
      </c>
      <c r="F86" s="262">
        <f ca="1">OFFSET(Values!E218,($AO$4-1)*102,($AP$4-1)*14)</f>
        <v>54</v>
      </c>
      <c r="G86" s="262">
        <f ca="1">OFFSET(Values!F218,($AO$4-1)*102,($AP$4-1)*14)</f>
        <v>0</v>
      </c>
      <c r="H86" s="262">
        <f ca="1">OFFSET(Values!G218,($AO$4-1)*102,($AP$4-1)*14)</f>
        <v>4</v>
      </c>
      <c r="I86" s="262">
        <f ca="1">OFFSET(Values!H218,($AO$4-1)*102,($AP$4-1)*14)</f>
        <v>0</v>
      </c>
      <c r="J86" s="262">
        <f ca="1">OFFSET(Values!I218,($AO$4-1)*102,($AP$4-1)*14)</f>
        <v>0</v>
      </c>
      <c r="K86" s="262">
        <f ca="1">OFFSET(Values!J218,($AO$4-1)*102,($AP$4-1)*14)</f>
        <v>0</v>
      </c>
      <c r="L86" s="262">
        <f ca="1">OFFSET(Values!K218,($AO$4-1)*102,($AP$4-1)*14)</f>
        <v>1</v>
      </c>
      <c r="M86" s="262">
        <f ca="1">OFFSET(Values!L218,($AO$4-1)*102,($AP$4-1)*14)</f>
        <v>1</v>
      </c>
      <c r="N86" s="262">
        <f ca="1">OFFSET(Values!M218,($AO$4-1)*102,($AP$4-1)*14)</f>
        <v>0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319">
        <f ca="1">OFFSET(Values!C219,($AO$4-1)*102,($AP$4-1)*14)</f>
        <v>74</v>
      </c>
      <c r="D87" s="325">
        <f t="shared" ca="1" si="2"/>
        <v>74</v>
      </c>
      <c r="E87" s="262">
        <f ca="1">OFFSET(Values!D219,($AO$4-1)*102,($AP$4-1)*14)</f>
        <v>12</v>
      </c>
      <c r="F87" s="262">
        <f ca="1">OFFSET(Values!E219,($AO$4-1)*102,($AP$4-1)*14)</f>
        <v>54</v>
      </c>
      <c r="G87" s="262">
        <f ca="1">OFFSET(Values!F219,($AO$4-1)*102,($AP$4-1)*14)</f>
        <v>0</v>
      </c>
      <c r="H87" s="262">
        <f ca="1">OFFSET(Values!G219,($AO$4-1)*102,($AP$4-1)*14)</f>
        <v>2</v>
      </c>
      <c r="I87" s="262">
        <f ca="1">OFFSET(Values!H219,($AO$4-1)*102,($AP$4-1)*14)</f>
        <v>6</v>
      </c>
      <c r="J87" s="262">
        <f ca="1">OFFSET(Values!I219,($AO$4-1)*102,($AP$4-1)*14)</f>
        <v>0</v>
      </c>
      <c r="K87" s="262">
        <f ca="1">OFFSET(Values!J219,($AO$4-1)*102,($AP$4-1)*14)</f>
        <v>0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0</v>
      </c>
      <c r="O87" s="262">
        <f ca="1">OFFSET(Values!N219,($AO$4-1)*102,($AP$4-1)*14)</f>
        <v>0</v>
      </c>
      <c r="P87" s="263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319">
        <f ca="1">OFFSET(Values!C220,($AO$4-1)*102,($AP$4-1)*14)</f>
        <v>55</v>
      </c>
      <c r="D88" s="325">
        <f t="shared" ca="1" si="2"/>
        <v>55</v>
      </c>
      <c r="E88" s="262">
        <f ca="1">OFFSET(Values!D220,($AO$4-1)*102,($AP$4-1)*14)</f>
        <v>13</v>
      </c>
      <c r="F88" s="262">
        <f ca="1">OFFSET(Values!E220,($AO$4-1)*102,($AP$4-1)*14)</f>
        <v>38</v>
      </c>
      <c r="G88" s="262">
        <f ca="1">OFFSET(Values!F220,($AO$4-1)*102,($AP$4-1)*14)</f>
        <v>0</v>
      </c>
      <c r="H88" s="262">
        <f ca="1">OFFSET(Values!G220,($AO$4-1)*102,($AP$4-1)*14)</f>
        <v>3</v>
      </c>
      <c r="I88" s="262">
        <f ca="1">OFFSET(Values!H220,($AO$4-1)*102,($AP$4-1)*14)</f>
        <v>1</v>
      </c>
      <c r="J88" s="262">
        <f ca="1">OFFSET(Values!I220,($AO$4-1)*102,($AP$4-1)*14)</f>
        <v>0</v>
      </c>
      <c r="K88" s="262">
        <f ca="1">OFFSET(Values!J220,($AO$4-1)*102,($AP$4-1)*14)</f>
        <v>0</v>
      </c>
      <c r="L88" s="262">
        <f ca="1">OFFSET(Values!K220,($AO$4-1)*102,($AP$4-1)*14)</f>
        <v>0</v>
      </c>
      <c r="M88" s="262">
        <f ca="1">OFFSET(Values!L220,($AO$4-1)*102,($AP$4-1)*14)</f>
        <v>0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319">
        <f ca="1">OFFSET(Values!C221,($AO$4-1)*102,($AP$4-1)*14)</f>
        <v>41</v>
      </c>
      <c r="D89" s="325">
        <f t="shared" ca="1" si="2"/>
        <v>41</v>
      </c>
      <c r="E89" s="268">
        <f ca="1">OFFSET(Values!D221,($AO$4-1)*102,($AP$4-1)*14)</f>
        <v>2</v>
      </c>
      <c r="F89" s="262">
        <f ca="1">OFFSET(Values!E221,($AO$4-1)*102,($AP$4-1)*14)</f>
        <v>36</v>
      </c>
      <c r="G89" s="262">
        <f ca="1">OFFSET(Values!F221,($AO$4-1)*102,($AP$4-1)*14)</f>
        <v>0</v>
      </c>
      <c r="H89" s="262">
        <f ca="1">OFFSET(Values!G221,($AO$4-1)*102,($AP$4-1)*14)</f>
        <v>3</v>
      </c>
      <c r="I89" s="262">
        <f ca="1">OFFSET(Values!H221,($AO$4-1)*102,($AP$4-1)*14)</f>
        <v>0</v>
      </c>
      <c r="J89" s="262">
        <f ca="1">OFFSET(Values!I221,($AO$4-1)*102,($AP$4-1)*14)</f>
        <v>0</v>
      </c>
      <c r="K89" s="262">
        <f ca="1">OFFSET(Values!J221,($AO$4-1)*102,($AP$4-1)*14)</f>
        <v>0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319">
        <f ca="1">OFFSET(Values!C222,($AO$4-1)*102,($AP$4-1)*14)</f>
        <v>41</v>
      </c>
      <c r="D90" s="325">
        <f t="shared" ca="1" si="2"/>
        <v>41</v>
      </c>
      <c r="E90" s="262">
        <f ca="1">OFFSET(Values!D222,($AO$4-1)*102,($AP$4-1)*14)</f>
        <v>6</v>
      </c>
      <c r="F90" s="262">
        <f ca="1">OFFSET(Values!E222,($AO$4-1)*102,($AP$4-1)*14)</f>
        <v>29</v>
      </c>
      <c r="G90" s="262">
        <f ca="1">OFFSET(Values!F222,($AO$4-1)*102,($AP$4-1)*14)</f>
        <v>0</v>
      </c>
      <c r="H90" s="262">
        <f ca="1">OFFSET(Values!G222,($AO$4-1)*102,($AP$4-1)*14)</f>
        <v>5</v>
      </c>
      <c r="I90" s="262">
        <f ca="1">OFFSET(Values!H222,($AO$4-1)*102,($AP$4-1)*14)</f>
        <v>0</v>
      </c>
      <c r="J90" s="262">
        <f ca="1">OFFSET(Values!I222,($AO$4-1)*102,($AP$4-1)*14)</f>
        <v>0</v>
      </c>
      <c r="K90" s="262">
        <f ca="1">OFFSET(Values!J222,($AO$4-1)*102,($AP$4-1)*14)</f>
        <v>0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1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319">
        <f ca="1">OFFSET(Values!C223,($AO$4-1)*102,($AP$4-1)*14)</f>
        <v>30</v>
      </c>
      <c r="D91" s="325">
        <f t="shared" ca="1" si="2"/>
        <v>30</v>
      </c>
      <c r="E91" s="262">
        <f ca="1">OFFSET(Values!D223,($AO$4-1)*102,($AP$4-1)*14)</f>
        <v>6</v>
      </c>
      <c r="F91" s="262">
        <f ca="1">OFFSET(Values!E223,($AO$4-1)*102,($AP$4-1)*14)</f>
        <v>20</v>
      </c>
      <c r="G91" s="262">
        <f ca="1">OFFSET(Values!F223,($AO$4-1)*102,($AP$4-1)*14)</f>
        <v>0</v>
      </c>
      <c r="H91" s="262">
        <f ca="1">OFFSET(Values!G223,($AO$4-1)*102,($AP$4-1)*14)</f>
        <v>4</v>
      </c>
      <c r="I91" s="262">
        <f ca="1">OFFSET(Values!H223,($AO$4-1)*102,($AP$4-1)*14)</f>
        <v>0</v>
      </c>
      <c r="J91" s="262">
        <f ca="1">OFFSET(Values!I223,($AO$4-1)*102,($AP$4-1)*14)</f>
        <v>0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319">
        <f ca="1">OFFSET(Values!C224,($AO$4-1)*102,($AP$4-1)*14)</f>
        <v>39</v>
      </c>
      <c r="D92" s="325">
        <f t="shared" ca="1" si="2"/>
        <v>39</v>
      </c>
      <c r="E92" s="262">
        <f ca="1">OFFSET(Values!D224,($AO$4-1)*102,($AP$4-1)*14)</f>
        <v>4</v>
      </c>
      <c r="F92" s="262">
        <f ca="1">OFFSET(Values!E224,($AO$4-1)*102,($AP$4-1)*14)</f>
        <v>30</v>
      </c>
      <c r="G92" s="262">
        <f ca="1">OFFSET(Values!F224,($AO$4-1)*102,($AP$4-1)*14)</f>
        <v>0</v>
      </c>
      <c r="H92" s="262">
        <f ca="1">OFFSET(Values!G224,($AO$4-1)*102,($AP$4-1)*14)</f>
        <v>4</v>
      </c>
      <c r="I92" s="262">
        <f ca="1">OFFSET(Values!H224,($AO$4-1)*102,($AP$4-1)*14)</f>
        <v>1</v>
      </c>
      <c r="J92" s="262">
        <f ca="1">OFFSET(Values!I224,($AO$4-1)*102,($AP$4-1)*14)</f>
        <v>0</v>
      </c>
      <c r="K92" s="262">
        <f ca="1">OFFSET(Values!J224,($AO$4-1)*102,($AP$4-1)*14)</f>
        <v>0</v>
      </c>
      <c r="L92" s="262">
        <f ca="1">OFFSET(Values!K224,($AO$4-1)*102,($AP$4-1)*14)</f>
        <v>0</v>
      </c>
      <c r="M92" s="262">
        <f ca="1">OFFSET(Values!L224,($AO$4-1)*102,($AP$4-1)*14)</f>
        <v>0</v>
      </c>
      <c r="N92" s="262">
        <f ca="1">OFFSET(Values!M224,($AO$4-1)*102,($AP$4-1)*14)</f>
        <v>0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319">
        <f ca="1">OFFSET(Values!C225,($AO$4-1)*102,($AP$4-1)*14)</f>
        <v>33</v>
      </c>
      <c r="D93" s="325">
        <f t="shared" ca="1" si="2"/>
        <v>33</v>
      </c>
      <c r="E93" s="262">
        <f ca="1">OFFSET(Values!D225,($AO$4-1)*102,($AP$4-1)*14)</f>
        <v>1</v>
      </c>
      <c r="F93" s="262">
        <f ca="1">OFFSET(Values!E225,($AO$4-1)*102,($AP$4-1)*14)</f>
        <v>29</v>
      </c>
      <c r="G93" s="262">
        <f ca="1">OFFSET(Values!F225,($AO$4-1)*102,($AP$4-1)*14)</f>
        <v>0</v>
      </c>
      <c r="H93" s="262">
        <f ca="1">OFFSET(Values!G225,($AO$4-1)*102,($AP$4-1)*14)</f>
        <v>3</v>
      </c>
      <c r="I93" s="262">
        <f ca="1">OFFSET(Values!H225,($AO$4-1)*102,($AP$4-1)*14)</f>
        <v>0</v>
      </c>
      <c r="J93" s="262">
        <f ca="1">OFFSET(Values!I225,($AO$4-1)*102,($AP$4-1)*14)</f>
        <v>0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0</v>
      </c>
      <c r="O93" s="262">
        <f ca="1">OFFSET(Values!N225,($AO$4-1)*102,($AP$4-1)*14)</f>
        <v>0</v>
      </c>
      <c r="P93" s="263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319">
        <f ca="1">OFFSET(Values!C226,($AO$4-1)*102,($AP$4-1)*14)</f>
        <v>35</v>
      </c>
      <c r="D94" s="325">
        <f t="shared" ca="1" si="2"/>
        <v>35</v>
      </c>
      <c r="E94" s="262">
        <f ca="1">OFFSET(Values!D226,($AO$4-1)*102,($AP$4-1)*14)</f>
        <v>2</v>
      </c>
      <c r="F94" s="262">
        <f ca="1">OFFSET(Values!E226,($AO$4-1)*102,($AP$4-1)*14)</f>
        <v>28</v>
      </c>
      <c r="G94" s="262">
        <f ca="1">OFFSET(Values!F226,($AO$4-1)*102,($AP$4-1)*14)</f>
        <v>0</v>
      </c>
      <c r="H94" s="262">
        <f ca="1">OFFSET(Values!G226,($AO$4-1)*102,($AP$4-1)*14)</f>
        <v>3</v>
      </c>
      <c r="I94" s="262">
        <f ca="1">OFFSET(Values!H226,($AO$4-1)*102,($AP$4-1)*14)</f>
        <v>2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0</v>
      </c>
      <c r="N94" s="262">
        <f ca="1">OFFSET(Values!M226,($AO$4-1)*102,($AP$4-1)*14)</f>
        <v>0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319">
        <f ca="1">OFFSET(Values!C227,($AO$4-1)*102,($AP$4-1)*14)</f>
        <v>27</v>
      </c>
      <c r="D95" s="325">
        <f t="shared" ca="1" si="2"/>
        <v>27</v>
      </c>
      <c r="E95" s="262">
        <f ca="1">OFFSET(Values!D227,($AO$4-1)*102,($AP$4-1)*14)</f>
        <v>3</v>
      </c>
      <c r="F95" s="262">
        <f ca="1">OFFSET(Values!E227,($AO$4-1)*102,($AP$4-1)*14)</f>
        <v>23</v>
      </c>
      <c r="G95" s="262">
        <f ca="1">OFFSET(Values!F227,($AO$4-1)*102,($AP$4-1)*14)</f>
        <v>0</v>
      </c>
      <c r="H95" s="262">
        <f ca="1">OFFSET(Values!G227,($AO$4-1)*102,($AP$4-1)*14)</f>
        <v>0</v>
      </c>
      <c r="I95" s="262">
        <f ca="1">OFFSET(Values!H227,($AO$4-1)*102,($AP$4-1)*14)</f>
        <v>1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0</v>
      </c>
      <c r="M95" s="262">
        <f ca="1">OFFSET(Values!L227,($AO$4-1)*102,($AP$4-1)*14)</f>
        <v>0</v>
      </c>
      <c r="N95" s="262">
        <f ca="1">OFFSET(Values!M227,($AO$4-1)*102,($AP$4-1)*14)</f>
        <v>0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319">
        <f ca="1">OFFSET(Values!C228,($AO$4-1)*102,($AP$4-1)*14)</f>
        <v>19</v>
      </c>
      <c r="D96" s="325">
        <f t="shared" ca="1" si="2"/>
        <v>19</v>
      </c>
      <c r="E96" s="262">
        <f ca="1">OFFSET(Values!D228,($AO$4-1)*102,($AP$4-1)*14)</f>
        <v>3</v>
      </c>
      <c r="F96" s="262">
        <f ca="1">OFFSET(Values!E228,($AO$4-1)*102,($AP$4-1)*14)</f>
        <v>15</v>
      </c>
      <c r="G96" s="262">
        <f ca="1">OFFSET(Values!F228,($AO$4-1)*102,($AP$4-1)*14)</f>
        <v>0</v>
      </c>
      <c r="H96" s="262">
        <f ca="1">OFFSET(Values!G228,($AO$4-1)*102,($AP$4-1)*14)</f>
        <v>1</v>
      </c>
      <c r="I96" s="262">
        <f ca="1">OFFSET(Values!H228,($AO$4-1)*102,($AP$4-1)*14)</f>
        <v>0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0</v>
      </c>
      <c r="N96" s="262">
        <f ca="1">OFFSET(Values!M228,($AO$4-1)*102,($AP$4-1)*14)</f>
        <v>0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319">
        <f ca="1">OFFSET(Values!C229,($AO$4-1)*102,($AP$4-1)*14)</f>
        <v>28</v>
      </c>
      <c r="D97" s="325">
        <f t="shared" ca="1" si="2"/>
        <v>28</v>
      </c>
      <c r="E97" s="262">
        <f ca="1">OFFSET(Values!D229,($AO$4-1)*102,($AP$4-1)*14)</f>
        <v>2</v>
      </c>
      <c r="F97" s="262">
        <f ca="1">OFFSET(Values!E229,($AO$4-1)*102,($AP$4-1)*14)</f>
        <v>22</v>
      </c>
      <c r="G97" s="262">
        <f ca="1">OFFSET(Values!F229,($AO$4-1)*102,($AP$4-1)*14)</f>
        <v>0</v>
      </c>
      <c r="H97" s="262">
        <f ca="1">OFFSET(Values!G229,($AO$4-1)*102,($AP$4-1)*14)</f>
        <v>3</v>
      </c>
      <c r="I97" s="262">
        <f ca="1">OFFSET(Values!H229,($AO$4-1)*102,($AP$4-1)*14)</f>
        <v>1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0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319">
        <f ca="1">OFFSET(Values!C230,($AO$4-1)*102,($AP$4-1)*14)</f>
        <v>25</v>
      </c>
      <c r="D98" s="325">
        <f t="shared" ca="1" si="2"/>
        <v>25</v>
      </c>
      <c r="E98" s="262">
        <f ca="1">OFFSET(Values!D230,($AO$4-1)*102,($AP$4-1)*14)</f>
        <v>2</v>
      </c>
      <c r="F98" s="262">
        <f ca="1">OFFSET(Values!E230,($AO$4-1)*102,($AP$4-1)*14)</f>
        <v>21</v>
      </c>
      <c r="G98" s="262">
        <f ca="1">OFFSET(Values!F230,($AO$4-1)*102,($AP$4-1)*14)</f>
        <v>0</v>
      </c>
      <c r="H98" s="262">
        <f ca="1">OFFSET(Values!G230,($AO$4-1)*102,($AP$4-1)*14)</f>
        <v>2</v>
      </c>
      <c r="I98" s="262">
        <f ca="1">OFFSET(Values!H230,($AO$4-1)*102,($AP$4-1)*14)</f>
        <v>0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0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319">
        <f ca="1">OFFSET(Values!C231,($AO$4-1)*102,($AP$4-1)*14)</f>
        <v>19</v>
      </c>
      <c r="D99" s="325">
        <f t="shared" ca="1" si="2"/>
        <v>19</v>
      </c>
      <c r="E99" s="262">
        <f ca="1">OFFSET(Values!D231,($AO$4-1)*102,($AP$4-1)*14)</f>
        <v>1</v>
      </c>
      <c r="F99" s="262">
        <f ca="1">OFFSET(Values!E231,($AO$4-1)*102,($AP$4-1)*14)</f>
        <v>16</v>
      </c>
      <c r="G99" s="262">
        <f ca="1">OFFSET(Values!F231,($AO$4-1)*102,($AP$4-1)*14)</f>
        <v>0</v>
      </c>
      <c r="H99" s="262">
        <f ca="1">OFFSET(Values!G231,($AO$4-1)*102,($AP$4-1)*14)</f>
        <v>2</v>
      </c>
      <c r="I99" s="262">
        <f ca="1">OFFSET(Values!H231,($AO$4-1)*102,($AP$4-1)*14)</f>
        <v>0</v>
      </c>
      <c r="J99" s="262">
        <f ca="1">OFFSET(Values!I231,($AO$4-1)*102,($AP$4-1)*14)</f>
        <v>0</v>
      </c>
      <c r="K99" s="262">
        <f ca="1">OFFSET(Values!J231,($AO$4-1)*102,($AP$4-1)*14)</f>
        <v>0</v>
      </c>
      <c r="L99" s="262">
        <f ca="1">OFFSET(Values!K231,($AO$4-1)*102,($AP$4-1)*14)</f>
        <v>0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319">
        <f ca="1">OFFSET(Values!C232,($AO$4-1)*102,($AP$4-1)*14)</f>
        <v>25</v>
      </c>
      <c r="D100" s="325">
        <f t="shared" ca="1" si="2"/>
        <v>25</v>
      </c>
      <c r="E100" s="262">
        <f ca="1">OFFSET(Values!D232,($AO$4-1)*102,($AP$4-1)*14)</f>
        <v>1</v>
      </c>
      <c r="F100" s="262">
        <f ca="1">OFFSET(Values!E232,($AO$4-1)*102,($AP$4-1)*14)</f>
        <v>22</v>
      </c>
      <c r="G100" s="262">
        <f ca="1">OFFSET(Values!F232,($AO$4-1)*102,($AP$4-1)*14)</f>
        <v>0</v>
      </c>
      <c r="H100" s="262">
        <f ca="1">OFFSET(Values!G232,($AO$4-1)*102,($AP$4-1)*14)</f>
        <v>2</v>
      </c>
      <c r="I100" s="262">
        <f ca="1">OFFSET(Values!H232,($AO$4-1)*102,($AP$4-1)*14)</f>
        <v>0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14</v>
      </c>
      <c r="D101" s="325">
        <f t="shared" ca="1" si="2"/>
        <v>14</v>
      </c>
      <c r="E101" s="262">
        <f ca="1">OFFSET(Values!D233,($AO$4-1)*102,($AP$4-1)*14)</f>
        <v>2</v>
      </c>
      <c r="F101" s="262">
        <f ca="1">OFFSET(Values!E233,($AO$4-1)*102,($AP$4-1)*14)</f>
        <v>11</v>
      </c>
      <c r="G101" s="262">
        <f ca="1">OFFSET(Values!F233,($AO$4-1)*102,($AP$4-1)*14)</f>
        <v>0</v>
      </c>
      <c r="H101" s="262">
        <f ca="1">OFFSET(Values!G233,($AO$4-1)*102,($AP$4-1)*14)</f>
        <v>1</v>
      </c>
      <c r="I101" s="262">
        <f ca="1">OFFSET(Values!H233,($AO$4-1)*102,($AP$4-1)*14)</f>
        <v>0</v>
      </c>
      <c r="J101" s="262">
        <f ca="1">OFFSET(Values!I233,($AO$4-1)*102,($AP$4-1)*14)</f>
        <v>0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0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18</v>
      </c>
      <c r="D102" s="325">
        <f t="shared" ca="1" si="2"/>
        <v>18</v>
      </c>
      <c r="E102" s="262">
        <f ca="1">OFFSET(Values!D234,($AO$4-1)*102,($AP$4-1)*14)</f>
        <v>1</v>
      </c>
      <c r="F102" s="262">
        <f ca="1">OFFSET(Values!E234,($AO$4-1)*102,($AP$4-1)*14)</f>
        <v>16</v>
      </c>
      <c r="G102" s="262">
        <f ca="1">OFFSET(Values!F234,($AO$4-1)*102,($AP$4-1)*14)</f>
        <v>0</v>
      </c>
      <c r="H102" s="262">
        <f ca="1">OFFSET(Values!G234,($AO$4-1)*102,($AP$4-1)*14)</f>
        <v>1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15</v>
      </c>
      <c r="D103" s="325">
        <f t="shared" ca="1" si="2"/>
        <v>15</v>
      </c>
      <c r="E103" s="262">
        <f ca="1">OFFSET(Values!D235,($AO$4-1)*102,($AP$4-1)*14)</f>
        <v>2</v>
      </c>
      <c r="F103" s="262">
        <f ca="1">OFFSET(Values!E235,($AO$4-1)*102,($AP$4-1)*14)</f>
        <v>11</v>
      </c>
      <c r="G103" s="262">
        <f ca="1">OFFSET(Values!F235,($AO$4-1)*102,($AP$4-1)*14)</f>
        <v>0</v>
      </c>
      <c r="H103" s="262">
        <f ca="1">OFFSET(Values!G235,($AO$4-1)*102,($AP$4-1)*14)</f>
        <v>1</v>
      </c>
      <c r="I103" s="262">
        <f ca="1">OFFSET(Values!H235,($AO$4-1)*102,($AP$4-1)*14)</f>
        <v>0</v>
      </c>
      <c r="J103" s="262">
        <f ca="1">OFFSET(Values!I235,($AO$4-1)*102,($AP$4-1)*14)</f>
        <v>1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0</v>
      </c>
      <c r="N103" s="262">
        <f ca="1">OFFSET(Values!M235,($AO$4-1)*102,($AP$4-1)*14)</f>
        <v>0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17</v>
      </c>
      <c r="D104" s="325">
        <f t="shared" ca="1" si="2"/>
        <v>17</v>
      </c>
      <c r="E104" s="262">
        <f ca="1">OFFSET(Values!D236,($AO$4-1)*102,($AP$4-1)*14)</f>
        <v>2</v>
      </c>
      <c r="F104" s="262">
        <f ca="1">OFFSET(Values!E236,($AO$4-1)*102,($AP$4-1)*14)</f>
        <v>13</v>
      </c>
      <c r="G104" s="262">
        <f ca="1">OFFSET(Values!F236,($AO$4-1)*102,($AP$4-1)*14)</f>
        <v>0</v>
      </c>
      <c r="H104" s="262">
        <f ca="1">OFFSET(Values!G236,($AO$4-1)*102,($AP$4-1)*14)</f>
        <v>2</v>
      </c>
      <c r="I104" s="262">
        <f ca="1">OFFSET(Values!H236,($AO$4-1)*102,($AP$4-1)*14)</f>
        <v>0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0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11</v>
      </c>
      <c r="D105" s="325">
        <f t="shared" ca="1" si="2"/>
        <v>11</v>
      </c>
      <c r="E105" s="262">
        <f ca="1">OFFSET(Values!D237,($AO$4-1)*102,($AP$4-1)*14)</f>
        <v>3</v>
      </c>
      <c r="F105" s="262">
        <f ca="1">OFFSET(Values!E237,($AO$4-1)*102,($AP$4-1)*14)</f>
        <v>8</v>
      </c>
      <c r="G105" s="262">
        <f ca="1">OFFSET(Values!F237,($AO$4-1)*102,($AP$4-1)*14)</f>
        <v>0</v>
      </c>
      <c r="H105" s="262">
        <f ca="1">OFFSET(Values!G237,($AO$4-1)*102,($AP$4-1)*14)</f>
        <v>0</v>
      </c>
      <c r="I105" s="262">
        <f ca="1">OFFSET(Values!H237,($AO$4-1)*102,($AP$4-1)*14)</f>
        <v>0</v>
      </c>
      <c r="J105" s="262">
        <f ca="1">OFFSET(Values!I237,($AO$4-1)*102,($AP$4-1)*14)</f>
        <v>0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0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18</v>
      </c>
      <c r="D106" s="325">
        <f t="shared" ca="1" si="2"/>
        <v>18</v>
      </c>
      <c r="E106" s="262">
        <f ca="1">OFFSET(Values!D238,($AO$4-1)*102,($AP$4-1)*14)</f>
        <v>0</v>
      </c>
      <c r="F106" s="262">
        <f ca="1">OFFSET(Values!E238,($AO$4-1)*102,($AP$4-1)*14)</f>
        <v>17</v>
      </c>
      <c r="G106" s="262">
        <f ca="1">OFFSET(Values!F238,($AO$4-1)*102,($AP$4-1)*14)</f>
        <v>0</v>
      </c>
      <c r="H106" s="262">
        <f ca="1">OFFSET(Values!G238,($AO$4-1)*102,($AP$4-1)*14)</f>
        <v>1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319">
        <f ca="1">OFFSET(Values!C239,($AO$4-1)*102,($AP$4-1)*14)</f>
        <v>9</v>
      </c>
      <c r="D107" s="325">
        <f t="shared" ca="1" si="2"/>
        <v>9</v>
      </c>
      <c r="E107" s="262">
        <f ca="1">OFFSET(Values!D239,($AO$4-1)*102,($AP$4-1)*14)</f>
        <v>0</v>
      </c>
      <c r="F107" s="262">
        <f ca="1">OFFSET(Values!E239,($AO$4-1)*102,($AP$4-1)*14)</f>
        <v>7</v>
      </c>
      <c r="G107" s="262">
        <f ca="1">OFFSET(Values!F239,($AO$4-1)*102,($AP$4-1)*14)</f>
        <v>0</v>
      </c>
      <c r="H107" s="262">
        <f ca="1">OFFSET(Values!G239,($AO$4-1)*102,($AP$4-1)*14)</f>
        <v>2</v>
      </c>
      <c r="I107" s="262">
        <f ca="1">OFFSET(Values!H239,($AO$4-1)*102,($AP$4-1)*14)</f>
        <v>0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0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319">
        <f ca="1">OFFSET(Values!C240,($AO$4-1)*102,($AP$4-1)*14)</f>
        <v>23</v>
      </c>
      <c r="D108" s="325">
        <f t="shared" ca="1" si="2"/>
        <v>23</v>
      </c>
      <c r="E108" s="262">
        <f ca="1">OFFSET(Values!D240,($AO$4-1)*102,($AP$4-1)*14)</f>
        <v>2</v>
      </c>
      <c r="F108" s="262">
        <f ca="1">OFFSET(Values!E240,($AO$4-1)*102,($AP$4-1)*14)</f>
        <v>19</v>
      </c>
      <c r="G108" s="262">
        <f ca="1">OFFSET(Values!F240,($AO$4-1)*102,($AP$4-1)*14)</f>
        <v>0</v>
      </c>
      <c r="H108" s="262">
        <f ca="1">OFFSET(Values!G240,($AO$4-1)*102,($AP$4-1)*14)</f>
        <v>2</v>
      </c>
      <c r="I108" s="262">
        <f ca="1">OFFSET(Values!H240,($AO$4-1)*102,($AP$4-1)*14)</f>
        <v>0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0</v>
      </c>
      <c r="M108" s="262">
        <f ca="1">OFFSET(Values!L240,($AO$4-1)*102,($AP$4-1)*14)</f>
        <v>0</v>
      </c>
      <c r="N108" s="262">
        <f ca="1">OFFSET(Values!M240,($AO$4-1)*102,($AP$4-1)*14)</f>
        <v>0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319">
        <f ca="1">OFFSET(Values!C241,($AO$4-1)*102,($AP$4-1)*14)</f>
        <v>16</v>
      </c>
      <c r="D109" s="325">
        <f t="shared" ca="1" si="2"/>
        <v>16</v>
      </c>
      <c r="E109" s="262">
        <f ca="1">OFFSET(Values!D241,($AO$4-1)*102,($AP$4-1)*14)</f>
        <v>3</v>
      </c>
      <c r="F109" s="262">
        <f ca="1">OFFSET(Values!E241,($AO$4-1)*102,($AP$4-1)*14)</f>
        <v>12</v>
      </c>
      <c r="G109" s="262">
        <f ca="1">OFFSET(Values!F241,($AO$4-1)*102,($AP$4-1)*14)</f>
        <v>0</v>
      </c>
      <c r="H109" s="262">
        <f ca="1">OFFSET(Values!G241,($AO$4-1)*102,($AP$4-1)*14)</f>
        <v>1</v>
      </c>
      <c r="I109" s="262">
        <f ca="1">OFFSET(Values!H241,($AO$4-1)*102,($AP$4-1)*14)</f>
        <v>0</v>
      </c>
      <c r="J109" s="262">
        <f ca="1">OFFSET(Values!I241,($AO$4-1)*102,($AP$4-1)*14)</f>
        <v>0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319">
        <f ca="1">OFFSET(Values!C242,($AO$4-1)*102,($AP$4-1)*14)</f>
        <v>18</v>
      </c>
      <c r="D110" s="325">
        <f t="shared" ca="1" si="2"/>
        <v>18</v>
      </c>
      <c r="E110" s="262">
        <f ca="1">OFFSET(Values!D242,($AO$4-1)*102,($AP$4-1)*14)</f>
        <v>1</v>
      </c>
      <c r="F110" s="262">
        <f ca="1">OFFSET(Values!E242,($AO$4-1)*102,($AP$4-1)*14)</f>
        <v>16</v>
      </c>
      <c r="G110" s="262">
        <f ca="1">OFFSET(Values!F242,($AO$4-1)*102,($AP$4-1)*14)</f>
        <v>0</v>
      </c>
      <c r="H110" s="262">
        <f ca="1">OFFSET(Values!G242,($AO$4-1)*102,($AP$4-1)*14)</f>
        <v>1</v>
      </c>
      <c r="I110" s="262">
        <f ca="1">OFFSET(Values!H242,($AO$4-1)*102,($AP$4-1)*14)</f>
        <v>0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0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319">
        <f ca="1">OFFSET(Values!C243,($AO$4-1)*102,($AP$4-1)*14)</f>
        <v>9</v>
      </c>
      <c r="D111" s="325">
        <f t="shared" ca="1" si="2"/>
        <v>9</v>
      </c>
      <c r="E111" s="262">
        <f ca="1">OFFSET(Values!D243,($AO$4-1)*102,($AP$4-1)*14)</f>
        <v>0</v>
      </c>
      <c r="F111" s="262">
        <f ca="1">OFFSET(Values!E243,($AO$4-1)*102,($AP$4-1)*14)</f>
        <v>8</v>
      </c>
      <c r="G111" s="262">
        <f ca="1">OFFSET(Values!F243,($AO$4-1)*102,($AP$4-1)*14)</f>
        <v>0</v>
      </c>
      <c r="H111" s="262">
        <f ca="1">OFFSET(Values!G243,($AO$4-1)*102,($AP$4-1)*14)</f>
        <v>1</v>
      </c>
      <c r="I111" s="262">
        <f ca="1">OFFSET(Values!H243,($AO$4-1)*102,($AP$4-1)*14)</f>
        <v>0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0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320">
        <f ca="1">OFFSET(Values!C244,($AO$4-1)*102,($AP$4-1)*14)</f>
        <v>8</v>
      </c>
      <c r="D112" s="326">
        <f t="shared" ca="1" si="2"/>
        <v>8</v>
      </c>
      <c r="E112" s="264">
        <f ca="1">OFFSET(Values!D244,($AO$4-1)*102,($AP$4-1)*14)</f>
        <v>0</v>
      </c>
      <c r="F112" s="264">
        <f ca="1">OFFSET(Values!E244,($AO$4-1)*102,($AP$4-1)*14)</f>
        <v>6</v>
      </c>
      <c r="G112" s="264">
        <f ca="1">OFFSET(Values!F244,($AO$4-1)*102,($AP$4-1)*14)</f>
        <v>0</v>
      </c>
      <c r="H112" s="264">
        <f ca="1">OFFSET(Values!G244,($AO$4-1)*102,($AP$4-1)*14)</f>
        <v>0</v>
      </c>
      <c r="I112" s="264">
        <f ca="1">OFFSET(Values!H244,($AO$4-1)*102,($AP$4-1)*14)</f>
        <v>1</v>
      </c>
      <c r="J112" s="264">
        <f ca="1">OFFSET(Values!I244,($AO$4-1)*102,($AP$4-1)*14)</f>
        <v>1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0</v>
      </c>
      <c r="N112" s="264">
        <f ca="1">OFFSET(Values!M244,($AO$4-1)*102,($AP$4-1)*14)</f>
        <v>0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58</v>
      </c>
      <c r="B113" s="338" t="s">
        <v>35</v>
      </c>
      <c r="C113" s="527">
        <f ca="1">OFFSET(Values!C245,($AO$4-1)*102,($AP$4-1)*14)</f>
        <v>2053</v>
      </c>
      <c r="D113" s="528"/>
      <c r="E113" s="360">
        <f ca="1">OFFSET(Values!D245,($AO$4-1)*102,($AP$4-1)*14)</f>
        <v>170</v>
      </c>
      <c r="F113" s="360">
        <f ca="1">OFFSET(Values!E245,($AO$4-1)*102,($AP$4-1)*14)</f>
        <v>1524</v>
      </c>
      <c r="G113" s="360">
        <f ca="1">OFFSET(Values!F245,($AO$4-1)*102,($AP$4-1)*14)</f>
        <v>5</v>
      </c>
      <c r="H113" s="360">
        <f ca="1">OFFSET(Values!G245,($AO$4-1)*102,($AP$4-1)*14)</f>
        <v>265</v>
      </c>
      <c r="I113" s="360">
        <f ca="1">OFFSET(Values!H245,($AO$4-1)*102,($AP$4-1)*14)</f>
        <v>68</v>
      </c>
      <c r="J113" s="360">
        <f ca="1">OFFSET(Values!I245,($AO$4-1)*102,($AP$4-1)*14)</f>
        <v>11</v>
      </c>
      <c r="K113" s="360">
        <f ca="1">OFFSET(Values!J245,($AO$4-1)*102,($AP$4-1)*14)</f>
        <v>4</v>
      </c>
      <c r="L113" s="360">
        <f ca="1">OFFSET(Values!K245,($AO$4-1)*102,($AP$4-1)*14)</f>
        <v>3</v>
      </c>
      <c r="M113" s="360">
        <f ca="1">OFFSET(Values!L245,($AO$4-1)*102,($AP$4-1)*14)</f>
        <v>2</v>
      </c>
      <c r="N113" s="360">
        <f ca="1">OFFSET(Values!M245,($AO$4-1)*102,($AP$4-1)*14)</f>
        <v>1</v>
      </c>
      <c r="O113" s="360">
        <f ca="1">OFFSET(Values!N245,($AO$4-1)*102,($AP$4-1)*14)</f>
        <v>0</v>
      </c>
      <c r="P113" s="361">
        <f ca="1">OFFSET(Values!O245,($AO$4-1)*102,($AP$4-1)*14)</f>
        <v>0</v>
      </c>
    </row>
    <row r="114" spans="1:16" x14ac:dyDescent="0.25">
      <c r="A114" s="1" t="s">
        <v>58</v>
      </c>
      <c r="B114" s="345" t="s">
        <v>36</v>
      </c>
      <c r="C114" s="529">
        <f ca="1">OFFSET(Values!C246,($AO$4-1)*102,($AP$4-1)*14)</f>
        <v>2391</v>
      </c>
      <c r="D114" s="530"/>
      <c r="E114" s="362">
        <f ca="1">OFFSET(Values!D246,($AO$4-1)*102,($AP$4-1)*14)</f>
        <v>197</v>
      </c>
      <c r="F114" s="362">
        <f ca="1">OFFSET(Values!E246,($AO$4-1)*102,($AP$4-1)*14)</f>
        <v>1795</v>
      </c>
      <c r="G114" s="362">
        <f ca="1">OFFSET(Values!F246,($AO$4-1)*102,($AP$4-1)*14)</f>
        <v>5</v>
      </c>
      <c r="H114" s="362">
        <f ca="1">OFFSET(Values!G246,($AO$4-1)*102,($AP$4-1)*14)</f>
        <v>297</v>
      </c>
      <c r="I114" s="362">
        <f ca="1">OFFSET(Values!H246,($AO$4-1)*102,($AP$4-1)*14)</f>
        <v>75</v>
      </c>
      <c r="J114" s="362">
        <f ca="1">OFFSET(Values!I246,($AO$4-1)*102,($AP$4-1)*14)</f>
        <v>12</v>
      </c>
      <c r="K114" s="362">
        <f ca="1">OFFSET(Values!J246,($AO$4-1)*102,($AP$4-1)*14)</f>
        <v>4</v>
      </c>
      <c r="L114" s="362">
        <f ca="1">OFFSET(Values!K246,($AO$4-1)*102,($AP$4-1)*14)</f>
        <v>3</v>
      </c>
      <c r="M114" s="362">
        <f ca="1">OFFSET(Values!L246,($AO$4-1)*102,($AP$4-1)*14)</f>
        <v>2</v>
      </c>
      <c r="N114" s="362">
        <f ca="1">OFFSET(Values!M246,($AO$4-1)*102,($AP$4-1)*14)</f>
        <v>1</v>
      </c>
      <c r="O114" s="362">
        <f ca="1">OFFSET(Values!N246,($AO$4-1)*102,($AP$4-1)*14)</f>
        <v>0</v>
      </c>
      <c r="P114" s="363">
        <f ca="1">OFFSET(Values!O246,($AO$4-1)*102,($AP$4-1)*14)</f>
        <v>0</v>
      </c>
    </row>
    <row r="115" spans="1:16" x14ac:dyDescent="0.25">
      <c r="A115" s="1" t="s">
        <v>58</v>
      </c>
      <c r="B115" s="350" t="s">
        <v>37</v>
      </c>
      <c r="C115" s="531">
        <f ca="1">OFFSET(Values!C247,($AO$4-1)*102,($AP$4-1)*14)</f>
        <v>2503</v>
      </c>
      <c r="D115" s="532"/>
      <c r="E115" s="364">
        <f ca="1">OFFSET(Values!D247,($AO$4-1)*102,($AP$4-1)*14)</f>
        <v>206</v>
      </c>
      <c r="F115" s="364">
        <f ca="1">OFFSET(Values!E247,($AO$4-1)*102,($AP$4-1)*14)</f>
        <v>1888</v>
      </c>
      <c r="G115" s="364">
        <f ca="1">OFFSET(Values!F247,($AO$4-1)*102,($AP$4-1)*14)</f>
        <v>5</v>
      </c>
      <c r="H115" s="364">
        <f ca="1">OFFSET(Values!G247,($AO$4-1)*102,($AP$4-1)*14)</f>
        <v>305</v>
      </c>
      <c r="I115" s="364">
        <f ca="1">OFFSET(Values!H247,($AO$4-1)*102,($AP$4-1)*14)</f>
        <v>76</v>
      </c>
      <c r="J115" s="364">
        <f ca="1">OFFSET(Values!I247,($AO$4-1)*102,($AP$4-1)*14)</f>
        <v>13</v>
      </c>
      <c r="K115" s="364">
        <f ca="1">OFFSET(Values!J247,($AO$4-1)*102,($AP$4-1)*14)</f>
        <v>4</v>
      </c>
      <c r="L115" s="364">
        <f ca="1">OFFSET(Values!K247,($AO$4-1)*102,($AP$4-1)*14)</f>
        <v>3</v>
      </c>
      <c r="M115" s="364">
        <f ca="1">OFFSET(Values!L247,($AO$4-1)*102,($AP$4-1)*14)</f>
        <v>2</v>
      </c>
      <c r="N115" s="364">
        <f ca="1">OFFSET(Values!M247,($AO$4-1)*102,($AP$4-1)*14)</f>
        <v>1</v>
      </c>
      <c r="O115" s="364">
        <f ca="1">OFFSET(Values!N247,($AO$4-1)*102,($AP$4-1)*14)</f>
        <v>0</v>
      </c>
      <c r="P115" s="365">
        <f ca="1">OFFSET(Values!O247,($AO$4-1)*102,($AP$4-1)*14)</f>
        <v>0</v>
      </c>
    </row>
    <row r="116" spans="1:16" x14ac:dyDescent="0.25">
      <c r="A116" s="1" t="s">
        <v>58</v>
      </c>
      <c r="B116" s="355" t="s">
        <v>38</v>
      </c>
      <c r="C116" s="516">
        <f ca="1">OFFSET(Values!C248,($AO$4-1)*102,($AP$4-1)*14)</f>
        <v>2581</v>
      </c>
      <c r="D116" s="517"/>
      <c r="E116" s="366">
        <f ca="1">OFFSET(Values!D248,($AO$4-1)*102,($AP$4-1)*14)</f>
        <v>208</v>
      </c>
      <c r="F116" s="366">
        <f ca="1">OFFSET(Values!E248,($AO$4-1)*102,($AP$4-1)*14)</f>
        <v>1959</v>
      </c>
      <c r="G116" s="366">
        <f ca="1">OFFSET(Values!F248,($AO$4-1)*102,($AP$4-1)*14)</f>
        <v>5</v>
      </c>
      <c r="H116" s="366">
        <f ca="1">OFFSET(Values!G248,($AO$4-1)*102,($AP$4-1)*14)</f>
        <v>308</v>
      </c>
      <c r="I116" s="366">
        <f ca="1">OFFSET(Values!H248,($AO$4-1)*102,($AP$4-1)*14)</f>
        <v>78</v>
      </c>
      <c r="J116" s="366">
        <f ca="1">OFFSET(Values!I248,($AO$4-1)*102,($AP$4-1)*14)</f>
        <v>13</v>
      </c>
      <c r="K116" s="366">
        <f ca="1">OFFSET(Values!J248,($AO$4-1)*102,($AP$4-1)*14)</f>
        <v>4</v>
      </c>
      <c r="L116" s="366">
        <f ca="1">OFFSET(Values!K248,($AO$4-1)*102,($AP$4-1)*14)</f>
        <v>3</v>
      </c>
      <c r="M116" s="366">
        <f ca="1">OFFSET(Values!L248,($AO$4-1)*102,($AP$4-1)*14)</f>
        <v>2</v>
      </c>
      <c r="N116" s="366">
        <f ca="1">OFFSET(Values!M248,($AO$4-1)*102,($AP$4-1)*14)</f>
        <v>1</v>
      </c>
      <c r="O116" s="366">
        <f ca="1">OFFSET(Values!N248,($AO$4-1)*102,($AP$4-1)*14)</f>
        <v>0</v>
      </c>
      <c r="P116" s="367">
        <f ca="1">OFFSET(Values!O248,($AO$4-1)*102,($AP$4-1)*14)</f>
        <v>0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M5:T5"/>
    <mergeCell ref="M4:T4"/>
    <mergeCell ref="M3:T3"/>
    <mergeCell ref="M2:T2"/>
    <mergeCell ref="AA6:AB6"/>
    <mergeCell ref="U3:Z3"/>
    <mergeCell ref="AA3:AB3"/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507" t="str">
        <f>Dashboard!$U$4</f>
        <v>83 - Monmouth Street Bath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208</v>
      </c>
      <c r="S4" s="121">
        <f ca="1">VLOOKUP($P$4&amp;$O$4,$A$57:$S$83,15,FALSE)</f>
        <v>1964</v>
      </c>
      <c r="T4" s="121">
        <f ca="1">VLOOKUP($P$4&amp;$O$4,$A$57:$S$83,16,FALSE)</f>
        <v>308</v>
      </c>
      <c r="U4" s="121">
        <f ca="1">VLOOKUP($P$4&amp;$O$4,$A$57:$S$83,17,FALSE)</f>
        <v>78</v>
      </c>
      <c r="V4" s="121">
        <f ca="1">VLOOKUP($P$4&amp;$O$4,$A$57:$S$83,18,FALSE)</f>
        <v>23</v>
      </c>
    </row>
    <row r="5" spans="1:58" ht="13.5" customHeight="1" x14ac:dyDescent="0.25">
      <c r="G5" s="4" t="s">
        <v>42</v>
      </c>
      <c r="H5" s="506">
        <f>Dashboard!$T$5</f>
        <v>43743</v>
      </c>
      <c r="I5" s="506"/>
      <c r="J5" s="506"/>
      <c r="K5" s="506"/>
      <c r="L5" s="506"/>
      <c r="M5" s="506"/>
      <c r="N5" s="506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Northbound</v>
      </c>
      <c r="C9" s="509"/>
      <c r="D9" s="509"/>
      <c r="E9" s="509"/>
      <c r="F9" s="509"/>
      <c r="G9" s="509"/>
      <c r="H9" s="510"/>
      <c r="I9" s="56"/>
      <c r="J9" s="535"/>
      <c r="K9" s="535"/>
      <c r="L9" s="535"/>
      <c r="M9" s="535"/>
      <c r="N9" s="535"/>
      <c r="O9" s="535"/>
      <c r="P9" s="535"/>
      <c r="Q9" s="61"/>
      <c r="R9" s="535"/>
      <c r="S9" s="535"/>
      <c r="T9" s="535"/>
      <c r="U9" s="535"/>
      <c r="V9" s="535"/>
      <c r="W9" s="535"/>
      <c r="X9" s="535"/>
    </row>
    <row r="10" spans="1:58" ht="27.75" customHeight="1" x14ac:dyDescent="0.25">
      <c r="B10" s="73" t="s">
        <v>39</v>
      </c>
      <c r="C10" s="280" t="s">
        <v>77</v>
      </c>
      <c r="D10" s="281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208</v>
      </c>
      <c r="D11" s="383">
        <f t="shared" ref="D11:H11" ca="1" si="0">F57</f>
        <v>1964</v>
      </c>
      <c r="E11" s="383">
        <f t="shared" ca="1" si="0"/>
        <v>308</v>
      </c>
      <c r="F11" s="383">
        <f t="shared" ca="1" si="0"/>
        <v>78</v>
      </c>
      <c r="G11" s="384">
        <f t="shared" ca="1" si="0"/>
        <v>23</v>
      </c>
      <c r="H11" s="385">
        <f t="shared" ca="1" si="0"/>
        <v>2581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 t="str">
        <f t="shared" ref="C12:C19" ca="1" si="1">E58</f>
        <v>194*</v>
      </c>
      <c r="D12" s="387" t="str">
        <f t="shared" ref="D12:D19" ca="1" si="2">F58</f>
        <v>1637*</v>
      </c>
      <c r="E12" s="387" t="str">
        <f t="shared" ref="E12:E19" ca="1" si="3">G58</f>
        <v>218*</v>
      </c>
      <c r="F12" s="387" t="str">
        <f t="shared" ref="F12:F19" ca="1" si="4">H58</f>
        <v>81*</v>
      </c>
      <c r="G12" s="388" t="str">
        <f t="shared" ref="G12:G19" ca="1" si="5">I58</f>
        <v>21*</v>
      </c>
      <c r="H12" s="385" t="str">
        <f t="shared" ref="H12:H19" ca="1" si="6">J58</f>
        <v>2151*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 t="str">
        <f t="shared" ca="1" si="1"/>
        <v>159*</v>
      </c>
      <c r="D13" s="387" t="str">
        <f t="shared" ca="1" si="2"/>
        <v>1964*</v>
      </c>
      <c r="E13" s="387" t="str">
        <f t="shared" ca="1" si="3"/>
        <v>233*</v>
      </c>
      <c r="F13" s="387" t="str">
        <f t="shared" ca="1" si="4"/>
        <v>82*</v>
      </c>
      <c r="G13" s="388" t="str">
        <f t="shared" ca="1" si="5"/>
        <v>24*</v>
      </c>
      <c r="H13" s="385" t="str">
        <f t="shared" ca="1" si="6"/>
        <v>2462*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>
        <f t="shared" ca="1" si="1"/>
        <v>258</v>
      </c>
      <c r="D14" s="387">
        <f t="shared" ca="1" si="2"/>
        <v>2276</v>
      </c>
      <c r="E14" s="387">
        <f t="shared" ca="1" si="3"/>
        <v>318</v>
      </c>
      <c r="F14" s="387">
        <f t="shared" ca="1" si="4"/>
        <v>64</v>
      </c>
      <c r="G14" s="388">
        <f t="shared" ca="1" si="5"/>
        <v>19</v>
      </c>
      <c r="H14" s="385">
        <f t="shared" ca="1" si="6"/>
        <v>2935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>
        <f t="shared" ca="1" si="1"/>
        <v>206</v>
      </c>
      <c r="D15" s="387">
        <f t="shared" ca="1" si="2"/>
        <v>2432</v>
      </c>
      <c r="E15" s="387">
        <f t="shared" ca="1" si="3"/>
        <v>304</v>
      </c>
      <c r="F15" s="387">
        <f t="shared" ca="1" si="4"/>
        <v>91</v>
      </c>
      <c r="G15" s="388">
        <f t="shared" ca="1" si="5"/>
        <v>16</v>
      </c>
      <c r="H15" s="385">
        <f t="shared" ca="1" si="6"/>
        <v>3049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 t="str">
        <f t="shared" ca="1" si="1"/>
        <v>147*</v>
      </c>
      <c r="D16" s="387" t="str">
        <f t="shared" ca="1" si="2"/>
        <v>1555*</v>
      </c>
      <c r="E16" s="387" t="str">
        <f t="shared" ca="1" si="3"/>
        <v>191*</v>
      </c>
      <c r="F16" s="387" t="str">
        <f t="shared" ca="1" si="4"/>
        <v>43*</v>
      </c>
      <c r="G16" s="388" t="str">
        <f t="shared" ca="1" si="5"/>
        <v>9*</v>
      </c>
      <c r="H16" s="385" t="str">
        <f t="shared" ca="1" si="6"/>
        <v>1945*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 t="str">
        <f t="shared" ca="1" si="1"/>
        <v>163*</v>
      </c>
      <c r="D17" s="390" t="str">
        <f t="shared" ca="1" si="2"/>
        <v>1768*</v>
      </c>
      <c r="E17" s="390" t="str">
        <f t="shared" ca="1" si="3"/>
        <v>153*</v>
      </c>
      <c r="F17" s="390" t="str">
        <f t="shared" ca="1" si="4"/>
        <v>22*</v>
      </c>
      <c r="G17" s="391" t="str">
        <f t="shared" ca="1" si="5"/>
        <v>12*</v>
      </c>
      <c r="H17" s="385" t="str">
        <f t="shared" ca="1" si="6"/>
        <v>2118*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69</v>
      </c>
      <c r="C18" s="392">
        <f t="shared" ca="1" si="1"/>
        <v>214.90000000000009</v>
      </c>
      <c r="D18" s="393">
        <f t="shared" ca="1" si="2"/>
        <v>2164.1</v>
      </c>
      <c r="E18" s="393">
        <f t="shared" ca="1" si="3"/>
        <v>293.55</v>
      </c>
      <c r="F18" s="394">
        <f t="shared" ca="1" si="4"/>
        <v>83.45</v>
      </c>
      <c r="G18" s="395">
        <f t="shared" ca="1" si="5"/>
        <v>22.05</v>
      </c>
      <c r="H18" s="396">
        <f t="shared" ca="1" si="6"/>
        <v>2778.0500000000006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70</v>
      </c>
      <c r="C19" s="392">
        <f t="shared" ca="1" si="1"/>
        <v>199.90476190476187</v>
      </c>
      <c r="D19" s="393">
        <f t="shared" ca="1" si="2"/>
        <v>2058.4523809523821</v>
      </c>
      <c r="E19" s="393">
        <f t="shared" ca="1" si="3"/>
        <v>259.85714285714272</v>
      </c>
      <c r="F19" s="394">
        <f t="shared" ca="1" si="4"/>
        <v>69.476190476190467</v>
      </c>
      <c r="G19" s="395">
        <f t="shared" ca="1" si="5"/>
        <v>18.928571428571427</v>
      </c>
      <c r="H19" s="396">
        <f t="shared" ca="1" si="6"/>
        <v>2606.6190476190473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1335</v>
      </c>
      <c r="D21" s="56">
        <f ca="1">SUMPRODUCT(VALUE(0&amp;SUBSTITUTE(SUBSTITUTE(D11:D17,"*",""),"-","")))</f>
        <v>13596</v>
      </c>
      <c r="E21" s="56">
        <f t="shared" ref="E21:G21" ca="1" si="7">SUMPRODUCT(VALUE(0&amp;SUBSTITUTE(SUBSTITUTE(E11:E17,"*",""),"-","")))</f>
        <v>1725</v>
      </c>
      <c r="F21" s="56">
        <f t="shared" ca="1" si="7"/>
        <v>461</v>
      </c>
      <c r="G21" s="56">
        <f t="shared" ca="1" si="7"/>
        <v>124</v>
      </c>
      <c r="H21" s="56">
        <f ca="1">SUMPRODUCT(VALUE(0&amp;SUBSTITUTE(SUBSTITUTE(H11:H17,"*",""),"-","")))</f>
        <v>17241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4"/>
      <c r="C33" s="534"/>
      <c r="D33" s="534"/>
      <c r="E33" s="534"/>
      <c r="F33" s="534"/>
      <c r="G33" s="534"/>
      <c r="H33" s="534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208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1964</v>
      </c>
      <c r="G57" s="291">
        <f ca="1">OFFSET(Values!$G$248,$K57*102,($B57-1)*14)</f>
        <v>308</v>
      </c>
      <c r="H57" s="291">
        <f ca="1">OFFSET(Values!$H$248,$K57*102,($B57-1)*14)</f>
        <v>78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23</v>
      </c>
      <c r="J57" s="291">
        <f ca="1">OFFSET(Values!$C$248,$K57*102,($B57-1)*14)</f>
        <v>2581</v>
      </c>
      <c r="K57" s="203">
        <v>0</v>
      </c>
      <c r="L57" s="56"/>
      <c r="M57" s="56" t="s">
        <v>8</v>
      </c>
      <c r="N57" s="291">
        <f ca="1">IFERROR(VALUE(0&amp;SUBSTITUTE(E57,"*","")),"-")</f>
        <v>208</v>
      </c>
      <c r="O57" s="291">
        <f t="shared" ref="O57:S65" ca="1" si="9">IFERROR(VALUE(0&amp;SUBSTITUTE(F57,"*","")),"-")</f>
        <v>1964</v>
      </c>
      <c r="P57" s="291">
        <f t="shared" ca="1" si="9"/>
        <v>308</v>
      </c>
      <c r="Q57" s="291">
        <f t="shared" ca="1" si="9"/>
        <v>78</v>
      </c>
      <c r="R57" s="291">
        <f t="shared" ca="1" si="9"/>
        <v>23</v>
      </c>
      <c r="S57" s="291">
        <f t="shared" ca="1" si="9"/>
        <v>2581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 t="str">
        <f ca="1">OFFSET(Values!$D$248,$K58*102,($B58-1)*14)</f>
        <v>194*</v>
      </c>
      <c r="F58" s="291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1637*</v>
      </c>
      <c r="G58" s="291" t="str">
        <f ca="1">OFFSET(Values!$G$248,$K58*102,($B58-1)*14)</f>
        <v>218*</v>
      </c>
      <c r="H58" s="291" t="str">
        <f ca="1">OFFSET(Values!$H$248,$K58*102,($B58-1)*14)</f>
        <v>81*</v>
      </c>
      <c r="I58" s="452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21*</v>
      </c>
      <c r="J58" s="291" t="str">
        <f ca="1">OFFSET(Values!$C$248,$K58*102,($B58-1)*14)</f>
        <v>2151*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194</v>
      </c>
      <c r="O58" s="291">
        <f t="shared" ca="1" si="9"/>
        <v>1637</v>
      </c>
      <c r="P58" s="291">
        <f t="shared" ca="1" si="9"/>
        <v>218</v>
      </c>
      <c r="Q58" s="291">
        <f t="shared" ca="1" si="9"/>
        <v>81</v>
      </c>
      <c r="R58" s="291">
        <f t="shared" ca="1" si="9"/>
        <v>21</v>
      </c>
      <c r="S58" s="291">
        <f t="shared" ca="1" si="9"/>
        <v>2151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 t="str">
        <f ca="1">OFFSET(Values!$D$248,$K59*102,($B59-1)*14)</f>
        <v>159*</v>
      </c>
      <c r="F59" s="291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1964*</v>
      </c>
      <c r="G59" s="291" t="str">
        <f ca="1">OFFSET(Values!$G$248,$K59*102,($B59-1)*14)</f>
        <v>233*</v>
      </c>
      <c r="H59" s="291" t="str">
        <f ca="1">OFFSET(Values!$H$248,$K59*102,($B59-1)*14)</f>
        <v>82*</v>
      </c>
      <c r="I59" s="452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24*</v>
      </c>
      <c r="J59" s="291" t="str">
        <f ca="1">OFFSET(Values!$C$248,$K59*102,($B59-1)*14)</f>
        <v>2462*</v>
      </c>
      <c r="K59" s="203">
        <v>2</v>
      </c>
      <c r="L59" s="56"/>
      <c r="M59" s="56" t="s">
        <v>10</v>
      </c>
      <c r="N59" s="291">
        <f t="shared" ca="1" si="11"/>
        <v>159</v>
      </c>
      <c r="O59" s="291">
        <f t="shared" ca="1" si="9"/>
        <v>1964</v>
      </c>
      <c r="P59" s="291">
        <f t="shared" ca="1" si="9"/>
        <v>233</v>
      </c>
      <c r="Q59" s="291">
        <f t="shared" ca="1" si="9"/>
        <v>82</v>
      </c>
      <c r="R59" s="291">
        <f t="shared" ca="1" si="9"/>
        <v>24</v>
      </c>
      <c r="S59" s="291">
        <f t="shared" ca="1" si="9"/>
        <v>2462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>
        <f ca="1">OFFSET(Values!$D$248,$K60*102,($B60-1)*14)</f>
        <v>258</v>
      </c>
      <c r="F60" s="291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2276</v>
      </c>
      <c r="G60" s="291">
        <f ca="1">OFFSET(Values!$G$248,$K60*102,($B60-1)*14)</f>
        <v>318</v>
      </c>
      <c r="H60" s="291">
        <f ca="1">OFFSET(Values!$H$248,$K60*102,($B60-1)*14)</f>
        <v>64</v>
      </c>
      <c r="I60" s="452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19</v>
      </c>
      <c r="J60" s="291">
        <f ca="1">OFFSET(Values!$C$248,$K60*102,($B60-1)*14)</f>
        <v>2935</v>
      </c>
      <c r="K60" s="203">
        <v>3</v>
      </c>
      <c r="L60" s="56"/>
      <c r="M60" s="56" t="s">
        <v>11</v>
      </c>
      <c r="N60" s="291">
        <f t="shared" ca="1" si="11"/>
        <v>258</v>
      </c>
      <c r="O60" s="291">
        <f t="shared" ca="1" si="9"/>
        <v>2276</v>
      </c>
      <c r="P60" s="291">
        <f t="shared" ca="1" si="9"/>
        <v>318</v>
      </c>
      <c r="Q60" s="291">
        <f t="shared" ca="1" si="9"/>
        <v>64</v>
      </c>
      <c r="R60" s="291">
        <f t="shared" ca="1" si="9"/>
        <v>19</v>
      </c>
      <c r="S60" s="291">
        <f t="shared" ca="1" si="9"/>
        <v>2935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>
        <f ca="1">OFFSET(Values!$D$248,$K61*102,($B61-1)*14)</f>
        <v>206</v>
      </c>
      <c r="F61" s="291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2432</v>
      </c>
      <c r="G61" s="291">
        <f ca="1">OFFSET(Values!$G$248,$K61*102,($B61-1)*14)</f>
        <v>304</v>
      </c>
      <c r="H61" s="291">
        <f ca="1">OFFSET(Values!$H$248,$K61*102,($B61-1)*14)</f>
        <v>91</v>
      </c>
      <c r="I61" s="452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16</v>
      </c>
      <c r="J61" s="291">
        <f ca="1">OFFSET(Values!$C$248,$K61*102,($B61-1)*14)</f>
        <v>3049</v>
      </c>
      <c r="K61" s="203">
        <v>4</v>
      </c>
      <c r="L61" s="56"/>
      <c r="M61" s="56" t="s">
        <v>5</v>
      </c>
      <c r="N61" s="291">
        <f t="shared" ca="1" si="11"/>
        <v>206</v>
      </c>
      <c r="O61" s="291">
        <f t="shared" ca="1" si="9"/>
        <v>2432</v>
      </c>
      <c r="P61" s="291">
        <f t="shared" ca="1" si="9"/>
        <v>304</v>
      </c>
      <c r="Q61" s="291">
        <f t="shared" ca="1" si="9"/>
        <v>91</v>
      </c>
      <c r="R61" s="291">
        <f t="shared" ca="1" si="9"/>
        <v>16</v>
      </c>
      <c r="S61" s="291">
        <f t="shared" ca="1" si="9"/>
        <v>3049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 t="str">
        <f ca="1">OFFSET(Values!$D$248,$K62*102,($B62-1)*14)</f>
        <v>147*</v>
      </c>
      <c r="F62" s="291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1555*</v>
      </c>
      <c r="G62" s="291" t="str">
        <f ca="1">OFFSET(Values!$G$248,$K62*102,($B62-1)*14)</f>
        <v>191*</v>
      </c>
      <c r="H62" s="291" t="str">
        <f ca="1">OFFSET(Values!$H$248,$K62*102,($B62-1)*14)</f>
        <v>43*</v>
      </c>
      <c r="I62" s="452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9*</v>
      </c>
      <c r="J62" s="291" t="str">
        <f ca="1">OFFSET(Values!$C$248,$K62*102,($B62-1)*14)</f>
        <v>1945*</v>
      </c>
      <c r="K62" s="203">
        <v>5</v>
      </c>
      <c r="L62" s="56"/>
      <c r="M62" s="56" t="s">
        <v>6</v>
      </c>
      <c r="N62" s="291">
        <f t="shared" ca="1" si="11"/>
        <v>147</v>
      </c>
      <c r="O62" s="291">
        <f t="shared" ca="1" si="9"/>
        <v>1555</v>
      </c>
      <c r="P62" s="291">
        <f t="shared" ca="1" si="9"/>
        <v>191</v>
      </c>
      <c r="Q62" s="291">
        <f t="shared" ca="1" si="9"/>
        <v>43</v>
      </c>
      <c r="R62" s="291">
        <f t="shared" ca="1" si="9"/>
        <v>9</v>
      </c>
      <c r="S62" s="291">
        <f t="shared" ca="1" si="9"/>
        <v>1945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 t="str">
        <f ca="1">OFFSET(Values!$D$248,$K63*102,($B63-1)*14)</f>
        <v>163*</v>
      </c>
      <c r="F63" s="291" t="str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1768*</v>
      </c>
      <c r="G63" s="291" t="str">
        <f ca="1">OFFSET(Values!$G$248,$K63*102,($B63-1)*14)</f>
        <v>153*</v>
      </c>
      <c r="H63" s="291" t="str">
        <f ca="1">OFFSET(Values!$H$248,$K63*102,($B63-1)*14)</f>
        <v>22*</v>
      </c>
      <c r="I63" s="452" t="str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12*</v>
      </c>
      <c r="J63" s="291" t="str">
        <f ca="1">OFFSET(Values!$C$248,$K63*102,($B63-1)*14)</f>
        <v>2118*</v>
      </c>
      <c r="K63" s="203">
        <v>6</v>
      </c>
      <c r="L63" s="56"/>
      <c r="M63" s="56" t="s">
        <v>7</v>
      </c>
      <c r="N63" s="291">
        <f t="shared" ca="1" si="11"/>
        <v>163</v>
      </c>
      <c r="O63" s="291">
        <f t="shared" ca="1" si="9"/>
        <v>1768</v>
      </c>
      <c r="P63" s="291">
        <f t="shared" ca="1" si="9"/>
        <v>153</v>
      </c>
      <c r="Q63" s="291">
        <f t="shared" ca="1" si="9"/>
        <v>22</v>
      </c>
      <c r="R63" s="291">
        <f t="shared" ca="1" si="9"/>
        <v>12</v>
      </c>
      <c r="S63" s="291">
        <f t="shared" ca="1" si="9"/>
        <v>2118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69</v>
      </c>
      <c r="E64" s="291">
        <f ca="1">OFFSET(Values!$D$248,$K64*102,($B64-1)*14)</f>
        <v>214.90000000000009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2164.1</v>
      </c>
      <c r="G64" s="291">
        <f ca="1">OFFSET(Values!$G$248,$K64*102,($B64-1)*14)</f>
        <v>293.55</v>
      </c>
      <c r="H64" s="291">
        <f ca="1">OFFSET(Values!$H$248,$K64*102,($B64-1)*14)</f>
        <v>83.45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22.05</v>
      </c>
      <c r="J64" s="291">
        <f ca="1">OFFSET(Values!$C$248,$K64*102,($B64-1)*14)</f>
        <v>2778.0500000000006</v>
      </c>
      <c r="K64" s="203">
        <v>7</v>
      </c>
      <c r="L64" s="56"/>
      <c r="M64" s="56" t="s">
        <v>69</v>
      </c>
      <c r="N64" s="291">
        <f t="shared" ca="1" si="11"/>
        <v>214.9</v>
      </c>
      <c r="O64" s="291">
        <f t="shared" ca="1" si="9"/>
        <v>2164.1</v>
      </c>
      <c r="P64" s="291">
        <f t="shared" ca="1" si="9"/>
        <v>293.55</v>
      </c>
      <c r="Q64" s="291">
        <f t="shared" ca="1" si="9"/>
        <v>83.45</v>
      </c>
      <c r="R64" s="291">
        <f t="shared" ca="1" si="9"/>
        <v>22.05</v>
      </c>
      <c r="S64" s="291">
        <f t="shared" ca="1" si="9"/>
        <v>2778.05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70</v>
      </c>
      <c r="E65" s="291">
        <f ca="1">OFFSET(Values!$D$248,$K65*102,($B65-1)*14)</f>
        <v>199.90476190476187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2058.4523809523821</v>
      </c>
      <c r="G65" s="291">
        <f ca="1">OFFSET(Values!$G$248,$K65*102,($B65-1)*14)</f>
        <v>259.85714285714272</v>
      </c>
      <c r="H65" s="291">
        <f ca="1">OFFSET(Values!$H$248,$K65*102,($B65-1)*14)</f>
        <v>69.476190476190467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18.928571428571427</v>
      </c>
      <c r="J65" s="291">
        <f ca="1">OFFSET(Values!$C$248,$K65*102,($B65-1)*14)</f>
        <v>2606.6190476190473</v>
      </c>
      <c r="K65" s="203">
        <v>8</v>
      </c>
      <c r="L65" s="56"/>
      <c r="M65" s="56" t="s">
        <v>70</v>
      </c>
      <c r="N65" s="291">
        <f t="shared" ca="1" si="11"/>
        <v>199.90476190476201</v>
      </c>
      <c r="O65" s="291">
        <f t="shared" ca="1" si="9"/>
        <v>2058.4523809523798</v>
      </c>
      <c r="P65" s="291">
        <f t="shared" ca="1" si="9"/>
        <v>259.857142857143</v>
      </c>
      <c r="Q65" s="291">
        <f t="shared" ca="1" si="9"/>
        <v>69.476190476190496</v>
      </c>
      <c r="R65" s="291">
        <f t="shared" ca="1" si="9"/>
        <v>18.928571428571399</v>
      </c>
      <c r="S65" s="291">
        <f t="shared" ca="1" si="9"/>
        <v>2606.61904761905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R9:X9"/>
    <mergeCell ref="H5:N5"/>
    <mergeCell ref="H4:N4"/>
    <mergeCell ref="H3:N3"/>
    <mergeCell ref="H2:N2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83 - Monmouth Street Bath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6">
        <f>Dashboard!$U$6</f>
        <v>20</v>
      </c>
      <c r="Z10" s="557"/>
      <c r="AA10" s="557">
        <f>(Y10*1.1)+2</f>
        <v>24</v>
      </c>
      <c r="AB10" s="557"/>
      <c r="AC10" s="557">
        <f>Y10+15</f>
        <v>35</v>
      </c>
      <c r="AD10" s="558"/>
    </row>
    <row r="11" spans="2:73" ht="12" customHeight="1" x14ac:dyDescent="0.25">
      <c r="B11" s="266">
        <f ca="1">IF(W4&gt;=8,OFFSET(AI1,W4-1,0),VLOOKUP(LEFT(OFFSET(AI1,W4-1,0),3),Values!$AG$1:$AH$7,2,FALSE))</f>
        <v>43745</v>
      </c>
      <c r="C11" s="536" t="s">
        <v>4</v>
      </c>
      <c r="D11" s="537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64</v>
      </c>
      <c r="AI11" s="559" t="s">
        <v>88</v>
      </c>
      <c r="AJ11" s="560"/>
      <c r="AK11" s="560"/>
      <c r="AL11" s="561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21</v>
      </c>
      <c r="D13" s="321">
        <f ca="1">IFERROR(VALUE(0&amp;SUBSTITUTE($C13,"*","")),0)</f>
        <v>21</v>
      </c>
      <c r="E13" s="259">
        <f ca="1">OFFSET(Values!D1069,($W$4-1)*30,($X$4-1)*31)</f>
        <v>0</v>
      </c>
      <c r="F13" s="260">
        <f ca="1">OFFSET(Values!E1069,($W$4-1)*30,($X$4-1)*31)</f>
        <v>3</v>
      </c>
      <c r="G13" s="260">
        <f ca="1">OFFSET(Values!F1069,($W$4-1)*30,($X$4-1)*31)</f>
        <v>13</v>
      </c>
      <c r="H13" s="260">
        <f ca="1">OFFSET(Values!G1069,($W$4-1)*30,($X$4-1)*31)</f>
        <v>5</v>
      </c>
      <c r="I13" s="260">
        <f ca="1">OFFSET(Values!H1069,($W$4-1)*30,($X$4-1)*31)</f>
        <v>0</v>
      </c>
      <c r="J13" s="260">
        <f ca="1">OFFSET(Values!I1069,($W$4-1)*30,($X$4-1)*31)</f>
        <v>0</v>
      </c>
      <c r="K13" s="260">
        <f ca="1">OFFSET(Values!J1069,($W$4-1)*30,($X$4-1)*31)</f>
        <v>0</v>
      </c>
      <c r="L13" s="260">
        <f ca="1">OFFSET(Values!K1069,($W$4-1)*30,($X$4-1)*31)</f>
        <v>0</v>
      </c>
      <c r="M13" s="260">
        <f ca="1">OFFSET(Values!L1069,($W$4-1)*30,($X$4-1)*31)</f>
        <v>0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5</v>
      </c>
      <c r="Z13" s="314">
        <f ca="1">OFFSET(Values!Y1069,($W$4-1)*30,($X$4-1)*31)</f>
        <v>0.23809523809523808</v>
      </c>
      <c r="AA13" s="97">
        <f ca="1">OFFSET(Values!Z1069,($W$4-1)*30,($X$4-1)*31)</f>
        <v>0</v>
      </c>
      <c r="AB13" s="316">
        <f ca="1">OFFSET(Values!AA1069,($W$4-1)*30,($X$4-1)*31)</f>
        <v>0</v>
      </c>
      <c r="AC13" s="97">
        <f ca="1">OFFSET(Values!AB1069,($W$4-1)*30,($X$4-1)*31)</f>
        <v>0</v>
      </c>
      <c r="AD13" s="316">
        <f ca="1">OFFSET(Values!AC1069,($W$4-1)*30,($X$4-1)*31)</f>
        <v>0</v>
      </c>
      <c r="AE13" s="25">
        <f ca="1">OFFSET(Values!AD1069,($W$4-1)*30,($X$4-1)*31)</f>
        <v>17.563333333333333</v>
      </c>
      <c r="AF13" s="26">
        <f ca="1">OFFSET(Values!AE1069,($W$4-1)*30,($X$4-1)*31)</f>
        <v>20.73</v>
      </c>
      <c r="AG13" s="26">
        <f ca="1">OFFSET(Values!AF1069,($W$4-1)*30,($X$4-1)*31)</f>
        <v>22.613</v>
      </c>
      <c r="AI13" s="553" t="s">
        <v>43</v>
      </c>
      <c r="AJ13" s="547" t="s">
        <v>89</v>
      </c>
      <c r="AK13" s="548"/>
      <c r="AL13" s="548"/>
    </row>
    <row r="14" spans="2:73" ht="12" customHeight="1" x14ac:dyDescent="0.25">
      <c r="B14" s="43">
        <v>4.1666666666666664E-2</v>
      </c>
      <c r="C14" s="319">
        <f ca="1">OFFSET(Values!C1070,($W$4-1)*30,($X$4-1)*31)</f>
        <v>15</v>
      </c>
      <c r="D14" s="322">
        <f t="shared" ref="D14:D36" ca="1" si="0">IFERROR(VALUE(0&amp;SUBSTITUTE($C14,"*","")),0)</f>
        <v>15</v>
      </c>
      <c r="E14" s="262">
        <f ca="1">OFFSET(Values!D1070,($W$4-1)*30,($X$4-1)*31)</f>
        <v>0</v>
      </c>
      <c r="F14" s="262">
        <f ca="1">OFFSET(Values!E1070,($W$4-1)*30,($X$4-1)*31)</f>
        <v>2</v>
      </c>
      <c r="G14" s="262">
        <f ca="1">OFFSET(Values!F1070,($W$4-1)*30,($X$4-1)*31)</f>
        <v>9</v>
      </c>
      <c r="H14" s="262">
        <f ca="1">OFFSET(Values!G1070,($W$4-1)*30,($X$4-1)*31)</f>
        <v>4</v>
      </c>
      <c r="I14" s="262">
        <f ca="1">OFFSET(Values!H1070,($W$4-1)*30,($X$4-1)*31)</f>
        <v>0</v>
      </c>
      <c r="J14" s="262">
        <f ca="1">OFFSET(Values!I1070,($W$4-1)*30,($X$4-1)*31)</f>
        <v>0</v>
      </c>
      <c r="K14" s="262">
        <f ca="1">OFFSET(Values!J1070,($W$4-1)*30,($X$4-1)*31)</f>
        <v>0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4</v>
      </c>
      <c r="Z14" s="315">
        <f ca="1">OFFSET(Values!Y1070,($W$4-1)*30,($X$4-1)*31)</f>
        <v>0.26666666666666666</v>
      </c>
      <c r="AA14" s="98">
        <f ca="1">OFFSET(Values!Z1070,($W$4-1)*30,($X$4-1)*31)</f>
        <v>1</v>
      </c>
      <c r="AB14" s="317">
        <f ca="1">OFFSET(Values!AA1070,($W$4-1)*30,($X$4-1)*31)</f>
        <v>6.6666666666666666E-2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18.681999999999999</v>
      </c>
      <c r="AF14" s="28">
        <f ca="1">OFFSET(Values!AE1070,($W$4-1)*30,($X$4-1)*31)</f>
        <v>21.891999999999999</v>
      </c>
      <c r="AG14" s="28" t="str">
        <f ca="1">OFFSET(Values!AF1070,($W$4-1)*30,($X$4-1)*31)</f>
        <v>-</v>
      </c>
      <c r="AH14" s="53"/>
      <c r="AI14" s="554"/>
      <c r="AJ14" s="549"/>
      <c r="AK14" s="550"/>
      <c r="AL14" s="550"/>
    </row>
    <row r="15" spans="2:73" ht="12" customHeight="1" x14ac:dyDescent="0.25">
      <c r="B15" s="43">
        <v>8.3333333333333329E-2</v>
      </c>
      <c r="C15" s="319">
        <f ca="1">OFFSET(Values!C1071,($W$4-1)*30,($X$4-1)*31)</f>
        <v>15</v>
      </c>
      <c r="D15" s="322">
        <f t="shared" ca="1" si="0"/>
        <v>15</v>
      </c>
      <c r="E15" s="262">
        <f ca="1">OFFSET(Values!D1071,($W$4-1)*30,($X$4-1)*31)</f>
        <v>1</v>
      </c>
      <c r="F15" s="262">
        <f ca="1">OFFSET(Values!E1071,($W$4-1)*30,($X$4-1)*31)</f>
        <v>4</v>
      </c>
      <c r="G15" s="262">
        <f ca="1">OFFSET(Values!F1071,($W$4-1)*30,($X$4-1)*31)</f>
        <v>4</v>
      </c>
      <c r="H15" s="262">
        <f ca="1">OFFSET(Values!G1071,($W$4-1)*30,($X$4-1)*31)</f>
        <v>6</v>
      </c>
      <c r="I15" s="262">
        <f ca="1">OFFSET(Values!H1071,($W$4-1)*30,($X$4-1)*31)</f>
        <v>0</v>
      </c>
      <c r="J15" s="262">
        <f ca="1">OFFSET(Values!I1071,($W$4-1)*30,($X$4-1)*31)</f>
        <v>0</v>
      </c>
      <c r="K15" s="262">
        <f ca="1">OFFSET(Values!J1071,($W$4-1)*30,($X$4-1)*31)</f>
        <v>0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6</v>
      </c>
      <c r="Z15" s="315">
        <f ca="1">OFFSET(Values!Y1071,($W$4-1)*30,($X$4-1)*31)</f>
        <v>0.4</v>
      </c>
      <c r="AA15" s="98">
        <f ca="1">OFFSET(Values!Z1071,($W$4-1)*30,($X$4-1)*31)</f>
        <v>0</v>
      </c>
      <c r="AB15" s="317">
        <f ca="1">OFFSET(Values!AA1071,($W$4-1)*30,($X$4-1)*31)</f>
        <v>0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17.291333333333331</v>
      </c>
      <c r="AF15" s="28">
        <f ca="1">OFFSET(Values!AE1071,($W$4-1)*30,($X$4-1)*31)</f>
        <v>21.683999999999997</v>
      </c>
      <c r="AG15" s="28" t="str">
        <f ca="1">OFFSET(Values!AF1071,($W$4-1)*30,($X$4-1)*31)</f>
        <v>-</v>
      </c>
      <c r="AH15" s="53"/>
      <c r="AI15" s="554"/>
      <c r="AJ15" s="549"/>
      <c r="AK15" s="550"/>
      <c r="AL15" s="550"/>
    </row>
    <row r="16" spans="2:73" ht="12" customHeight="1" x14ac:dyDescent="0.25">
      <c r="B16" s="43">
        <v>0.125</v>
      </c>
      <c r="C16" s="319">
        <f ca="1">OFFSET(Values!C1072,($W$4-1)*30,($X$4-1)*31)</f>
        <v>8</v>
      </c>
      <c r="D16" s="322">
        <f t="shared" ca="1" si="0"/>
        <v>8</v>
      </c>
      <c r="E16" s="262">
        <f ca="1">OFFSET(Values!D1072,($W$4-1)*30,($X$4-1)*31)</f>
        <v>0</v>
      </c>
      <c r="F16" s="262">
        <f ca="1">OFFSET(Values!E1072,($W$4-1)*30,($X$4-1)*31)</f>
        <v>0</v>
      </c>
      <c r="G16" s="262">
        <f ca="1">OFFSET(Values!F1072,($W$4-1)*30,($X$4-1)*31)</f>
        <v>4</v>
      </c>
      <c r="H16" s="262">
        <f ca="1">OFFSET(Values!G1072,($W$4-1)*30,($X$4-1)*31)</f>
        <v>4</v>
      </c>
      <c r="I16" s="262">
        <f ca="1">OFFSET(Values!H1072,($W$4-1)*30,($X$4-1)*31)</f>
        <v>0</v>
      </c>
      <c r="J16" s="262">
        <f ca="1">OFFSET(Values!I1072,($W$4-1)*30,($X$4-1)*31)</f>
        <v>0</v>
      </c>
      <c r="K16" s="262">
        <f ca="1">OFFSET(Values!J1072,($W$4-1)*30,($X$4-1)*31)</f>
        <v>0</v>
      </c>
      <c r="L16" s="262">
        <f ca="1">OFFSET(Values!K1072,($W$4-1)*30,($X$4-1)*31)</f>
        <v>0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4</v>
      </c>
      <c r="Z16" s="315">
        <f ca="1">OFFSET(Values!Y1072,($W$4-1)*30,($X$4-1)*31)</f>
        <v>0.5</v>
      </c>
      <c r="AA16" s="98">
        <f ca="1">OFFSET(Values!Z1072,($W$4-1)*30,($X$4-1)*31)</f>
        <v>0</v>
      </c>
      <c r="AB16" s="317">
        <f ca="1">OFFSET(Values!AA1072,($W$4-1)*30,($X$4-1)*31)</f>
        <v>0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19.611249999999998</v>
      </c>
      <c r="AF16" s="28">
        <f ca="1">OFFSET(Values!AE1072,($W$4-1)*30,($X$4-1)*31)</f>
        <v>22.023</v>
      </c>
      <c r="AG16" s="28" t="str">
        <f ca="1">OFFSET(Values!AF1072,($W$4-1)*30,($X$4-1)*31)</f>
        <v>-</v>
      </c>
      <c r="AH16" s="53"/>
      <c r="AI16" s="554"/>
      <c r="AJ16" s="549"/>
      <c r="AK16" s="550"/>
      <c r="AL16" s="550"/>
    </row>
    <row r="17" spans="2:38" ht="12" customHeight="1" x14ac:dyDescent="0.25">
      <c r="B17" s="43">
        <v>0.16666666666666699</v>
      </c>
      <c r="C17" s="319">
        <f ca="1">OFFSET(Values!C1073,($W$4-1)*30,($X$4-1)*31)</f>
        <v>3</v>
      </c>
      <c r="D17" s="322">
        <f t="shared" ca="1" si="0"/>
        <v>3</v>
      </c>
      <c r="E17" s="262">
        <f ca="1">OFFSET(Values!D1073,($W$4-1)*30,($X$4-1)*31)</f>
        <v>0</v>
      </c>
      <c r="F17" s="262">
        <f ca="1">OFFSET(Values!E1073,($W$4-1)*30,($X$4-1)*31)</f>
        <v>1</v>
      </c>
      <c r="G17" s="262">
        <f ca="1">OFFSET(Values!F1073,($W$4-1)*30,($X$4-1)*31)</f>
        <v>1</v>
      </c>
      <c r="H17" s="262">
        <f ca="1">OFFSET(Values!G1073,($W$4-1)*30,($X$4-1)*31)</f>
        <v>0</v>
      </c>
      <c r="I17" s="262">
        <f ca="1">OFFSET(Values!H1073,($W$4-1)*30,($X$4-1)*31)</f>
        <v>1</v>
      </c>
      <c r="J17" s="262">
        <f ca="1">OFFSET(Values!I1073,($W$4-1)*30,($X$4-1)*31)</f>
        <v>0</v>
      </c>
      <c r="K17" s="262">
        <f ca="1">OFFSET(Values!J1073,($W$4-1)*30,($X$4-1)*31)</f>
        <v>0</v>
      </c>
      <c r="L17" s="262">
        <f ca="1">OFFSET(Values!K1073,($W$4-1)*30,($X$4-1)*31)</f>
        <v>0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1</v>
      </c>
      <c r="Z17" s="315">
        <f ca="1">OFFSET(Values!Y1073,($W$4-1)*30,($X$4-1)*31)</f>
        <v>0.33333333333333331</v>
      </c>
      <c r="AA17" s="98">
        <f ca="1">OFFSET(Values!Z1073,($W$4-1)*30,($X$4-1)*31)</f>
        <v>1</v>
      </c>
      <c r="AB17" s="317">
        <f ca="1">OFFSET(Values!AA1073,($W$4-1)*30,($X$4-1)*31)</f>
        <v>0.33333333333333331</v>
      </c>
      <c r="AC17" s="98">
        <f ca="1">OFFSET(Values!AB1073,($W$4-1)*30,($X$4-1)*31)</f>
        <v>0</v>
      </c>
      <c r="AD17" s="317">
        <f ca="1">OFFSET(Values!AC1073,($W$4-1)*30,($X$4-1)*31)</f>
        <v>0</v>
      </c>
      <c r="AE17" s="27">
        <f ca="1">OFFSET(Values!AD1073,($W$4-1)*30,($X$4-1)*31)</f>
        <v>19.073333333333334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3"/>
      <c r="AI17" s="554"/>
      <c r="AJ17" s="549"/>
      <c r="AK17" s="550"/>
      <c r="AL17" s="550"/>
    </row>
    <row r="18" spans="2:38" ht="12" customHeight="1" x14ac:dyDescent="0.25">
      <c r="B18" s="43">
        <v>0.20833333333333301</v>
      </c>
      <c r="C18" s="319">
        <f ca="1">OFFSET(Values!C1074,($W$4-1)*30,($X$4-1)*31)</f>
        <v>16</v>
      </c>
      <c r="D18" s="322">
        <f t="shared" ca="1" si="0"/>
        <v>16</v>
      </c>
      <c r="E18" s="262">
        <f ca="1">OFFSET(Values!D1074,($W$4-1)*30,($X$4-1)*31)</f>
        <v>0</v>
      </c>
      <c r="F18" s="262">
        <f ca="1">OFFSET(Values!E1074,($W$4-1)*30,($X$4-1)*31)</f>
        <v>5</v>
      </c>
      <c r="G18" s="262">
        <f ca="1">OFFSET(Values!F1074,($W$4-1)*30,($X$4-1)*31)</f>
        <v>9</v>
      </c>
      <c r="H18" s="262">
        <f ca="1">OFFSET(Values!G1074,($W$4-1)*30,($X$4-1)*31)</f>
        <v>1</v>
      </c>
      <c r="I18" s="262">
        <f ca="1">OFFSET(Values!H1074,($W$4-1)*30,($X$4-1)*31)</f>
        <v>1</v>
      </c>
      <c r="J18" s="262">
        <f ca="1">OFFSET(Values!I1074,($W$4-1)*30,($X$4-1)*31)</f>
        <v>0</v>
      </c>
      <c r="K18" s="262">
        <f ca="1">OFFSET(Values!J1074,($W$4-1)*30,($X$4-1)*31)</f>
        <v>0</v>
      </c>
      <c r="L18" s="262">
        <f ca="1">OFFSET(Values!K1074,($W$4-1)*30,($X$4-1)*31)</f>
        <v>0</v>
      </c>
      <c r="M18" s="262">
        <f ca="1">OFFSET(Values!L1074,($W$4-1)*30,($X$4-1)*31)</f>
        <v>0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2</v>
      </c>
      <c r="Z18" s="315">
        <f ca="1">OFFSET(Values!Y1074,($W$4-1)*30,($X$4-1)*31)</f>
        <v>0.125</v>
      </c>
      <c r="AA18" s="98">
        <f ca="1">OFFSET(Values!Z1074,($W$4-1)*30,($X$4-1)*31)</f>
        <v>1</v>
      </c>
      <c r="AB18" s="317">
        <f ca="1">OFFSET(Values!AA1074,($W$4-1)*30,($X$4-1)*31)</f>
        <v>6.25E-2</v>
      </c>
      <c r="AC18" s="98">
        <f ca="1">OFFSET(Values!AB1074,($W$4-1)*30,($X$4-1)*31)</f>
        <v>0</v>
      </c>
      <c r="AD18" s="317">
        <f ca="1">OFFSET(Values!AC1074,($W$4-1)*30,($X$4-1)*31)</f>
        <v>0</v>
      </c>
      <c r="AE18" s="27">
        <f ca="1">OFFSET(Values!AD1074,($W$4-1)*30,($X$4-1)*31)</f>
        <v>16.895624999999999</v>
      </c>
      <c r="AF18" s="28">
        <f ca="1">OFFSET(Values!AE1074,($W$4-1)*30,($X$4-1)*31)</f>
        <v>20.0945</v>
      </c>
      <c r="AG18" s="28" t="str">
        <f ca="1">OFFSET(Values!AF1074,($W$4-1)*30,($X$4-1)*31)</f>
        <v>-</v>
      </c>
      <c r="AH18" s="53"/>
      <c r="AI18" s="554"/>
      <c r="AJ18" s="549"/>
      <c r="AK18" s="550"/>
      <c r="AL18" s="550"/>
    </row>
    <row r="19" spans="2:38" ht="12" customHeight="1" x14ac:dyDescent="0.25">
      <c r="B19" s="43">
        <v>0.25</v>
      </c>
      <c r="C19" s="319">
        <f ca="1">OFFSET(Values!C1075,($W$4-1)*30,($X$4-1)*31)</f>
        <v>63</v>
      </c>
      <c r="D19" s="322">
        <f t="shared" ca="1" si="0"/>
        <v>63</v>
      </c>
      <c r="E19" s="262">
        <f ca="1">OFFSET(Values!D1075,($W$4-1)*30,($X$4-1)*31)</f>
        <v>3</v>
      </c>
      <c r="F19" s="262">
        <f ca="1">OFFSET(Values!E1075,($W$4-1)*30,($X$4-1)*31)</f>
        <v>24</v>
      </c>
      <c r="G19" s="262">
        <f ca="1">OFFSET(Values!F1075,($W$4-1)*30,($X$4-1)*31)</f>
        <v>28</v>
      </c>
      <c r="H19" s="262">
        <f ca="1">OFFSET(Values!G1075,($W$4-1)*30,($X$4-1)*31)</f>
        <v>6</v>
      </c>
      <c r="I19" s="262">
        <f ca="1">OFFSET(Values!H1075,($W$4-1)*30,($X$4-1)*31)</f>
        <v>2</v>
      </c>
      <c r="J19" s="262">
        <f ca="1">OFFSET(Values!I1075,($W$4-1)*30,($X$4-1)*31)</f>
        <v>0</v>
      </c>
      <c r="K19" s="262">
        <f ca="1">OFFSET(Values!J1075,($W$4-1)*30,($X$4-1)*31)</f>
        <v>0</v>
      </c>
      <c r="L19" s="262">
        <f ca="1">OFFSET(Values!K1075,($W$4-1)*30,($X$4-1)*31)</f>
        <v>0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8</v>
      </c>
      <c r="Z19" s="315">
        <f ca="1">OFFSET(Values!Y1075,($W$4-1)*30,($X$4-1)*31)</f>
        <v>0.12698412698412698</v>
      </c>
      <c r="AA19" s="98">
        <f ca="1">OFFSET(Values!Z1075,($W$4-1)*30,($X$4-1)*31)</f>
        <v>2</v>
      </c>
      <c r="AB19" s="317">
        <f ca="1">OFFSET(Values!AA1075,($W$4-1)*30,($X$4-1)*31)</f>
        <v>3.1746031746031744E-2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15.839206349206352</v>
      </c>
      <c r="AF19" s="28">
        <f ca="1">OFFSET(Values!AE1075,($W$4-1)*30,($X$4-1)*31)</f>
        <v>19.259999999999998</v>
      </c>
      <c r="AG19" s="28">
        <f ca="1">OFFSET(Values!AF1075,($W$4-1)*30,($X$4-1)*31)</f>
        <v>23.013999999999992</v>
      </c>
      <c r="AH19" s="53"/>
      <c r="AI19" s="555"/>
      <c r="AJ19" s="551"/>
      <c r="AK19" s="552"/>
      <c r="AL19" s="552"/>
    </row>
    <row r="20" spans="2:38" ht="12" customHeight="1" x14ac:dyDescent="0.25">
      <c r="B20" s="43">
        <v>0.29166666666666702</v>
      </c>
      <c r="C20" s="319">
        <f ca="1">OFFSET(Values!C1076,($W$4-1)*30,($X$4-1)*31)</f>
        <v>153</v>
      </c>
      <c r="D20" s="322">
        <f t="shared" ca="1" si="0"/>
        <v>153</v>
      </c>
      <c r="E20" s="262">
        <f ca="1">OFFSET(Values!D1076,($W$4-1)*30,($X$4-1)*31)</f>
        <v>13</v>
      </c>
      <c r="F20" s="262">
        <f ca="1">OFFSET(Values!E1076,($W$4-1)*30,($X$4-1)*31)</f>
        <v>51</v>
      </c>
      <c r="G20" s="262">
        <f ca="1">OFFSET(Values!F1076,($W$4-1)*30,($X$4-1)*31)</f>
        <v>68</v>
      </c>
      <c r="H20" s="262">
        <f ca="1">OFFSET(Values!G1076,($W$4-1)*30,($X$4-1)*31)</f>
        <v>18</v>
      </c>
      <c r="I20" s="262">
        <f ca="1">OFFSET(Values!H1076,($W$4-1)*30,($X$4-1)*31)</f>
        <v>2</v>
      </c>
      <c r="J20" s="262">
        <f ca="1">OFFSET(Values!I1076,($W$4-1)*30,($X$4-1)*31)</f>
        <v>0</v>
      </c>
      <c r="K20" s="262">
        <f ca="1">OFFSET(Values!J1076,($W$4-1)*30,($X$4-1)*31)</f>
        <v>1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21</v>
      </c>
      <c r="Z20" s="315">
        <f ca="1">OFFSET(Values!Y1076,($W$4-1)*30,($X$4-1)*31)</f>
        <v>0.13725490196078433</v>
      </c>
      <c r="AA20" s="98">
        <f ca="1">OFFSET(Values!Z1076,($W$4-1)*30,($X$4-1)*31)</f>
        <v>4</v>
      </c>
      <c r="AB20" s="317">
        <f ca="1">OFFSET(Values!AA1076,($W$4-1)*30,($X$4-1)*31)</f>
        <v>2.6143790849673203E-2</v>
      </c>
      <c r="AC20" s="98">
        <f ca="1">OFFSET(Values!AB1076,($W$4-1)*30,($X$4-1)*31)</f>
        <v>1</v>
      </c>
      <c r="AD20" s="317">
        <f ca="1">OFFSET(Values!AC1076,($W$4-1)*30,($X$4-1)*31)</f>
        <v>6.5359477124183009E-3</v>
      </c>
      <c r="AE20" s="27">
        <f ca="1">OFFSET(Values!AD1076,($W$4-1)*30,($X$4-1)*31)</f>
        <v>15.793071895424838</v>
      </c>
      <c r="AF20" s="28">
        <f ca="1">OFFSET(Values!AE1076,($W$4-1)*30,($X$4-1)*31)</f>
        <v>19.614000000000001</v>
      </c>
      <c r="AG20" s="28">
        <f ca="1">OFFSET(Values!AF1076,($W$4-1)*30,($X$4-1)*31)</f>
        <v>22.732999999999986</v>
      </c>
      <c r="AH20" s="53"/>
      <c r="AI20" s="538" t="s">
        <v>44</v>
      </c>
      <c r="AJ20" s="541" t="s">
        <v>90</v>
      </c>
      <c r="AK20" s="541"/>
      <c r="AL20" s="542"/>
    </row>
    <row r="21" spans="2:38" ht="12" customHeight="1" x14ac:dyDescent="0.25">
      <c r="B21" s="43">
        <v>0.33333333333333298</v>
      </c>
      <c r="C21" s="319">
        <f ca="1">OFFSET(Values!C1077,($W$4-1)*30,($X$4-1)*31)</f>
        <v>196</v>
      </c>
      <c r="D21" s="322">
        <f t="shared" ca="1" si="0"/>
        <v>196</v>
      </c>
      <c r="E21" s="262">
        <f ca="1">OFFSET(Values!D1077,($W$4-1)*30,($X$4-1)*31)</f>
        <v>22</v>
      </c>
      <c r="F21" s="262">
        <f ca="1">OFFSET(Values!E1077,($W$4-1)*30,($X$4-1)*31)</f>
        <v>78</v>
      </c>
      <c r="G21" s="262">
        <f ca="1">OFFSET(Values!F1077,($W$4-1)*30,($X$4-1)*31)</f>
        <v>76</v>
      </c>
      <c r="H21" s="262">
        <f ca="1">OFFSET(Values!G1077,($W$4-1)*30,($X$4-1)*31)</f>
        <v>20</v>
      </c>
      <c r="I21" s="262">
        <f ca="1">OFFSET(Values!H1077,($W$4-1)*30,($X$4-1)*31)</f>
        <v>0</v>
      </c>
      <c r="J21" s="262">
        <f ca="1">OFFSET(Values!I1077,($W$4-1)*30,($X$4-1)*31)</f>
        <v>0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20</v>
      </c>
      <c r="Z21" s="315">
        <f ca="1">OFFSET(Values!Y1077,($W$4-1)*30,($X$4-1)*31)</f>
        <v>0.10204081632653061</v>
      </c>
      <c r="AA21" s="98">
        <f ca="1">OFFSET(Values!Z1077,($W$4-1)*30,($X$4-1)*31)</f>
        <v>1</v>
      </c>
      <c r="AB21" s="317">
        <f ca="1">OFFSET(Values!AA1077,($W$4-1)*30,($X$4-1)*31)</f>
        <v>5.1020408163265302E-3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15.081428571428567</v>
      </c>
      <c r="AF21" s="28">
        <f ca="1">OFFSET(Values!AE1077,($W$4-1)*30,($X$4-1)*31)</f>
        <v>19.212499999999999</v>
      </c>
      <c r="AG21" s="28">
        <f ca="1">OFFSET(Values!AF1077,($W$4-1)*30,($X$4-1)*31)</f>
        <v>21.398999999999987</v>
      </c>
      <c r="AH21" s="53"/>
      <c r="AI21" s="539"/>
      <c r="AJ21" s="543"/>
      <c r="AK21" s="543"/>
      <c r="AL21" s="544"/>
    </row>
    <row r="22" spans="2:38" ht="12" customHeight="1" x14ac:dyDescent="0.25">
      <c r="B22" s="43">
        <v>0.375</v>
      </c>
      <c r="C22" s="319">
        <f ca="1">OFFSET(Values!C1078,($W$4-1)*30,($X$4-1)*31)</f>
        <v>154</v>
      </c>
      <c r="D22" s="322">
        <f t="shared" ca="1" si="0"/>
        <v>154</v>
      </c>
      <c r="E22" s="262">
        <f ca="1">OFFSET(Values!D1078,($W$4-1)*30,($X$4-1)*31)</f>
        <v>12</v>
      </c>
      <c r="F22" s="262">
        <f ca="1">OFFSET(Values!E1078,($W$4-1)*30,($X$4-1)*31)</f>
        <v>74</v>
      </c>
      <c r="G22" s="262">
        <f ca="1">OFFSET(Values!F1078,($W$4-1)*30,($X$4-1)*31)</f>
        <v>57</v>
      </c>
      <c r="H22" s="262">
        <f ca="1">OFFSET(Values!G1078,($W$4-1)*30,($X$4-1)*31)</f>
        <v>10</v>
      </c>
      <c r="I22" s="262">
        <f ca="1">OFFSET(Values!H1078,($W$4-1)*30,($X$4-1)*31)</f>
        <v>1</v>
      </c>
      <c r="J22" s="262">
        <f ca="1">OFFSET(Values!I1078,($W$4-1)*30,($X$4-1)*31)</f>
        <v>0</v>
      </c>
      <c r="K22" s="262">
        <f ca="1">OFFSET(Values!J1078,($W$4-1)*30,($X$4-1)*31)</f>
        <v>0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11</v>
      </c>
      <c r="Z22" s="315">
        <f ca="1">OFFSET(Values!Y1078,($W$4-1)*30,($X$4-1)*31)</f>
        <v>7.1428571428571425E-2</v>
      </c>
      <c r="AA22" s="98">
        <f ca="1">OFFSET(Values!Z1078,($W$4-1)*30,($X$4-1)*31)</f>
        <v>1</v>
      </c>
      <c r="AB22" s="317">
        <f ca="1">OFFSET(Values!AA1078,($W$4-1)*30,($X$4-1)*31)</f>
        <v>6.4935064935064939E-3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14.751753246753244</v>
      </c>
      <c r="AF22" s="28">
        <f ca="1">OFFSET(Values!AE1078,($W$4-1)*30,($X$4-1)*31)</f>
        <v>17.8</v>
      </c>
      <c r="AG22" s="28">
        <f ca="1">OFFSET(Values!AF1078,($W$4-1)*30,($X$4-1)*31)</f>
        <v>21.287500000000001</v>
      </c>
      <c r="AH22" s="53"/>
      <c r="AI22" s="539"/>
      <c r="AJ22" s="543"/>
      <c r="AK22" s="543"/>
      <c r="AL22" s="544"/>
    </row>
    <row r="23" spans="2:38" ht="12" customHeight="1" x14ac:dyDescent="0.25">
      <c r="B23" s="43">
        <v>0.41666666666666669</v>
      </c>
      <c r="C23" s="319">
        <f ca="1">OFFSET(Values!C1079,($W$4-1)*30,($X$4-1)*31)</f>
        <v>159</v>
      </c>
      <c r="D23" s="322">
        <f t="shared" ca="1" si="0"/>
        <v>159</v>
      </c>
      <c r="E23" s="262">
        <f ca="1">OFFSET(Values!D1079,($W$4-1)*30,($X$4-1)*31)</f>
        <v>20</v>
      </c>
      <c r="F23" s="262">
        <f ca="1">OFFSET(Values!E1079,($W$4-1)*30,($X$4-1)*31)</f>
        <v>75</v>
      </c>
      <c r="G23" s="262">
        <f ca="1">OFFSET(Values!F1079,($W$4-1)*30,($X$4-1)*31)</f>
        <v>50</v>
      </c>
      <c r="H23" s="262">
        <f ca="1">OFFSET(Values!G1079,($W$4-1)*30,($X$4-1)*31)</f>
        <v>14</v>
      </c>
      <c r="I23" s="262">
        <f ca="1">OFFSET(Values!H1079,($W$4-1)*30,($X$4-1)*31)</f>
        <v>0</v>
      </c>
      <c r="J23" s="262">
        <f ca="1">OFFSET(Values!I1079,($W$4-1)*30,($X$4-1)*31)</f>
        <v>0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14</v>
      </c>
      <c r="Z23" s="315">
        <f ca="1">OFFSET(Values!Y1079,($W$4-1)*30,($X$4-1)*31)</f>
        <v>8.8050314465408799E-2</v>
      </c>
      <c r="AA23" s="98">
        <f ca="1">OFFSET(Values!Z1079,($W$4-1)*30,($X$4-1)*31)</f>
        <v>0</v>
      </c>
      <c r="AB23" s="317">
        <f ca="1">OFFSET(Values!AA1079,($W$4-1)*30,($X$4-1)*31)</f>
        <v>0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14.297169811320746</v>
      </c>
      <c r="AF23" s="28">
        <f ca="1">OFFSET(Values!AE1079,($W$4-1)*30,($X$4-1)*31)</f>
        <v>17.989999999999998</v>
      </c>
      <c r="AG23" s="28">
        <f ca="1">OFFSET(Values!AF1079,($W$4-1)*30,($X$4-1)*31)</f>
        <v>21.17</v>
      </c>
      <c r="AH23" s="53"/>
      <c r="AI23" s="539"/>
      <c r="AJ23" s="543"/>
      <c r="AK23" s="543"/>
      <c r="AL23" s="544"/>
    </row>
    <row r="24" spans="2:38" ht="12" customHeight="1" x14ac:dyDescent="0.25">
      <c r="B24" s="43">
        <v>0.45833333333333298</v>
      </c>
      <c r="C24" s="319">
        <f ca="1">OFFSET(Values!C1080,($W$4-1)*30,($X$4-1)*31)</f>
        <v>151</v>
      </c>
      <c r="D24" s="322">
        <f t="shared" ca="1" si="0"/>
        <v>151</v>
      </c>
      <c r="E24" s="262">
        <f ca="1">OFFSET(Values!D1080,($W$4-1)*30,($X$4-1)*31)</f>
        <v>18</v>
      </c>
      <c r="F24" s="262">
        <f ca="1">OFFSET(Values!E1080,($W$4-1)*30,($X$4-1)*31)</f>
        <v>62</v>
      </c>
      <c r="G24" s="262">
        <f ca="1">OFFSET(Values!F1080,($W$4-1)*30,($X$4-1)*31)</f>
        <v>55</v>
      </c>
      <c r="H24" s="262">
        <f ca="1">OFFSET(Values!G1080,($W$4-1)*30,($X$4-1)*31)</f>
        <v>15</v>
      </c>
      <c r="I24" s="262">
        <f ca="1">OFFSET(Values!H1080,($W$4-1)*30,($X$4-1)*31)</f>
        <v>1</v>
      </c>
      <c r="J24" s="262">
        <f ca="1">OFFSET(Values!I1080,($W$4-1)*30,($X$4-1)*31)</f>
        <v>0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16</v>
      </c>
      <c r="Z24" s="315">
        <f ca="1">OFFSET(Values!Y1080,($W$4-1)*30,($X$4-1)*31)</f>
        <v>0.10596026490066225</v>
      </c>
      <c r="AA24" s="98">
        <f ca="1">OFFSET(Values!Z1080,($W$4-1)*30,($X$4-1)*31)</f>
        <v>1</v>
      </c>
      <c r="AB24" s="317">
        <f ca="1">OFFSET(Values!AA1080,($W$4-1)*30,($X$4-1)*31)</f>
        <v>6.6225165562913907E-3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14.836490066225169</v>
      </c>
      <c r="AF24" s="28">
        <f ca="1">OFFSET(Values!AE1080,($W$4-1)*30,($X$4-1)*31)</f>
        <v>19.224</v>
      </c>
      <c r="AG24" s="28">
        <f ca="1">OFFSET(Values!AF1080,($W$4-1)*30,($X$4-1)*31)</f>
        <v>21.408000000000005</v>
      </c>
      <c r="AH24" s="53"/>
      <c r="AI24" s="539"/>
      <c r="AJ24" s="543"/>
      <c r="AK24" s="543"/>
      <c r="AL24" s="544"/>
    </row>
    <row r="25" spans="2:38" ht="12" customHeight="1" x14ac:dyDescent="0.25">
      <c r="B25" s="43">
        <v>0.5</v>
      </c>
      <c r="C25" s="319">
        <f ca="1">OFFSET(Values!C1081,($W$4-1)*30,($X$4-1)*31)</f>
        <v>150</v>
      </c>
      <c r="D25" s="322">
        <f t="shared" ca="1" si="0"/>
        <v>150</v>
      </c>
      <c r="E25" s="262">
        <f ca="1">OFFSET(Values!D1081,($W$4-1)*30,($X$4-1)*31)</f>
        <v>16</v>
      </c>
      <c r="F25" s="262">
        <f ca="1">OFFSET(Values!E1081,($W$4-1)*30,($X$4-1)*31)</f>
        <v>60</v>
      </c>
      <c r="G25" s="262">
        <f ca="1">OFFSET(Values!F1081,($W$4-1)*30,($X$4-1)*31)</f>
        <v>61</v>
      </c>
      <c r="H25" s="262">
        <f ca="1">OFFSET(Values!G1081,($W$4-1)*30,($X$4-1)*31)</f>
        <v>13</v>
      </c>
      <c r="I25" s="262">
        <f ca="1">OFFSET(Values!H1081,($W$4-1)*30,($X$4-1)*31)</f>
        <v>0</v>
      </c>
      <c r="J25" s="262">
        <f ca="1">OFFSET(Values!I1081,($W$4-1)*30,($X$4-1)*31)</f>
        <v>0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13</v>
      </c>
      <c r="Z25" s="315">
        <f ca="1">OFFSET(Values!Y1081,($W$4-1)*30,($X$4-1)*31)</f>
        <v>8.666666666666667E-2</v>
      </c>
      <c r="AA25" s="98">
        <f ca="1">OFFSET(Values!Z1081,($W$4-1)*30,($X$4-1)*31)</f>
        <v>0</v>
      </c>
      <c r="AB25" s="317">
        <f ca="1">OFFSET(Values!AA1081,($W$4-1)*30,($X$4-1)*31)</f>
        <v>0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14.720333333333338</v>
      </c>
      <c r="AF25" s="28">
        <f ca="1">OFFSET(Values!AE1081,($W$4-1)*30,($X$4-1)*31)</f>
        <v>18.507000000000001</v>
      </c>
      <c r="AG25" s="28">
        <f ca="1">OFFSET(Values!AF1081,($W$4-1)*30,($X$4-1)*31)</f>
        <v>21.167999999999999</v>
      </c>
      <c r="AH25" s="53"/>
      <c r="AI25" s="539"/>
      <c r="AJ25" s="543"/>
      <c r="AK25" s="543"/>
      <c r="AL25" s="544"/>
    </row>
    <row r="26" spans="2:38" ht="12" customHeight="1" x14ac:dyDescent="0.25">
      <c r="B26" s="43">
        <v>0.54166666666666663</v>
      </c>
      <c r="C26" s="319">
        <f ca="1">OFFSET(Values!C1082,($W$4-1)*30,($X$4-1)*31)</f>
        <v>151</v>
      </c>
      <c r="D26" s="322">
        <f t="shared" ca="1" si="0"/>
        <v>151</v>
      </c>
      <c r="E26" s="262">
        <f ca="1">OFFSET(Values!D1082,($W$4-1)*30,($X$4-1)*31)</f>
        <v>20</v>
      </c>
      <c r="F26" s="262">
        <f ca="1">OFFSET(Values!E1082,($W$4-1)*30,($X$4-1)*31)</f>
        <v>56</v>
      </c>
      <c r="G26" s="262">
        <f ca="1">OFFSET(Values!F1082,($W$4-1)*30,($X$4-1)*31)</f>
        <v>63</v>
      </c>
      <c r="H26" s="262">
        <f ca="1">OFFSET(Values!G1082,($W$4-1)*30,($X$4-1)*31)</f>
        <v>11</v>
      </c>
      <c r="I26" s="262">
        <f ca="1">OFFSET(Values!H1082,($W$4-1)*30,($X$4-1)*31)</f>
        <v>1</v>
      </c>
      <c r="J26" s="262">
        <f ca="1">OFFSET(Values!I1082,($W$4-1)*30,($X$4-1)*31)</f>
        <v>0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12</v>
      </c>
      <c r="Z26" s="315">
        <f ca="1">OFFSET(Values!Y1082,($W$4-1)*30,($X$4-1)*31)</f>
        <v>7.9470198675496692E-2</v>
      </c>
      <c r="AA26" s="98">
        <f ca="1">OFFSET(Values!Z1082,($W$4-1)*30,($X$4-1)*31)</f>
        <v>1</v>
      </c>
      <c r="AB26" s="317">
        <f ca="1">OFFSET(Values!AA1082,($W$4-1)*30,($X$4-1)*31)</f>
        <v>6.6225165562913907E-3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14.509337748344365</v>
      </c>
      <c r="AF26" s="28">
        <f ca="1">OFFSET(Values!AE1082,($W$4-1)*30,($X$4-1)*31)</f>
        <v>18.639999999999997</v>
      </c>
      <c r="AG26" s="28">
        <f ca="1">OFFSET(Values!AF1082,($W$4-1)*30,($X$4-1)*31)</f>
        <v>20.396000000000001</v>
      </c>
      <c r="AH26" s="53"/>
      <c r="AI26" s="539"/>
      <c r="AJ26" s="543"/>
      <c r="AK26" s="543"/>
      <c r="AL26" s="544"/>
    </row>
    <row r="27" spans="2:38" ht="12" customHeight="1" x14ac:dyDescent="0.25">
      <c r="B27" s="43">
        <v>0.58333333333333304</v>
      </c>
      <c r="C27" s="319">
        <f ca="1">OFFSET(Values!C1083,($W$4-1)*30,($X$4-1)*31)</f>
        <v>137</v>
      </c>
      <c r="D27" s="322">
        <f t="shared" ca="1" si="0"/>
        <v>137</v>
      </c>
      <c r="E27" s="262">
        <f ca="1">OFFSET(Values!D1083,($W$4-1)*30,($X$4-1)*31)</f>
        <v>17</v>
      </c>
      <c r="F27" s="262">
        <f ca="1">OFFSET(Values!E1083,($W$4-1)*30,($X$4-1)*31)</f>
        <v>49</v>
      </c>
      <c r="G27" s="262">
        <f ca="1">OFFSET(Values!F1083,($W$4-1)*30,($X$4-1)*31)</f>
        <v>56</v>
      </c>
      <c r="H27" s="262">
        <f ca="1">OFFSET(Values!G1083,($W$4-1)*30,($X$4-1)*31)</f>
        <v>13</v>
      </c>
      <c r="I27" s="262">
        <f ca="1">OFFSET(Values!H1083,($W$4-1)*30,($X$4-1)*31)</f>
        <v>2</v>
      </c>
      <c r="J27" s="262">
        <f ca="1">OFFSET(Values!I1083,($W$4-1)*30,($X$4-1)*31)</f>
        <v>0</v>
      </c>
      <c r="K27" s="262">
        <f ca="1">OFFSET(Values!J1083,($W$4-1)*30,($X$4-1)*31)</f>
        <v>0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15</v>
      </c>
      <c r="Z27" s="315">
        <f ca="1">OFFSET(Values!Y1083,($W$4-1)*30,($X$4-1)*31)</f>
        <v>0.10948905109489052</v>
      </c>
      <c r="AA27" s="98">
        <f ca="1">OFFSET(Values!Z1083,($W$4-1)*30,($X$4-1)*31)</f>
        <v>4</v>
      </c>
      <c r="AB27" s="317">
        <f ca="1">OFFSET(Values!AA1083,($W$4-1)*30,($X$4-1)*31)</f>
        <v>2.9197080291970802E-2</v>
      </c>
      <c r="AC27" s="98">
        <f ca="1">OFFSET(Values!AB1083,($W$4-1)*30,($X$4-1)*31)</f>
        <v>0</v>
      </c>
      <c r="AD27" s="317">
        <f ca="1">OFFSET(Values!AC1083,($W$4-1)*30,($X$4-1)*31)</f>
        <v>0</v>
      </c>
      <c r="AE27" s="27">
        <f ca="1">OFFSET(Values!AD1083,($W$4-1)*30,($X$4-1)*31)</f>
        <v>15.121313868613131</v>
      </c>
      <c r="AF27" s="28">
        <f ca="1">OFFSET(Values!AE1083,($W$4-1)*30,($X$4-1)*31)</f>
        <v>19.376000000000001</v>
      </c>
      <c r="AG27" s="28">
        <f ca="1">OFFSET(Values!AF1083,($W$4-1)*30,($X$4-1)*31)</f>
        <v>22.215</v>
      </c>
      <c r="AH27" s="53"/>
      <c r="AI27" s="540"/>
      <c r="AJ27" s="545"/>
      <c r="AK27" s="545"/>
      <c r="AL27" s="546"/>
    </row>
    <row r="28" spans="2:38" ht="12" customHeight="1" x14ac:dyDescent="0.25">
      <c r="B28" s="43">
        <v>0.625</v>
      </c>
      <c r="C28" s="319">
        <f ca="1">OFFSET(Values!C1084,($W$4-1)*30,($X$4-1)*31)</f>
        <v>153</v>
      </c>
      <c r="D28" s="322">
        <f t="shared" ca="1" si="0"/>
        <v>153</v>
      </c>
      <c r="E28" s="262">
        <f ca="1">OFFSET(Values!D1084,($W$4-1)*30,($X$4-1)*31)</f>
        <v>20</v>
      </c>
      <c r="F28" s="262">
        <f ca="1">OFFSET(Values!E1084,($W$4-1)*30,($X$4-1)*31)</f>
        <v>79</v>
      </c>
      <c r="G28" s="262">
        <f ca="1">OFFSET(Values!F1084,($W$4-1)*30,($X$4-1)*31)</f>
        <v>39</v>
      </c>
      <c r="H28" s="262">
        <f ca="1">OFFSET(Values!G1084,($W$4-1)*30,($X$4-1)*31)</f>
        <v>15</v>
      </c>
      <c r="I28" s="262">
        <f ca="1">OFFSET(Values!H1084,($W$4-1)*30,($X$4-1)*31)</f>
        <v>0</v>
      </c>
      <c r="J28" s="262">
        <f ca="1">OFFSET(Values!I1084,($W$4-1)*30,($X$4-1)*31)</f>
        <v>0</v>
      </c>
      <c r="K28" s="262">
        <f ca="1">OFFSET(Values!J1084,($W$4-1)*30,($X$4-1)*31)</f>
        <v>0</v>
      </c>
      <c r="L28" s="262">
        <f ca="1">OFFSET(Values!K1084,($W$4-1)*30,($X$4-1)*31)</f>
        <v>0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15</v>
      </c>
      <c r="Z28" s="315">
        <f ca="1">OFFSET(Values!Y1084,($W$4-1)*30,($X$4-1)*31)</f>
        <v>9.8039215686274508E-2</v>
      </c>
      <c r="AA28" s="98">
        <f ca="1">OFFSET(Values!Z1084,($W$4-1)*30,($X$4-1)*31)</f>
        <v>1</v>
      </c>
      <c r="AB28" s="317">
        <f ca="1">OFFSET(Values!AA1084,($W$4-1)*30,($X$4-1)*31)</f>
        <v>6.5359477124183009E-3</v>
      </c>
      <c r="AC28" s="98">
        <f ca="1">OFFSET(Values!AB1084,($W$4-1)*30,($X$4-1)*31)</f>
        <v>0</v>
      </c>
      <c r="AD28" s="317">
        <f ca="1">OFFSET(Values!AC1084,($W$4-1)*30,($X$4-1)*31)</f>
        <v>0</v>
      </c>
      <c r="AE28" s="27">
        <f ca="1">OFFSET(Values!AD1084,($W$4-1)*30,($X$4-1)*31)</f>
        <v>13.996274509803914</v>
      </c>
      <c r="AF28" s="28">
        <f ca="1">OFFSET(Values!AE1084,($W$4-1)*30,($X$4-1)*31)</f>
        <v>18.891000000000002</v>
      </c>
      <c r="AG28" s="28">
        <f ca="1">OFFSET(Values!AF1084,($W$4-1)*30,($X$4-1)*31)</f>
        <v>21.927999999999997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229</v>
      </c>
      <c r="D29" s="322">
        <f t="shared" ca="1" si="0"/>
        <v>229</v>
      </c>
      <c r="E29" s="262">
        <f ca="1">OFFSET(Values!D1085,($W$4-1)*30,($X$4-1)*31)</f>
        <v>40</v>
      </c>
      <c r="F29" s="262">
        <f ca="1">OFFSET(Values!E1085,($W$4-1)*30,($X$4-1)*31)</f>
        <v>98</v>
      </c>
      <c r="G29" s="262">
        <f ca="1">OFFSET(Values!F1085,($W$4-1)*30,($X$4-1)*31)</f>
        <v>77</v>
      </c>
      <c r="H29" s="262">
        <f ca="1">OFFSET(Values!G1085,($W$4-1)*30,($X$4-1)*31)</f>
        <v>12</v>
      </c>
      <c r="I29" s="262">
        <f ca="1">OFFSET(Values!H1085,($W$4-1)*30,($X$4-1)*31)</f>
        <v>2</v>
      </c>
      <c r="J29" s="262">
        <f ca="1">OFFSET(Values!I1085,($W$4-1)*30,($X$4-1)*31)</f>
        <v>0</v>
      </c>
      <c r="K29" s="262">
        <f ca="1">OFFSET(Values!J1085,($W$4-1)*30,($X$4-1)*31)</f>
        <v>0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14</v>
      </c>
      <c r="Z29" s="315">
        <f ca="1">OFFSET(Values!Y1085,($W$4-1)*30,($X$4-1)*31)</f>
        <v>6.1135371179039298E-2</v>
      </c>
      <c r="AA29" s="98">
        <f ca="1">OFFSET(Values!Z1085,($W$4-1)*30,($X$4-1)*31)</f>
        <v>2</v>
      </c>
      <c r="AB29" s="317">
        <f ca="1">OFFSET(Values!AA1085,($W$4-1)*30,($X$4-1)*31)</f>
        <v>8.7336244541484712E-3</v>
      </c>
      <c r="AC29" s="98">
        <f ca="1">OFFSET(Values!AB1085,($W$4-1)*30,($X$4-1)*31)</f>
        <v>0</v>
      </c>
      <c r="AD29" s="317">
        <f ca="1">OFFSET(Values!AC1085,($W$4-1)*30,($X$4-1)*31)</f>
        <v>0</v>
      </c>
      <c r="AE29" s="27">
        <f ca="1">OFFSET(Values!AD1085,($W$4-1)*30,($X$4-1)*31)</f>
        <v>13.933187772925773</v>
      </c>
      <c r="AF29" s="28">
        <f ca="1">OFFSET(Values!AE1085,($W$4-1)*30,($X$4-1)*31)</f>
        <v>18.21</v>
      </c>
      <c r="AG29" s="28">
        <f ca="1">OFFSET(Values!AF1085,($W$4-1)*30,($X$4-1)*31)</f>
        <v>20.65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269</v>
      </c>
      <c r="D30" s="322">
        <f t="shared" ca="1" si="0"/>
        <v>269</v>
      </c>
      <c r="E30" s="262">
        <f ca="1">OFFSET(Values!D1086,($W$4-1)*30,($X$4-1)*31)</f>
        <v>50</v>
      </c>
      <c r="F30" s="262">
        <f ca="1">OFFSET(Values!E1086,($W$4-1)*30,($X$4-1)*31)</f>
        <v>136</v>
      </c>
      <c r="G30" s="262">
        <f ca="1">OFFSET(Values!F1086,($W$4-1)*30,($X$4-1)*31)</f>
        <v>68</v>
      </c>
      <c r="H30" s="262">
        <f ca="1">OFFSET(Values!G1086,($W$4-1)*30,($X$4-1)*31)</f>
        <v>15</v>
      </c>
      <c r="I30" s="262">
        <f ca="1">OFFSET(Values!H1086,($W$4-1)*30,($X$4-1)*31)</f>
        <v>0</v>
      </c>
      <c r="J30" s="262">
        <f ca="1">OFFSET(Values!I1086,($W$4-1)*30,($X$4-1)*31)</f>
        <v>0</v>
      </c>
      <c r="K30" s="262">
        <f ca="1">OFFSET(Values!J1086,($W$4-1)*30,($X$4-1)*31)</f>
        <v>0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15</v>
      </c>
      <c r="Z30" s="315">
        <f ca="1">OFFSET(Values!Y1086,($W$4-1)*30,($X$4-1)*31)</f>
        <v>5.5762081784386616E-2</v>
      </c>
      <c r="AA30" s="98">
        <f ca="1">OFFSET(Values!Z1086,($W$4-1)*30,($X$4-1)*31)</f>
        <v>2</v>
      </c>
      <c r="AB30" s="317">
        <f ca="1">OFFSET(Values!AA1086,($W$4-1)*30,($X$4-1)*31)</f>
        <v>7.4349442379182153E-3</v>
      </c>
      <c r="AC30" s="98">
        <f ca="1">OFFSET(Values!AB1086,($W$4-1)*30,($X$4-1)*31)</f>
        <v>0</v>
      </c>
      <c r="AD30" s="317">
        <f ca="1">OFFSET(Values!AC1086,($W$4-1)*30,($X$4-1)*31)</f>
        <v>0</v>
      </c>
      <c r="AE30" s="27">
        <f ca="1">OFFSET(Values!AD1086,($W$4-1)*30,($X$4-1)*31)</f>
        <v>13.192639405204464</v>
      </c>
      <c r="AF30" s="28">
        <f ca="1">OFFSET(Values!AE1086,($W$4-1)*30,($X$4-1)*31)</f>
        <v>17.22</v>
      </c>
      <c r="AG30" s="28">
        <f ca="1">OFFSET(Values!AF1086,($W$4-1)*30,($X$4-1)*31)</f>
        <v>20.68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151</v>
      </c>
      <c r="D31" s="322">
        <f t="shared" ca="1" si="0"/>
        <v>151</v>
      </c>
      <c r="E31" s="262">
        <f ca="1">OFFSET(Values!D1087,($W$4-1)*30,($X$4-1)*31)</f>
        <v>11</v>
      </c>
      <c r="F31" s="262">
        <f ca="1">OFFSET(Values!E1087,($W$4-1)*30,($X$4-1)*31)</f>
        <v>68</v>
      </c>
      <c r="G31" s="262">
        <f ca="1">OFFSET(Values!F1087,($W$4-1)*30,($X$4-1)*31)</f>
        <v>61</v>
      </c>
      <c r="H31" s="262">
        <f ca="1">OFFSET(Values!G1087,($W$4-1)*30,($X$4-1)*31)</f>
        <v>10</v>
      </c>
      <c r="I31" s="262">
        <f ca="1">OFFSET(Values!H1087,($W$4-1)*30,($X$4-1)*31)</f>
        <v>0</v>
      </c>
      <c r="J31" s="262">
        <f ca="1">OFFSET(Values!I1087,($W$4-1)*30,($X$4-1)*31)</f>
        <v>1</v>
      </c>
      <c r="K31" s="262">
        <f ca="1">OFFSET(Values!J1087,($W$4-1)*30,($X$4-1)*31)</f>
        <v>0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11</v>
      </c>
      <c r="Z31" s="315">
        <f ca="1">OFFSET(Values!Y1087,($W$4-1)*30,($X$4-1)*31)</f>
        <v>7.2847682119205295E-2</v>
      </c>
      <c r="AA31" s="98">
        <f ca="1">OFFSET(Values!Z1087,($W$4-1)*30,($X$4-1)*31)</f>
        <v>3</v>
      </c>
      <c r="AB31" s="317">
        <f ca="1">OFFSET(Values!AA1087,($W$4-1)*30,($X$4-1)*31)</f>
        <v>1.9867549668874173E-2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14.785496688741729</v>
      </c>
      <c r="AF31" s="28">
        <f ca="1">OFFSET(Values!AE1087,($W$4-1)*30,($X$4-1)*31)</f>
        <v>18.538</v>
      </c>
      <c r="AG31" s="28">
        <f ca="1">OFFSET(Values!AF1087,($W$4-1)*30,($X$4-1)*31)</f>
        <v>21.848000000000003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114</v>
      </c>
      <c r="D32" s="322">
        <f t="shared" ca="1" si="0"/>
        <v>114</v>
      </c>
      <c r="E32" s="262">
        <f ca="1">OFFSET(Values!D1088,($W$4-1)*30,($X$4-1)*31)</f>
        <v>11</v>
      </c>
      <c r="F32" s="262">
        <f ca="1">OFFSET(Values!E1088,($W$4-1)*30,($X$4-1)*31)</f>
        <v>44</v>
      </c>
      <c r="G32" s="262">
        <f ca="1">OFFSET(Values!F1088,($W$4-1)*30,($X$4-1)*31)</f>
        <v>45</v>
      </c>
      <c r="H32" s="262">
        <f ca="1">OFFSET(Values!G1088,($W$4-1)*30,($X$4-1)*31)</f>
        <v>12</v>
      </c>
      <c r="I32" s="262">
        <f ca="1">OFFSET(Values!H1088,($W$4-1)*30,($X$4-1)*31)</f>
        <v>2</v>
      </c>
      <c r="J32" s="262">
        <f ca="1">OFFSET(Values!I1088,($W$4-1)*30,($X$4-1)*31)</f>
        <v>0</v>
      </c>
      <c r="K32" s="262">
        <f ca="1">OFFSET(Values!J1088,($W$4-1)*30,($X$4-1)*31)</f>
        <v>0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14</v>
      </c>
      <c r="Z32" s="315">
        <f ca="1">OFFSET(Values!Y1088,($W$4-1)*30,($X$4-1)*31)</f>
        <v>0.12280701754385964</v>
      </c>
      <c r="AA32" s="98">
        <f ca="1">OFFSET(Values!Z1088,($W$4-1)*30,($X$4-1)*31)</f>
        <v>4</v>
      </c>
      <c r="AB32" s="317">
        <f ca="1">OFFSET(Values!AA1088,($W$4-1)*30,($X$4-1)*31)</f>
        <v>3.5087719298245612E-2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15.520526315789462</v>
      </c>
      <c r="AF32" s="28">
        <f ca="1">OFFSET(Values!AE1088,($W$4-1)*30,($X$4-1)*31)</f>
        <v>19.487500000000001</v>
      </c>
      <c r="AG32" s="28">
        <f ca="1">OFFSET(Values!AF1088,($W$4-1)*30,($X$4-1)*31)</f>
        <v>23.06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97</v>
      </c>
      <c r="D33" s="322">
        <f t="shared" ca="1" si="0"/>
        <v>97</v>
      </c>
      <c r="E33" s="262">
        <f ca="1">OFFSET(Values!D1089,($W$4-1)*30,($X$4-1)*31)</f>
        <v>9</v>
      </c>
      <c r="F33" s="262">
        <f ca="1">OFFSET(Values!E1089,($W$4-1)*30,($X$4-1)*31)</f>
        <v>35</v>
      </c>
      <c r="G33" s="262">
        <f ca="1">OFFSET(Values!F1089,($W$4-1)*30,($X$4-1)*31)</f>
        <v>41</v>
      </c>
      <c r="H33" s="262">
        <f ca="1">OFFSET(Values!G1089,($W$4-1)*30,($X$4-1)*31)</f>
        <v>9</v>
      </c>
      <c r="I33" s="262">
        <f ca="1">OFFSET(Values!H1089,($W$4-1)*30,($X$4-1)*31)</f>
        <v>2</v>
      </c>
      <c r="J33" s="262">
        <f ca="1">OFFSET(Values!I1089,($W$4-1)*30,($X$4-1)*31)</f>
        <v>1</v>
      </c>
      <c r="K33" s="262">
        <f ca="1">OFFSET(Values!J1089,($W$4-1)*30,($X$4-1)*31)</f>
        <v>0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12</v>
      </c>
      <c r="Z33" s="315">
        <f ca="1">OFFSET(Values!Y1089,($W$4-1)*30,($X$4-1)*31)</f>
        <v>0.12371134020618557</v>
      </c>
      <c r="AA33" s="98">
        <f ca="1">OFFSET(Values!Z1089,($W$4-1)*30,($X$4-1)*31)</f>
        <v>4</v>
      </c>
      <c r="AB33" s="317">
        <f ca="1">OFFSET(Values!AA1089,($W$4-1)*30,($X$4-1)*31)</f>
        <v>4.1237113402061855E-2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15.489175257731956</v>
      </c>
      <c r="AF33" s="28">
        <f ca="1">OFFSET(Values!AE1089,($W$4-1)*30,($X$4-1)*31)</f>
        <v>18.974</v>
      </c>
      <c r="AG33" s="28">
        <f ca="1">OFFSET(Values!AF1089,($W$4-1)*30,($X$4-1)*31)</f>
        <v>22.749999999999989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64</v>
      </c>
      <c r="D34" s="322">
        <f t="shared" ca="1" si="0"/>
        <v>64</v>
      </c>
      <c r="E34" s="262">
        <f ca="1">OFFSET(Values!D1090,($W$4-1)*30,($X$4-1)*31)</f>
        <v>2</v>
      </c>
      <c r="F34" s="262">
        <f ca="1">OFFSET(Values!E1090,($W$4-1)*30,($X$4-1)*31)</f>
        <v>20</v>
      </c>
      <c r="G34" s="262">
        <f ca="1">OFFSET(Values!F1090,($W$4-1)*30,($X$4-1)*31)</f>
        <v>28</v>
      </c>
      <c r="H34" s="262">
        <f ca="1">OFFSET(Values!G1090,($W$4-1)*30,($X$4-1)*31)</f>
        <v>12</v>
      </c>
      <c r="I34" s="262">
        <f ca="1">OFFSET(Values!H1090,($W$4-1)*30,($X$4-1)*31)</f>
        <v>2</v>
      </c>
      <c r="J34" s="262">
        <f ca="1">OFFSET(Values!I1090,($W$4-1)*30,($X$4-1)*31)</f>
        <v>0</v>
      </c>
      <c r="K34" s="262">
        <f ca="1">OFFSET(Values!J1090,($W$4-1)*30,($X$4-1)*31)</f>
        <v>0</v>
      </c>
      <c r="L34" s="262">
        <f ca="1">OFFSET(Values!K1090,($W$4-1)*30,($X$4-1)*31)</f>
        <v>0</v>
      </c>
      <c r="M34" s="262">
        <f ca="1">OFFSET(Values!L1090,($W$4-1)*30,($X$4-1)*31)</f>
        <v>0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14</v>
      </c>
      <c r="Z34" s="315">
        <f ca="1">OFFSET(Values!Y1090,($W$4-1)*30,($X$4-1)*31)</f>
        <v>0.21875</v>
      </c>
      <c r="AA34" s="98">
        <f ca="1">OFFSET(Values!Z1090,($W$4-1)*30,($X$4-1)*31)</f>
        <v>3</v>
      </c>
      <c r="AB34" s="317">
        <f ca="1">OFFSET(Values!AA1090,($W$4-1)*30,($X$4-1)*31)</f>
        <v>4.6875E-2</v>
      </c>
      <c r="AC34" s="98">
        <f ca="1">OFFSET(Values!AB1090,($W$4-1)*30,($X$4-1)*31)</f>
        <v>0</v>
      </c>
      <c r="AD34" s="317">
        <f ca="1">OFFSET(Values!AC1090,($W$4-1)*30,($X$4-1)*31)</f>
        <v>0</v>
      </c>
      <c r="AE34" s="27">
        <f ca="1">OFFSET(Values!AD1090,($W$4-1)*30,($X$4-1)*31)</f>
        <v>16.856093749999999</v>
      </c>
      <c r="AF34" s="28">
        <f ca="1">OFFSET(Values!AE1090,($W$4-1)*30,($X$4-1)*31)</f>
        <v>20.75</v>
      </c>
      <c r="AG34" s="28">
        <f ca="1">OFFSET(Values!AF1090,($W$4-1)*30,($X$4-1)*31)</f>
        <v>23.947499999999998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61</v>
      </c>
      <c r="D35" s="322">
        <f t="shared" ca="1" si="0"/>
        <v>61</v>
      </c>
      <c r="E35" s="262">
        <f ca="1">OFFSET(Values!D1091,($W$4-1)*30,($X$4-1)*31)</f>
        <v>1</v>
      </c>
      <c r="F35" s="262">
        <f ca="1">OFFSET(Values!E1091,($W$4-1)*30,($X$4-1)*31)</f>
        <v>16</v>
      </c>
      <c r="G35" s="262">
        <f ca="1">OFFSET(Values!F1091,($W$4-1)*30,($X$4-1)*31)</f>
        <v>32</v>
      </c>
      <c r="H35" s="262">
        <f ca="1">OFFSET(Values!G1091,($W$4-1)*30,($X$4-1)*31)</f>
        <v>11</v>
      </c>
      <c r="I35" s="262">
        <f ca="1">OFFSET(Values!H1091,($W$4-1)*30,($X$4-1)*31)</f>
        <v>1</v>
      </c>
      <c r="J35" s="262">
        <f ca="1">OFFSET(Values!I1091,($W$4-1)*30,($X$4-1)*31)</f>
        <v>0</v>
      </c>
      <c r="K35" s="262">
        <f ca="1">OFFSET(Values!J1091,($W$4-1)*30,($X$4-1)*31)</f>
        <v>0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12</v>
      </c>
      <c r="Z35" s="315">
        <f ca="1">OFFSET(Values!Y1091,($W$4-1)*30,($X$4-1)*31)</f>
        <v>0.19672131147540983</v>
      </c>
      <c r="AA35" s="98">
        <f ca="1">OFFSET(Values!Z1091,($W$4-1)*30,($X$4-1)*31)</f>
        <v>4</v>
      </c>
      <c r="AB35" s="317">
        <f ca="1">OFFSET(Values!AA1091,($W$4-1)*30,($X$4-1)*31)</f>
        <v>6.5573770491803282E-2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17.123934426229507</v>
      </c>
      <c r="AF35" s="28">
        <f ca="1">OFFSET(Values!AE1091,($W$4-1)*30,($X$4-1)*31)</f>
        <v>21.250999999999998</v>
      </c>
      <c r="AG35" s="28">
        <f ca="1">OFFSET(Values!AF1091,($W$4-1)*30,($X$4-1)*31)</f>
        <v>24.631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51</v>
      </c>
      <c r="D36" s="323">
        <f t="shared" ca="1" si="0"/>
        <v>51</v>
      </c>
      <c r="E36" s="264">
        <f ca="1">OFFSET(Values!D1092,($W$4-1)*30,($X$4-1)*31)</f>
        <v>1</v>
      </c>
      <c r="F36" s="264">
        <f ca="1">OFFSET(Values!E1092,($W$4-1)*30,($X$4-1)*31)</f>
        <v>17</v>
      </c>
      <c r="G36" s="264">
        <f ca="1">OFFSET(Values!F1092,($W$4-1)*30,($X$4-1)*31)</f>
        <v>24</v>
      </c>
      <c r="H36" s="264">
        <f ca="1">OFFSET(Values!G1092,($W$4-1)*30,($X$4-1)*31)</f>
        <v>7</v>
      </c>
      <c r="I36" s="264">
        <f ca="1">OFFSET(Values!H1092,($W$4-1)*30,($X$4-1)*31)</f>
        <v>1</v>
      </c>
      <c r="J36" s="264">
        <f ca="1">OFFSET(Values!I1092,($W$4-1)*30,($X$4-1)*31)</f>
        <v>1</v>
      </c>
      <c r="K36" s="264">
        <f ca="1">OFFSET(Values!J1092,($W$4-1)*30,($X$4-1)*31)</f>
        <v>0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9</v>
      </c>
      <c r="Z36" s="315">
        <f ca="1">OFFSET(Values!Y1092,($W$4-1)*30,($X$4-1)*31)</f>
        <v>0.17647058823529413</v>
      </c>
      <c r="AA36" s="98">
        <f ca="1">OFFSET(Values!Z1092,($W$4-1)*30,($X$4-1)*31)</f>
        <v>2</v>
      </c>
      <c r="AB36" s="317">
        <f ca="1">OFFSET(Values!AA1092,($W$4-1)*30,($X$4-1)*31)</f>
        <v>3.9215686274509803E-2</v>
      </c>
      <c r="AC36" s="98">
        <f ca="1">OFFSET(Values!AB1092,($W$4-1)*30,($X$4-1)*31)</f>
        <v>0</v>
      </c>
      <c r="AD36" s="317">
        <f ca="1">OFFSET(Values!AC1092,($W$4-1)*30,($X$4-1)*31)</f>
        <v>0</v>
      </c>
      <c r="AE36" s="27">
        <f ca="1">OFFSET(Values!AD1092,($W$4-1)*30,($X$4-1)*31)</f>
        <v>16.79058823529412</v>
      </c>
      <c r="AF36" s="28">
        <f ca="1">OFFSET(Values!AE1092,($W$4-1)*30,($X$4-1)*31)</f>
        <v>20.338000000000001</v>
      </c>
      <c r="AG36" s="28">
        <f ca="1">OFFSET(Values!AF1092,($W$4-1)*30,($X$4-1)*31)</f>
        <v>23.203999999999994</v>
      </c>
      <c r="AH36" s="53"/>
    </row>
    <row r="37" spans="2:41" ht="12" customHeight="1" x14ac:dyDescent="0.25">
      <c r="B37" s="338" t="s">
        <v>35</v>
      </c>
      <c r="C37" s="527">
        <f ca="1">OFFSET(Values!C1093,($W$4-1)*30,($X$4-1)*31)</f>
        <v>2053</v>
      </c>
      <c r="D37" s="528"/>
      <c r="E37" s="360">
        <f ca="1">OFFSET(Values!D1093,($W$4-1)*30,($X$4-1)*31)</f>
        <v>259</v>
      </c>
      <c r="F37" s="360">
        <f ca="1">OFFSET(Values!E1093,($W$4-1)*30,($X$4-1)*31)</f>
        <v>886</v>
      </c>
      <c r="G37" s="360">
        <f ca="1">OFFSET(Values!F1093,($W$4-1)*30,($X$4-1)*31)</f>
        <v>731</v>
      </c>
      <c r="H37" s="360">
        <f ca="1">OFFSET(Values!G1093,($W$4-1)*30,($X$4-1)*31)</f>
        <v>166</v>
      </c>
      <c r="I37" s="360">
        <f ca="1">OFFSET(Values!H1093,($W$4-1)*30,($X$4-1)*31)</f>
        <v>9</v>
      </c>
      <c r="J37" s="360">
        <f ca="1">OFFSET(Values!I1093,($W$4-1)*30,($X$4-1)*31)</f>
        <v>1</v>
      </c>
      <c r="K37" s="360">
        <f ca="1">OFFSET(Values!J1093,($W$4-1)*30,($X$4-1)*31)</f>
        <v>1</v>
      </c>
      <c r="L37" s="360">
        <f ca="1">OFFSET(Values!K1093,($W$4-1)*30,($X$4-1)*31)</f>
        <v>0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177</v>
      </c>
      <c r="Z37" s="368">
        <f ca="1">OFFSET(Values!Y1093,($W$4-1)*30,($X$4-1)*31)</f>
        <v>8.621529469069654E-2</v>
      </c>
      <c r="AA37" s="342">
        <f ca="1">OFFSET(Values!Z1093,($W$4-1)*30,($X$4-1)*31)</f>
        <v>20</v>
      </c>
      <c r="AB37" s="368">
        <f ca="1">OFFSET(Values!AA1093,($W$4-1)*30,($X$4-1)*31)</f>
        <v>9.74184120798831E-3</v>
      </c>
      <c r="AC37" s="342">
        <f ca="1">OFFSET(Values!AB1093,($W$4-1)*30,($X$4-1)*31)</f>
        <v>1</v>
      </c>
      <c r="AD37" s="368">
        <f ca="1">OFFSET(Values!AC1093,($W$4-1)*30,($X$4-1)*31)</f>
        <v>4.8709206039941551E-4</v>
      </c>
      <c r="AE37" s="369">
        <f ca="1">OFFSET(Values!AD1093,($W$4-1)*30,($X$4-1)*31)</f>
        <v>14.486980029225526</v>
      </c>
      <c r="AF37" s="369">
        <f ca="1">OFFSET(Values!AE1093,($W$4-1)*30,($X$4-1)*31)</f>
        <v>18.694999999999993</v>
      </c>
      <c r="AG37" s="369">
        <f ca="1">OFFSET(Values!AF1093,($W$4-1)*30,($X$4-1)*31)</f>
        <v>21.207999999999998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29">
        <f ca="1">OFFSET(Values!C1094,($W$4-1)*30,($X$4-1)*31)</f>
        <v>2391</v>
      </c>
      <c r="D38" s="530"/>
      <c r="E38" s="362">
        <f ca="1">OFFSET(Values!D1094,($W$4-1)*30,($X$4-1)*31)</f>
        <v>284</v>
      </c>
      <c r="F38" s="362">
        <f ca="1">OFFSET(Values!E1094,($W$4-1)*30,($X$4-1)*31)</f>
        <v>1009</v>
      </c>
      <c r="G38" s="362">
        <f ca="1">OFFSET(Values!F1094,($W$4-1)*30,($X$4-1)*31)</f>
        <v>873</v>
      </c>
      <c r="H38" s="362">
        <f ca="1">OFFSET(Values!G1094,($W$4-1)*30,($X$4-1)*31)</f>
        <v>205</v>
      </c>
      <c r="I38" s="362">
        <f ca="1">OFFSET(Values!H1094,($W$4-1)*30,($X$4-1)*31)</f>
        <v>17</v>
      </c>
      <c r="J38" s="362">
        <f ca="1">OFFSET(Values!I1094,($W$4-1)*30,($X$4-1)*31)</f>
        <v>2</v>
      </c>
      <c r="K38" s="362">
        <f ca="1">OFFSET(Values!J1094,($W$4-1)*30,($X$4-1)*31)</f>
        <v>1</v>
      </c>
      <c r="L38" s="362">
        <f ca="1">OFFSET(Values!K1094,($W$4-1)*30,($X$4-1)*31)</f>
        <v>0</v>
      </c>
      <c r="M38" s="362">
        <f ca="1">OFFSET(Values!L1094,($W$4-1)*30,($X$4-1)*31)</f>
        <v>0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225</v>
      </c>
      <c r="Z38" s="370">
        <f ca="1">OFFSET(Values!Y1094,($W$4-1)*30,($X$4-1)*31)</f>
        <v>9.4102885821831864E-2</v>
      </c>
      <c r="AA38" s="349">
        <f ca="1">OFFSET(Values!Z1094,($W$4-1)*30,($X$4-1)*31)</f>
        <v>33</v>
      </c>
      <c r="AB38" s="370">
        <f ca="1">OFFSET(Values!AA1094,($W$4-1)*30,($X$4-1)*31)</f>
        <v>1.3801756587202008E-2</v>
      </c>
      <c r="AC38" s="349">
        <f ca="1">OFFSET(Values!AB1094,($W$4-1)*30,($X$4-1)*31)</f>
        <v>1</v>
      </c>
      <c r="AD38" s="370">
        <f ca="1">OFFSET(Values!AC1094,($W$4-1)*30,($X$4-1)*31)</f>
        <v>4.1823504809703052E-4</v>
      </c>
      <c r="AE38" s="371">
        <f ca="1">OFFSET(Values!AD1094,($W$4-1)*30,($X$4-1)*31)</f>
        <v>14.675959849435367</v>
      </c>
      <c r="AF38" s="371">
        <f ca="1">OFFSET(Values!AE1094,($W$4-1)*30,($X$4-1)*31)</f>
        <v>18.854000000000003</v>
      </c>
      <c r="AG38" s="371">
        <f ca="1">OFFSET(Values!AF1094,($W$4-1)*30,($X$4-1)*31)</f>
        <v>21.38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31">
        <f ca="1">OFFSET(Values!C1095,($W$4-1)*30,($X$4-1)*31)</f>
        <v>2503</v>
      </c>
      <c r="D39" s="532"/>
      <c r="E39" s="364">
        <f ca="1">OFFSET(Values!D1095,($W$4-1)*30,($X$4-1)*31)</f>
        <v>286</v>
      </c>
      <c r="F39" s="364">
        <f ca="1">OFFSET(Values!E1095,($W$4-1)*30,($X$4-1)*31)</f>
        <v>1042</v>
      </c>
      <c r="G39" s="364">
        <f ca="1">OFFSET(Values!F1095,($W$4-1)*30,($X$4-1)*31)</f>
        <v>929</v>
      </c>
      <c r="H39" s="364">
        <f ca="1">OFFSET(Values!G1095,($W$4-1)*30,($X$4-1)*31)</f>
        <v>223</v>
      </c>
      <c r="I39" s="364">
        <f ca="1">OFFSET(Values!H1095,($W$4-1)*30,($X$4-1)*31)</f>
        <v>19</v>
      </c>
      <c r="J39" s="364">
        <f ca="1">OFFSET(Values!I1095,($W$4-1)*30,($X$4-1)*31)</f>
        <v>3</v>
      </c>
      <c r="K39" s="364">
        <f ca="1">OFFSET(Values!J1095,($W$4-1)*30,($X$4-1)*31)</f>
        <v>1</v>
      </c>
      <c r="L39" s="364">
        <f ca="1">OFFSET(Values!K1095,($W$4-1)*30,($X$4-1)*31)</f>
        <v>0</v>
      </c>
      <c r="M39" s="364">
        <f ca="1">OFFSET(Values!L1095,($W$4-1)*30,($X$4-1)*31)</f>
        <v>0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246</v>
      </c>
      <c r="Z39" s="372">
        <f ca="1">OFFSET(Values!Y1095,($W$4-1)*30,($X$4-1)*31)</f>
        <v>9.8282061526168599E-2</v>
      </c>
      <c r="AA39" s="354">
        <f ca="1">OFFSET(Values!Z1095,($W$4-1)*30,($X$4-1)*31)</f>
        <v>39</v>
      </c>
      <c r="AB39" s="372">
        <f ca="1">OFFSET(Values!AA1095,($W$4-1)*30,($X$4-1)*31)</f>
        <v>1.5581302437075509E-2</v>
      </c>
      <c r="AC39" s="354">
        <f ca="1">OFFSET(Values!AB1095,($W$4-1)*30,($X$4-1)*31)</f>
        <v>1</v>
      </c>
      <c r="AD39" s="372">
        <f ca="1">OFFSET(Values!AC1095,($W$4-1)*30,($X$4-1)*31)</f>
        <v>3.9952057530962844E-4</v>
      </c>
      <c r="AE39" s="373">
        <f ca="1">OFFSET(Values!AD1095,($W$4-1)*30,($X$4-1)*31)</f>
        <v>14.736859706362145</v>
      </c>
      <c r="AF39" s="373">
        <f ca="1">OFFSET(Values!AE1095,($W$4-1)*30,($X$4-1)*31)</f>
        <v>18.93</v>
      </c>
      <c r="AG39" s="373">
        <f ca="1">OFFSET(Values!AF1095,($W$4-1)*30,($X$4-1)*31)</f>
        <v>21.436999999999998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6">
        <f ca="1">OFFSET(Values!C1096,($W$4-1)*30,($X$4-1)*31)</f>
        <v>2581</v>
      </c>
      <c r="D40" s="517"/>
      <c r="E40" s="366">
        <f ca="1">OFFSET(Values!D1096,($W$4-1)*30,($X$4-1)*31)</f>
        <v>287</v>
      </c>
      <c r="F40" s="366">
        <f ca="1">OFFSET(Values!E1096,($W$4-1)*30,($X$4-1)*31)</f>
        <v>1057</v>
      </c>
      <c r="G40" s="366">
        <f ca="1">OFFSET(Values!F1096,($W$4-1)*30,($X$4-1)*31)</f>
        <v>969</v>
      </c>
      <c r="H40" s="366">
        <f ca="1">OFFSET(Values!G1096,($W$4-1)*30,($X$4-1)*31)</f>
        <v>243</v>
      </c>
      <c r="I40" s="366">
        <f ca="1">OFFSET(Values!H1096,($W$4-1)*30,($X$4-1)*31)</f>
        <v>21</v>
      </c>
      <c r="J40" s="366">
        <f ca="1">OFFSET(Values!I1096,($W$4-1)*30,($X$4-1)*31)</f>
        <v>3</v>
      </c>
      <c r="K40" s="366">
        <f ca="1">OFFSET(Values!J1096,($W$4-1)*30,($X$4-1)*31)</f>
        <v>1</v>
      </c>
      <c r="L40" s="366">
        <f ca="1">OFFSET(Values!K1096,($W$4-1)*30,($X$4-1)*31)</f>
        <v>0</v>
      </c>
      <c r="M40" s="366">
        <f ca="1">OFFSET(Values!L1096,($W$4-1)*30,($X$4-1)*31)</f>
        <v>0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268</v>
      </c>
      <c r="Z40" s="374">
        <f ca="1">OFFSET(Values!Y1096,($W$4-1)*30,($X$4-1)*31)</f>
        <v>0.10383572258814414</v>
      </c>
      <c r="AA40" s="359">
        <f ca="1">OFFSET(Values!Z1096,($W$4-1)*30,($X$4-1)*31)</f>
        <v>42</v>
      </c>
      <c r="AB40" s="374">
        <f ca="1">OFFSET(Values!AA1096,($W$4-1)*30,($X$4-1)*31)</f>
        <v>1.6272762495156915E-2</v>
      </c>
      <c r="AC40" s="359">
        <f ca="1">OFFSET(Values!AB1096,($W$4-1)*30,($X$4-1)*31)</f>
        <v>1</v>
      </c>
      <c r="AD40" s="374">
        <f ca="1">OFFSET(Values!AC1096,($W$4-1)*30,($X$4-1)*31)</f>
        <v>3.8744672607516468E-4</v>
      </c>
      <c r="AE40" s="375">
        <f ca="1">OFFSET(Values!AD1096,($W$4-1)*30,($X$4-1)*31)</f>
        <v>14.871743510267351</v>
      </c>
      <c r="AF40" s="375">
        <f ca="1">OFFSET(Values!AE1096,($W$4-1)*30,($X$4-1)*31)</f>
        <v>19.079999999999998</v>
      </c>
      <c r="AG40" s="375">
        <f ca="1">OFFSET(Values!AF1096,($W$4-1)*30,($X$4-1)*31)</f>
        <v>21.625000000000004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AJ20:AL27"/>
    <mergeCell ref="AJ13:AL19"/>
    <mergeCell ref="AI13:AI19"/>
    <mergeCell ref="Y10:Z10"/>
    <mergeCell ref="AA10:AB10"/>
    <mergeCell ref="AC10:AD10"/>
    <mergeCell ref="AI11:AL11"/>
    <mergeCell ref="C38:D38"/>
    <mergeCell ref="C39:D39"/>
    <mergeCell ref="C40:D40"/>
    <mergeCell ref="C11:D11"/>
    <mergeCell ref="AI20:AI27"/>
    <mergeCell ref="M5:T5"/>
    <mergeCell ref="M4:T4"/>
    <mergeCell ref="M3:T3"/>
    <mergeCell ref="M2:T2"/>
    <mergeCell ref="C37:D3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63" t="str">
        <f>Dashboard!$U$2</f>
        <v>Jacobs UK Ltd</v>
      </c>
      <c r="K2" s="563"/>
      <c r="L2" s="563"/>
      <c r="M2" s="563"/>
      <c r="N2" s="563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63" t="str">
        <f>Dashboard!$U$3</f>
        <v>4007-MID Bath</v>
      </c>
      <c r="K3" s="563"/>
      <c r="L3" s="563"/>
      <c r="M3" s="563"/>
      <c r="N3" s="563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63" t="str">
        <f>Dashboard!$U$4</f>
        <v>83 - Monmouth Street Bath</v>
      </c>
      <c r="K4" s="563"/>
      <c r="L4" s="563"/>
      <c r="M4" s="563"/>
      <c r="N4" s="563"/>
      <c r="O4" s="202">
        <v>1</v>
      </c>
      <c r="P4" s="202">
        <v>1</v>
      </c>
      <c r="Q4" s="61"/>
      <c r="R4" s="203">
        <f ca="1">VLOOKUP($P$4&amp;$O$4,$A$58:$J$84,5,FALSE)</f>
        <v>14.9</v>
      </c>
      <c r="S4" s="203">
        <f ca="1">VLOOKUP($P$4&amp;$O$4,$A$58:$J$84,6,FALSE)</f>
        <v>19.100000000000001</v>
      </c>
      <c r="T4" s="203">
        <f ca="1">VLOOKUP($P$4&amp;$O$4,$A$58:$J$84,7,FALSE)</f>
        <v>21.6</v>
      </c>
      <c r="U4" s="207">
        <f ca="1">VLOOKUP($P$4&amp;$O$4,$A$58:$J$84,8,FALSE)</f>
        <v>0.10383572258814414</v>
      </c>
      <c r="V4" s="130">
        <f ca="1">VLOOKUP($P$4&amp;$O$4,$A$58:$J$84,9,FALSE)</f>
        <v>1.6272762495156915E-2</v>
      </c>
      <c r="W4" s="130">
        <f ca="1">VLOOKUP($P$4&amp;$O$4,$A$58:$J$84,10,FALSE)</f>
        <v>3.8744672607516468E-4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62">
        <f>Dashboard!$T$5</f>
        <v>43743</v>
      </c>
      <c r="K5" s="562"/>
      <c r="L5" s="562"/>
      <c r="M5" s="562"/>
      <c r="N5" s="562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64" t="s">
        <v>88</v>
      </c>
      <c r="K10" s="565"/>
      <c r="L10" s="565"/>
      <c r="M10" s="565"/>
      <c r="N10" s="566"/>
      <c r="O10" s="456"/>
      <c r="P10" s="456"/>
      <c r="Q10" s="111"/>
      <c r="R10" s="535"/>
      <c r="S10" s="535"/>
      <c r="T10" s="535"/>
      <c r="U10" s="535"/>
      <c r="V10" s="535"/>
      <c r="W10" s="535"/>
      <c r="X10" s="535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64</v>
      </c>
      <c r="F11" s="241" t="s">
        <v>71</v>
      </c>
      <c r="G11" s="242" t="s">
        <v>72</v>
      </c>
      <c r="H11" s="45" t="s">
        <v>73</v>
      </c>
      <c r="J11" s="116" t="s">
        <v>86</v>
      </c>
      <c r="K11" s="567" t="s">
        <v>87</v>
      </c>
      <c r="L11" s="568"/>
      <c r="M11" s="568"/>
      <c r="N11" s="569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14.9</v>
      </c>
      <c r="D12" s="173">
        <f t="shared" ref="D12:H12" ca="1" si="0">F58</f>
        <v>19.100000000000001</v>
      </c>
      <c r="E12" s="272">
        <f t="shared" ca="1" si="0"/>
        <v>21.6</v>
      </c>
      <c r="F12" s="273">
        <f t="shared" ca="1" si="0"/>
        <v>0.10383572258814414</v>
      </c>
      <c r="G12" s="274">
        <f t="shared" ca="1" si="0"/>
        <v>1.6272762495156915E-2</v>
      </c>
      <c r="H12" s="275">
        <f t="shared" ca="1" si="0"/>
        <v>3.8744672607516468E-4</v>
      </c>
      <c r="J12" s="570" t="s">
        <v>43</v>
      </c>
      <c r="K12" s="571" t="s">
        <v>89</v>
      </c>
      <c r="L12" s="572"/>
      <c r="M12" s="572"/>
      <c r="N12" s="573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15.3</v>
      </c>
      <c r="D13" s="173">
        <f t="shared" ca="1" si="1"/>
        <v>19.399999999999999</v>
      </c>
      <c r="E13" s="272">
        <f t="shared" ca="1" si="1"/>
        <v>22.2</v>
      </c>
      <c r="F13" s="273">
        <f t="shared" ca="1" si="1"/>
        <v>0.11576011157601115</v>
      </c>
      <c r="G13" s="274">
        <f t="shared" ca="1" si="1"/>
        <v>2.4639702463970247E-2</v>
      </c>
      <c r="H13" s="275">
        <f t="shared" ca="1" si="1"/>
        <v>0</v>
      </c>
      <c r="J13" s="570"/>
      <c r="K13" s="571"/>
      <c r="L13" s="572"/>
      <c r="M13" s="572"/>
      <c r="N13" s="573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15</v>
      </c>
      <c r="D14" s="173">
        <f t="shared" ca="1" si="2"/>
        <v>19</v>
      </c>
      <c r="E14" s="272">
        <f t="shared" ca="1" si="2"/>
        <v>22.2</v>
      </c>
      <c r="F14" s="273">
        <f t="shared" ca="1" si="2"/>
        <v>0.10682372055239643</v>
      </c>
      <c r="G14" s="274">
        <f t="shared" ca="1" si="2"/>
        <v>2.0308692120227456E-2</v>
      </c>
      <c r="H14" s="275">
        <f t="shared" ca="1" si="2"/>
        <v>0</v>
      </c>
      <c r="J14" s="570"/>
      <c r="K14" s="571"/>
      <c r="L14" s="572"/>
      <c r="M14" s="572"/>
      <c r="N14" s="573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15.4</v>
      </c>
      <c r="D15" s="173">
        <f t="shared" ca="1" si="3"/>
        <v>19.399999999999999</v>
      </c>
      <c r="E15" s="272">
        <f t="shared" ca="1" si="3"/>
        <v>22.3</v>
      </c>
      <c r="F15" s="273">
        <f t="shared" ca="1" si="3"/>
        <v>0.11550255536626916</v>
      </c>
      <c r="G15" s="274">
        <f t="shared" ca="1" si="3"/>
        <v>2.1465076660988076E-2</v>
      </c>
      <c r="H15" s="275">
        <f t="shared" ca="1" si="3"/>
        <v>6.814310051107325E-4</v>
      </c>
      <c r="J15" s="570"/>
      <c r="K15" s="571"/>
      <c r="L15" s="572"/>
      <c r="M15" s="572"/>
      <c r="N15" s="573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15.2</v>
      </c>
      <c r="D16" s="173">
        <f t="shared" ca="1" si="4"/>
        <v>19.5</v>
      </c>
      <c r="E16" s="272">
        <f t="shared" ca="1" si="4"/>
        <v>22.2</v>
      </c>
      <c r="F16" s="273">
        <f t="shared" ca="1" si="4"/>
        <v>0.12430305018038701</v>
      </c>
      <c r="G16" s="274">
        <f t="shared" ca="1" si="4"/>
        <v>2.394227615611676E-2</v>
      </c>
      <c r="H16" s="275">
        <f t="shared" ca="1" si="4"/>
        <v>3.2797638570022957E-4</v>
      </c>
      <c r="J16" s="570"/>
      <c r="K16" s="571"/>
      <c r="L16" s="572"/>
      <c r="M16" s="572"/>
      <c r="N16" s="573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15.9</v>
      </c>
      <c r="D17" s="173">
        <f t="shared" ca="1" si="5"/>
        <v>20.100000000000001</v>
      </c>
      <c r="E17" s="272">
        <f t="shared" ca="1" si="5"/>
        <v>22.7</v>
      </c>
      <c r="F17" s="273">
        <f t="shared" ca="1" si="5"/>
        <v>0.15372750642673522</v>
      </c>
      <c r="G17" s="274">
        <f t="shared" ca="1" si="5"/>
        <v>3.6503856041131107E-2</v>
      </c>
      <c r="H17" s="275">
        <f t="shared" ca="1" si="5"/>
        <v>5.1413881748071976E-4</v>
      </c>
      <c r="J17" s="574" t="s">
        <v>44</v>
      </c>
      <c r="K17" s="571" t="s">
        <v>90</v>
      </c>
      <c r="L17" s="572"/>
      <c r="M17" s="572"/>
      <c r="N17" s="573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15.9</v>
      </c>
      <c r="D18" s="173">
        <f t="shared" ca="1" si="6"/>
        <v>19.899999999999999</v>
      </c>
      <c r="E18" s="272">
        <f t="shared" ca="1" si="6"/>
        <v>23</v>
      </c>
      <c r="F18" s="273">
        <f t="shared" ca="1" si="6"/>
        <v>0.14305949008498584</v>
      </c>
      <c r="G18" s="274">
        <f t="shared" ca="1" si="6"/>
        <v>3.1633616619452312E-2</v>
      </c>
      <c r="H18" s="275">
        <f t="shared" ca="1" si="6"/>
        <v>0</v>
      </c>
      <c r="J18" s="574"/>
      <c r="K18" s="571"/>
      <c r="L18" s="572"/>
      <c r="M18" s="572"/>
      <c r="N18" s="573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52">
        <f t="shared" ref="C19:H19" ca="1" si="7">E65</f>
        <v>15.2</v>
      </c>
      <c r="D19" s="276">
        <f t="shared" ca="1" si="7"/>
        <v>19.3</v>
      </c>
      <c r="E19" s="253">
        <f t="shared" ca="1" si="7"/>
        <v>22.1</v>
      </c>
      <c r="F19" s="277">
        <f t="shared" ca="1" si="7"/>
        <v>0.11291077277471834</v>
      </c>
      <c r="G19" s="278">
        <f t="shared" ca="1" si="7"/>
        <v>2.1110031314112949E-2</v>
      </c>
      <c r="H19" s="279">
        <f t="shared" ca="1" si="7"/>
        <v>2.8794586617715871E-4</v>
      </c>
      <c r="J19" s="574"/>
      <c r="K19" s="571"/>
      <c r="L19" s="572"/>
      <c r="M19" s="572"/>
      <c r="N19" s="573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52">
        <f t="shared" ref="C20:H20" ca="1" si="8">E66</f>
        <v>15.3</v>
      </c>
      <c r="D20" s="276">
        <f t="shared" ca="1" si="8"/>
        <v>19.399999999999999</v>
      </c>
      <c r="E20" s="253">
        <f t="shared" ca="1" si="8"/>
        <v>22.3</v>
      </c>
      <c r="F20" s="277">
        <f t="shared" ca="1" si="8"/>
        <v>0.12301862673484293</v>
      </c>
      <c r="G20" s="278">
        <f t="shared" ca="1" si="8"/>
        <v>2.45799853907962E-2</v>
      </c>
      <c r="H20" s="279">
        <f t="shared" ca="1" si="8"/>
        <v>2.739225712198684E-4</v>
      </c>
      <c r="J20" s="574"/>
      <c r="K20" s="571"/>
      <c r="L20" s="572"/>
      <c r="M20" s="572"/>
      <c r="N20" s="573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5"/>
      <c r="K21" s="576"/>
      <c r="L21" s="577"/>
      <c r="M21" s="577"/>
      <c r="N21" s="57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5"/>
      <c r="C22" s="535"/>
      <c r="D22" s="535"/>
      <c r="E22" s="535"/>
      <c r="F22" s="535"/>
      <c r="G22" s="535"/>
      <c r="H22" s="535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5"/>
      <c r="C34" s="535"/>
      <c r="D34" s="535"/>
      <c r="E34" s="535"/>
      <c r="F34" s="535"/>
      <c r="G34" s="535"/>
      <c r="H34" s="535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14.9</v>
      </c>
      <c r="F58" s="203">
        <f ca="1">IF(OFFSET(Values!AE$1096,$K58*30,0)="-","-",ROUND(OFFSET(Values!AE$1096,$K58*30,0),1))</f>
        <v>19.100000000000001</v>
      </c>
      <c r="G58" s="203">
        <f ca="1">IF(OFFSET(Values!AF$1096,$K58*30,0)="-","-",ROUND(OFFSET(Values!AF$1096,$K58*30,0),1))</f>
        <v>21.6</v>
      </c>
      <c r="H58" s="427">
        <f ca="1">OFFSET(Values!Y$1096,$K58*30,0)</f>
        <v>0.10383572258814414</v>
      </c>
      <c r="I58" s="427">
        <f ca="1">OFFSET(Values!AA$1096,$K58*30,0)</f>
        <v>1.6272762495156915E-2</v>
      </c>
      <c r="J58" s="427">
        <f ca="1">OFFSET(Values!AC$1096,$K58*30,0)</f>
        <v>3.8744672607516468E-4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15.3</v>
      </c>
      <c r="F59" s="203">
        <f ca="1">IF(OFFSET(Values!AE$1096,$K59*30,0)="-","-",ROUND(OFFSET(Values!AE$1096,$K59*30,0),1))</f>
        <v>19.399999999999999</v>
      </c>
      <c r="G59" s="203">
        <f ca="1">IF(OFFSET(Values!AF$1096,$K59*30,0)="-","-",ROUND(OFFSET(Values!AF$1096,$K59*30,0),1))</f>
        <v>22.2</v>
      </c>
      <c r="H59" s="427">
        <f ca="1">OFFSET(Values!Y$1096,$K59*30,0)</f>
        <v>0.11576011157601115</v>
      </c>
      <c r="I59" s="427">
        <f ca="1">OFFSET(Values!AA$1096,$K59*30,0)</f>
        <v>2.4639702463970247E-2</v>
      </c>
      <c r="J59" s="427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15</v>
      </c>
      <c r="F60" s="203">
        <f ca="1">IF(OFFSET(Values!AE$1096,$K60*30,0)="-","-",ROUND(OFFSET(Values!AE$1096,$K60*30,0),1))</f>
        <v>19</v>
      </c>
      <c r="G60" s="203">
        <f ca="1">IF(OFFSET(Values!AF$1096,$K60*30,0)="-","-",ROUND(OFFSET(Values!AF$1096,$K60*30,0),1))</f>
        <v>22.2</v>
      </c>
      <c r="H60" s="427">
        <f ca="1">OFFSET(Values!Y$1096,$K60*30,0)</f>
        <v>0.10682372055239643</v>
      </c>
      <c r="I60" s="427">
        <f ca="1">OFFSET(Values!AA$1096,$K60*30,0)</f>
        <v>2.0308692120227456E-2</v>
      </c>
      <c r="J60" s="427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15.4</v>
      </c>
      <c r="F61" s="203">
        <f ca="1">IF(OFFSET(Values!AE$1096,$K61*30,0)="-","-",ROUND(OFFSET(Values!AE$1096,$K61*30,0),1))</f>
        <v>19.399999999999999</v>
      </c>
      <c r="G61" s="203">
        <f ca="1">IF(OFFSET(Values!AF$1096,$K61*30,0)="-","-",ROUND(OFFSET(Values!AF$1096,$K61*30,0),1))</f>
        <v>22.3</v>
      </c>
      <c r="H61" s="427">
        <f ca="1">OFFSET(Values!Y$1096,$K61*30,0)</f>
        <v>0.11550255536626916</v>
      </c>
      <c r="I61" s="427">
        <f ca="1">OFFSET(Values!AA$1096,$K61*30,0)</f>
        <v>2.1465076660988076E-2</v>
      </c>
      <c r="J61" s="427">
        <f ca="1">OFFSET(Values!AC$1096,$K61*30,0)</f>
        <v>6.814310051107325E-4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15.2</v>
      </c>
      <c r="F62" s="203">
        <f ca="1">IF(OFFSET(Values!AE$1096,$K62*30,0)="-","-",ROUND(OFFSET(Values!AE$1096,$K62*30,0),1))</f>
        <v>19.5</v>
      </c>
      <c r="G62" s="203">
        <f ca="1">IF(OFFSET(Values!AF$1096,$K62*30,0)="-","-",ROUND(OFFSET(Values!AF$1096,$K62*30,0),1))</f>
        <v>22.2</v>
      </c>
      <c r="H62" s="427">
        <f ca="1">OFFSET(Values!Y$1096,$K62*30,0)</f>
        <v>0.12430305018038701</v>
      </c>
      <c r="I62" s="427">
        <f ca="1">OFFSET(Values!AA$1096,$K62*30,0)</f>
        <v>2.394227615611676E-2</v>
      </c>
      <c r="J62" s="427">
        <f ca="1">OFFSET(Values!AC$1096,$K62*30,0)</f>
        <v>3.2797638570022957E-4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15.9</v>
      </c>
      <c r="F63" s="203">
        <f ca="1">IF(OFFSET(Values!AE$1096,$K63*30,0)="-","-",ROUND(OFFSET(Values!AE$1096,$K63*30,0),1))</f>
        <v>20.100000000000001</v>
      </c>
      <c r="G63" s="203">
        <f ca="1">IF(OFFSET(Values!AF$1096,$K63*30,0)="-","-",ROUND(OFFSET(Values!AF$1096,$K63*30,0),1))</f>
        <v>22.7</v>
      </c>
      <c r="H63" s="427">
        <f ca="1">OFFSET(Values!Y$1096,$K63*30,0)</f>
        <v>0.15372750642673522</v>
      </c>
      <c r="I63" s="427">
        <f ca="1">OFFSET(Values!AA$1096,$K63*30,0)</f>
        <v>3.6503856041131107E-2</v>
      </c>
      <c r="J63" s="427">
        <f ca="1">OFFSET(Values!AC$1096,$K63*30,0)</f>
        <v>5.1413881748071976E-4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15.9</v>
      </c>
      <c r="F64" s="203">
        <f ca="1">IF(OFFSET(Values!AE$1096,$K64*30,0)="-","-",ROUND(OFFSET(Values!AE$1096,$K64*30,0),1))</f>
        <v>19.899999999999999</v>
      </c>
      <c r="G64" s="203">
        <f ca="1">IF(OFFSET(Values!AF$1096,$K64*30,0)="-","-",ROUND(OFFSET(Values!AF$1096,$K64*30,0),1))</f>
        <v>23</v>
      </c>
      <c r="H64" s="427">
        <f ca="1">OFFSET(Values!Y$1096,$K64*30,0)</f>
        <v>0.14305949008498584</v>
      </c>
      <c r="I64" s="427">
        <f ca="1">OFFSET(Values!AA$1096,$K64*30,0)</f>
        <v>3.1633616619452312E-2</v>
      </c>
      <c r="J64" s="427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69</v>
      </c>
      <c r="E65" s="203">
        <f ca="1">IF(OFFSET(Values!AD$1096,$K65*30,0)="-","-",ROUND(OFFSET(Values!AD$1096,$K65*30,0),1))</f>
        <v>15.2</v>
      </c>
      <c r="F65" s="203">
        <f ca="1">IF(OFFSET(Values!AE$1096,$K65*30,0)="-","-",ROUND(OFFSET(Values!AE$1096,$K65*30,0),1))</f>
        <v>19.3</v>
      </c>
      <c r="G65" s="203">
        <f ca="1">IF(OFFSET(Values!AF$1096,$K65*30,0)="-","-",ROUND(OFFSET(Values!AF$1096,$K65*30,0),1))</f>
        <v>22.1</v>
      </c>
      <c r="H65" s="427">
        <f ca="1">OFFSET(Values!Y$1096,$K65*30,0)</f>
        <v>0.11291077277471834</v>
      </c>
      <c r="I65" s="427">
        <f ca="1">OFFSET(Values!AA$1096,$K65*30,0)</f>
        <v>2.1110031314112949E-2</v>
      </c>
      <c r="J65" s="427">
        <f ca="1">OFFSET(Values!AC$1096,$K65*30,0)</f>
        <v>2.8794586617715871E-4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70</v>
      </c>
      <c r="E66" s="203">
        <f ca="1">IF(OFFSET(Values!AD$1096,$K66*30,0)="-","-",ROUND(OFFSET(Values!AD$1096,$K66*30,0),1))</f>
        <v>15.3</v>
      </c>
      <c r="F66" s="203">
        <f ca="1">IF(OFFSET(Values!AE$1096,$K66*30,0)="-","-",ROUND(OFFSET(Values!AE$1096,$K66*30,0),1))</f>
        <v>19.399999999999999</v>
      </c>
      <c r="G66" s="203">
        <f ca="1">IF(OFFSET(Values!AF$1096,$K66*30,0)="-","-",ROUND(OFFSET(Values!AF$1096,$K66*30,0),1))</f>
        <v>22.3</v>
      </c>
      <c r="H66" s="427">
        <f ca="1">OFFSET(Values!Y$1096,$K66*30,0)</f>
        <v>0.12301862673484293</v>
      </c>
      <c r="I66" s="427">
        <f ca="1">OFFSET(Values!AA$1096,$K66*30,0)</f>
        <v>2.45799853907962E-2</v>
      </c>
      <c r="J66" s="427">
        <f ca="1">OFFSET(Values!AC$1096,$K66*30,0)</f>
        <v>2.739225712198684E-4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69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70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69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70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  <mergeCell ref="J5:N5"/>
    <mergeCell ref="J4:N4"/>
    <mergeCell ref="J3:N3"/>
    <mergeCell ref="J2:N2"/>
    <mergeCell ref="R10:X10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60</v>
      </c>
      <c r="AH1" s="240">
        <v>43743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61</v>
      </c>
      <c r="AH2" s="240">
        <v>43744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55</v>
      </c>
      <c r="AH3" s="240">
        <v>43745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56</v>
      </c>
      <c r="AH4" s="240">
        <v>43746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57</v>
      </c>
      <c r="AH5" s="240">
        <v>43747</v>
      </c>
    </row>
    <row r="6" spans="1:40" ht="11.25" customHeight="1" x14ac:dyDescent="0.25">
      <c r="AC6" s="59"/>
      <c r="AD6" s="59"/>
      <c r="AE6" s="59"/>
      <c r="AF6" s="59"/>
      <c r="AG6" s="56" t="s">
        <v>58</v>
      </c>
      <c r="AH6" s="240">
        <v>43748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59</v>
      </c>
      <c r="AH7" s="240">
        <v>43749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53</v>
      </c>
      <c r="D9" s="509"/>
      <c r="E9" s="509"/>
      <c r="F9" s="509"/>
      <c r="G9" s="509"/>
      <c r="H9" s="509"/>
      <c r="I9" s="509"/>
      <c r="J9" s="509"/>
      <c r="K9" s="510"/>
      <c r="M9" s="535"/>
      <c r="N9" s="535"/>
      <c r="O9" s="535"/>
      <c r="P9" s="535"/>
      <c r="Q9" s="535"/>
      <c r="R9" s="535"/>
      <c r="S9" s="535"/>
      <c r="T9" s="535"/>
      <c r="U9" s="535"/>
      <c r="V9" s="60"/>
      <c r="W9" s="535"/>
      <c r="X9" s="535"/>
      <c r="Y9" s="535"/>
      <c r="Z9" s="535"/>
      <c r="AA9" s="535"/>
      <c r="AB9" s="535"/>
      <c r="AC9" s="535"/>
      <c r="AD9" s="535"/>
      <c r="AE9" s="535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6</v>
      </c>
      <c r="D11" s="168">
        <v>12</v>
      </c>
      <c r="E11" s="168">
        <v>8</v>
      </c>
      <c r="F11" s="168">
        <v>7</v>
      </c>
      <c r="G11" s="168">
        <v>14</v>
      </c>
      <c r="H11" s="168">
        <v>28</v>
      </c>
      <c r="I11" s="169" t="s">
        <v>103</v>
      </c>
      <c r="J11" s="21">
        <v>9.4</v>
      </c>
      <c r="K11" s="21">
        <v>12.5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7</v>
      </c>
      <c r="D12" s="173">
        <v>5</v>
      </c>
      <c r="E12" s="173">
        <v>9</v>
      </c>
      <c r="F12" s="173">
        <v>7</v>
      </c>
      <c r="G12" s="173">
        <v>8</v>
      </c>
      <c r="H12" s="173">
        <v>12</v>
      </c>
      <c r="I12" s="174" t="s">
        <v>103</v>
      </c>
      <c r="J12" s="21">
        <v>7.2</v>
      </c>
      <c r="K12" s="21">
        <v>8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5</v>
      </c>
      <c r="D13" s="173">
        <v>0</v>
      </c>
      <c r="E13" s="173">
        <v>6</v>
      </c>
      <c r="F13" s="173">
        <v>8</v>
      </c>
      <c r="G13" s="173">
        <v>13</v>
      </c>
      <c r="H13" s="173">
        <v>24</v>
      </c>
      <c r="I13" s="174" t="s">
        <v>103</v>
      </c>
      <c r="J13" s="21">
        <v>6.4</v>
      </c>
      <c r="K13" s="21">
        <v>9.3333333333333339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3</v>
      </c>
      <c r="D14" s="173">
        <v>3</v>
      </c>
      <c r="E14" s="173">
        <v>6</v>
      </c>
      <c r="F14" s="173">
        <v>7</v>
      </c>
      <c r="G14" s="173">
        <v>12</v>
      </c>
      <c r="H14" s="173">
        <v>15</v>
      </c>
      <c r="I14" s="174" t="s">
        <v>103</v>
      </c>
      <c r="J14" s="21">
        <v>6.2</v>
      </c>
      <c r="K14" s="21">
        <v>7.666666666666667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5</v>
      </c>
      <c r="D15" s="173">
        <v>2</v>
      </c>
      <c r="E15" s="173">
        <v>3</v>
      </c>
      <c r="F15" s="173">
        <v>9</v>
      </c>
      <c r="G15" s="173">
        <v>13</v>
      </c>
      <c r="H15" s="173">
        <v>14</v>
      </c>
      <c r="I15" s="174" t="s">
        <v>103</v>
      </c>
      <c r="J15" s="21">
        <v>6.4</v>
      </c>
      <c r="K15" s="21">
        <v>7.666666666666667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3</v>
      </c>
      <c r="D16" s="173">
        <v>4</v>
      </c>
      <c r="E16" s="173">
        <v>5</v>
      </c>
      <c r="F16" s="173">
        <v>7</v>
      </c>
      <c r="G16" s="173">
        <v>7</v>
      </c>
      <c r="H16" s="173">
        <v>13</v>
      </c>
      <c r="I16" s="174" t="s">
        <v>103</v>
      </c>
      <c r="J16" s="21">
        <v>5.2</v>
      </c>
      <c r="K16" s="21">
        <v>6.5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4</v>
      </c>
      <c r="D17" s="173">
        <v>4</v>
      </c>
      <c r="E17" s="173">
        <v>6</v>
      </c>
      <c r="F17" s="173">
        <v>5</v>
      </c>
      <c r="G17" s="173">
        <v>8</v>
      </c>
      <c r="H17" s="173">
        <v>16</v>
      </c>
      <c r="I17" s="174">
        <v>9</v>
      </c>
      <c r="J17" s="21">
        <v>5.4</v>
      </c>
      <c r="K17" s="21">
        <v>7.4285714285714288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3</v>
      </c>
      <c r="D18" s="173">
        <v>2</v>
      </c>
      <c r="E18" s="173">
        <v>1</v>
      </c>
      <c r="F18" s="173">
        <v>6</v>
      </c>
      <c r="G18" s="173">
        <v>11</v>
      </c>
      <c r="H18" s="173">
        <v>12</v>
      </c>
      <c r="I18" s="174">
        <v>12</v>
      </c>
      <c r="J18" s="21">
        <v>4.5999999999999996</v>
      </c>
      <c r="K18" s="21">
        <v>6.7142857142857144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6</v>
      </c>
      <c r="D19" s="173">
        <v>4</v>
      </c>
      <c r="E19" s="173">
        <v>5</v>
      </c>
      <c r="F19" s="173">
        <v>6</v>
      </c>
      <c r="G19" s="173">
        <v>11</v>
      </c>
      <c r="H19" s="173">
        <v>12</v>
      </c>
      <c r="I19" s="174">
        <v>13</v>
      </c>
      <c r="J19" s="21">
        <v>6.4</v>
      </c>
      <c r="K19" s="21">
        <v>8.1428571428571423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7</v>
      </c>
      <c r="D20" s="173">
        <v>6</v>
      </c>
      <c r="E20" s="173">
        <v>4</v>
      </c>
      <c r="F20" s="173">
        <v>5</v>
      </c>
      <c r="G20" s="173">
        <v>9</v>
      </c>
      <c r="H20" s="173">
        <v>14</v>
      </c>
      <c r="I20" s="174">
        <v>19</v>
      </c>
      <c r="J20" s="21">
        <v>6.2</v>
      </c>
      <c r="K20" s="21">
        <v>9.1428571428571423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2</v>
      </c>
      <c r="D21" s="173">
        <v>2</v>
      </c>
      <c r="E21" s="173">
        <v>4</v>
      </c>
      <c r="F21" s="173">
        <v>3</v>
      </c>
      <c r="G21" s="173">
        <v>7</v>
      </c>
      <c r="H21" s="173">
        <v>8</v>
      </c>
      <c r="I21" s="174">
        <v>25</v>
      </c>
      <c r="J21" s="21">
        <v>3.6</v>
      </c>
      <c r="K21" s="21">
        <v>7.2857142857142856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0</v>
      </c>
      <c r="D22" s="173">
        <v>2</v>
      </c>
      <c r="E22" s="173">
        <v>6</v>
      </c>
      <c r="F22" s="173">
        <v>3</v>
      </c>
      <c r="G22" s="173">
        <v>2</v>
      </c>
      <c r="H22" s="173">
        <v>16</v>
      </c>
      <c r="I22" s="174">
        <v>8</v>
      </c>
      <c r="J22" s="21">
        <v>2.6</v>
      </c>
      <c r="K22" s="21">
        <v>5.2857142857142856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2</v>
      </c>
      <c r="D23" s="173">
        <v>4</v>
      </c>
      <c r="E23" s="173">
        <v>4</v>
      </c>
      <c r="F23" s="173">
        <v>5</v>
      </c>
      <c r="G23" s="173">
        <v>14</v>
      </c>
      <c r="H23" s="173">
        <v>11</v>
      </c>
      <c r="I23" s="174">
        <v>7</v>
      </c>
      <c r="J23" s="21">
        <v>5.8</v>
      </c>
      <c r="K23" s="21">
        <v>6.7142857142857144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2</v>
      </c>
      <c r="D24" s="173">
        <v>3</v>
      </c>
      <c r="E24" s="173">
        <v>2</v>
      </c>
      <c r="F24" s="173">
        <v>5</v>
      </c>
      <c r="G24" s="173">
        <v>10</v>
      </c>
      <c r="H24" s="173">
        <v>8</v>
      </c>
      <c r="I24" s="174">
        <v>16</v>
      </c>
      <c r="J24" s="21">
        <v>4.4000000000000004</v>
      </c>
      <c r="K24" s="21">
        <v>6.5714285714285712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2</v>
      </c>
      <c r="D25" s="173">
        <v>0</v>
      </c>
      <c r="E25" s="173">
        <v>2</v>
      </c>
      <c r="F25" s="173">
        <v>1</v>
      </c>
      <c r="G25" s="173">
        <v>4</v>
      </c>
      <c r="H25" s="173">
        <v>13</v>
      </c>
      <c r="I25" s="174">
        <v>3</v>
      </c>
      <c r="J25" s="21">
        <v>1.8</v>
      </c>
      <c r="K25" s="21">
        <v>3.5714285714285716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2</v>
      </c>
      <c r="D26" s="173">
        <v>1</v>
      </c>
      <c r="E26" s="173">
        <v>2</v>
      </c>
      <c r="F26" s="173">
        <v>4</v>
      </c>
      <c r="G26" s="173">
        <v>1</v>
      </c>
      <c r="H26" s="173">
        <v>7</v>
      </c>
      <c r="I26" s="174">
        <v>5</v>
      </c>
      <c r="J26" s="21">
        <v>2</v>
      </c>
      <c r="K26" s="21">
        <v>3.1428571428571428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2</v>
      </c>
      <c r="D27" s="173">
        <v>5</v>
      </c>
      <c r="E27" s="173">
        <v>3</v>
      </c>
      <c r="F27" s="173">
        <v>1</v>
      </c>
      <c r="G27" s="173">
        <v>3</v>
      </c>
      <c r="H27" s="173">
        <v>8</v>
      </c>
      <c r="I27" s="174">
        <v>7</v>
      </c>
      <c r="J27" s="21">
        <v>2.8</v>
      </c>
      <c r="K27" s="21">
        <v>4.1428571428571432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0</v>
      </c>
      <c r="D28" s="173">
        <v>1</v>
      </c>
      <c r="E28" s="173">
        <v>0</v>
      </c>
      <c r="F28" s="173">
        <v>1</v>
      </c>
      <c r="G28" s="173">
        <v>1</v>
      </c>
      <c r="H28" s="173">
        <v>2</v>
      </c>
      <c r="I28" s="174">
        <v>4</v>
      </c>
      <c r="J28" s="21">
        <v>0.6</v>
      </c>
      <c r="K28" s="21">
        <v>1.2857142857142858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0</v>
      </c>
      <c r="D29" s="173">
        <v>3</v>
      </c>
      <c r="E29" s="173">
        <v>2</v>
      </c>
      <c r="F29" s="173">
        <v>7</v>
      </c>
      <c r="G29" s="173">
        <v>0</v>
      </c>
      <c r="H29" s="173">
        <v>3</v>
      </c>
      <c r="I29" s="174">
        <v>1</v>
      </c>
      <c r="J29" s="21">
        <v>2.4</v>
      </c>
      <c r="K29" s="21">
        <v>2.2857142857142856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1</v>
      </c>
      <c r="D30" s="173">
        <v>2</v>
      </c>
      <c r="E30" s="173">
        <v>4</v>
      </c>
      <c r="F30" s="173">
        <v>3</v>
      </c>
      <c r="G30" s="173">
        <v>6</v>
      </c>
      <c r="H30" s="173">
        <v>0</v>
      </c>
      <c r="I30" s="174">
        <v>2</v>
      </c>
      <c r="J30" s="21">
        <v>3.2</v>
      </c>
      <c r="K30" s="21">
        <v>2.5714285714285716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3</v>
      </c>
      <c r="D31" s="173">
        <v>4</v>
      </c>
      <c r="E31" s="173">
        <v>2</v>
      </c>
      <c r="F31" s="173">
        <v>4</v>
      </c>
      <c r="G31" s="173">
        <v>3</v>
      </c>
      <c r="H31" s="173">
        <v>5</v>
      </c>
      <c r="I31" s="174">
        <v>3</v>
      </c>
      <c r="J31" s="21">
        <v>3.2</v>
      </c>
      <c r="K31" s="21">
        <v>3.4285714285714284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4</v>
      </c>
      <c r="D32" s="173">
        <v>3</v>
      </c>
      <c r="E32" s="173">
        <v>4</v>
      </c>
      <c r="F32" s="173">
        <v>4</v>
      </c>
      <c r="G32" s="173">
        <v>2</v>
      </c>
      <c r="H32" s="173">
        <v>3</v>
      </c>
      <c r="I32" s="174">
        <v>5</v>
      </c>
      <c r="J32" s="21">
        <v>3.4</v>
      </c>
      <c r="K32" s="21">
        <v>3.5714285714285716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5</v>
      </c>
      <c r="D33" s="173">
        <v>3</v>
      </c>
      <c r="E33" s="173">
        <v>5</v>
      </c>
      <c r="F33" s="173">
        <v>4</v>
      </c>
      <c r="G33" s="173">
        <v>1</v>
      </c>
      <c r="H33" s="173">
        <v>4</v>
      </c>
      <c r="I33" s="174">
        <v>3</v>
      </c>
      <c r="J33" s="21">
        <v>3.6</v>
      </c>
      <c r="K33" s="21">
        <v>3.5714285714285716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4</v>
      </c>
      <c r="D34" s="173">
        <v>8</v>
      </c>
      <c r="E34" s="173">
        <v>7</v>
      </c>
      <c r="F34" s="173">
        <v>6</v>
      </c>
      <c r="G34" s="173">
        <v>5</v>
      </c>
      <c r="H34" s="173">
        <v>2</v>
      </c>
      <c r="I34" s="174">
        <v>4</v>
      </c>
      <c r="J34" s="21">
        <v>6</v>
      </c>
      <c r="K34" s="21">
        <v>5.1428571428571432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11</v>
      </c>
      <c r="D35" s="173">
        <v>11</v>
      </c>
      <c r="E35" s="173">
        <v>7</v>
      </c>
      <c r="F35" s="173">
        <v>6</v>
      </c>
      <c r="G35" s="173">
        <v>9</v>
      </c>
      <c r="H35" s="173">
        <v>7</v>
      </c>
      <c r="I35" s="174">
        <v>6</v>
      </c>
      <c r="J35" s="21">
        <v>8.8000000000000007</v>
      </c>
      <c r="K35" s="21">
        <v>8.1428571428571423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12</v>
      </c>
      <c r="D36" s="173">
        <v>16</v>
      </c>
      <c r="E36" s="173">
        <v>10</v>
      </c>
      <c r="F36" s="173">
        <v>9</v>
      </c>
      <c r="G36" s="173">
        <v>11</v>
      </c>
      <c r="H36" s="173">
        <v>3</v>
      </c>
      <c r="I36" s="174">
        <v>4</v>
      </c>
      <c r="J36" s="21">
        <v>11.6</v>
      </c>
      <c r="K36" s="21">
        <v>9.2857142857142865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17</v>
      </c>
      <c r="D37" s="173">
        <v>15</v>
      </c>
      <c r="E37" s="173">
        <v>12</v>
      </c>
      <c r="F37" s="173">
        <v>15</v>
      </c>
      <c r="G37" s="173">
        <v>13</v>
      </c>
      <c r="H37" s="173">
        <v>6</v>
      </c>
      <c r="I37" s="174">
        <v>2</v>
      </c>
      <c r="J37" s="21">
        <v>14.4</v>
      </c>
      <c r="K37" s="21">
        <v>11.428571428571429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23</v>
      </c>
      <c r="D38" s="173">
        <v>19</v>
      </c>
      <c r="E38" s="173">
        <v>21</v>
      </c>
      <c r="F38" s="173">
        <v>15</v>
      </c>
      <c r="G38" s="173">
        <v>16</v>
      </c>
      <c r="H38" s="173">
        <v>10</v>
      </c>
      <c r="I38" s="174">
        <v>4</v>
      </c>
      <c r="J38" s="21">
        <v>18.8</v>
      </c>
      <c r="K38" s="21">
        <v>15.428571428571429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24</v>
      </c>
      <c r="D39" s="173">
        <v>24</v>
      </c>
      <c r="E39" s="173">
        <v>24</v>
      </c>
      <c r="F39" s="173">
        <v>32</v>
      </c>
      <c r="G39" s="173">
        <v>29</v>
      </c>
      <c r="H39" s="173">
        <v>13</v>
      </c>
      <c r="I39" s="174">
        <v>8</v>
      </c>
      <c r="J39" s="21">
        <v>26.6</v>
      </c>
      <c r="K39" s="21">
        <v>22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44</v>
      </c>
      <c r="D40" s="173">
        <v>37</v>
      </c>
      <c r="E40" s="173">
        <v>21</v>
      </c>
      <c r="F40" s="173">
        <v>28</v>
      </c>
      <c r="G40" s="173">
        <v>29</v>
      </c>
      <c r="H40" s="173">
        <v>13</v>
      </c>
      <c r="I40" s="174">
        <v>5</v>
      </c>
      <c r="J40" s="21">
        <v>31.8</v>
      </c>
      <c r="K40" s="21">
        <v>25.285714285714285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32</v>
      </c>
      <c r="D41" s="173">
        <v>37</v>
      </c>
      <c r="E41" s="173">
        <v>31</v>
      </c>
      <c r="F41" s="173">
        <v>31</v>
      </c>
      <c r="G41" s="173">
        <v>37</v>
      </c>
      <c r="H41" s="173">
        <v>9</v>
      </c>
      <c r="I41" s="174">
        <v>10</v>
      </c>
      <c r="J41" s="21">
        <v>33.6</v>
      </c>
      <c r="K41" s="21">
        <v>26.714285714285715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53</v>
      </c>
      <c r="D42" s="173">
        <v>45</v>
      </c>
      <c r="E42" s="173">
        <v>54</v>
      </c>
      <c r="F42" s="173">
        <v>51</v>
      </c>
      <c r="G42" s="173">
        <v>46</v>
      </c>
      <c r="H42" s="173">
        <v>17</v>
      </c>
      <c r="I42" s="174">
        <v>7</v>
      </c>
      <c r="J42" s="21">
        <v>49.8</v>
      </c>
      <c r="K42" s="21">
        <v>39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47</v>
      </c>
      <c r="D43" s="173" t="s">
        <v>103</v>
      </c>
      <c r="E43" s="173">
        <v>42</v>
      </c>
      <c r="F43" s="173">
        <v>34</v>
      </c>
      <c r="G43" s="173">
        <v>44</v>
      </c>
      <c r="H43" s="173">
        <v>21</v>
      </c>
      <c r="I43" s="174">
        <v>10</v>
      </c>
      <c r="J43" s="21">
        <v>41.75</v>
      </c>
      <c r="K43" s="21">
        <v>33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51</v>
      </c>
      <c r="D44" s="173" t="s">
        <v>103</v>
      </c>
      <c r="E44" s="173">
        <v>29</v>
      </c>
      <c r="F44" s="173">
        <v>55</v>
      </c>
      <c r="G44" s="173">
        <v>50</v>
      </c>
      <c r="H44" s="173">
        <v>24</v>
      </c>
      <c r="I44" s="174">
        <v>16</v>
      </c>
      <c r="J44" s="21">
        <v>46.25</v>
      </c>
      <c r="K44" s="21">
        <v>37.5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42</v>
      </c>
      <c r="D45" s="173" t="s">
        <v>103</v>
      </c>
      <c r="E45" s="173">
        <v>46</v>
      </c>
      <c r="F45" s="173">
        <v>64</v>
      </c>
      <c r="G45" s="173">
        <v>44</v>
      </c>
      <c r="H45" s="173">
        <v>25</v>
      </c>
      <c r="I45" s="174">
        <v>23</v>
      </c>
      <c r="J45" s="21">
        <v>49</v>
      </c>
      <c r="K45" s="21">
        <v>40.666666666666664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56</v>
      </c>
      <c r="D46" s="173" t="s">
        <v>103</v>
      </c>
      <c r="E46" s="173">
        <v>46</v>
      </c>
      <c r="F46" s="173">
        <v>35</v>
      </c>
      <c r="G46" s="173">
        <v>51</v>
      </c>
      <c r="H46" s="173">
        <v>11</v>
      </c>
      <c r="I46" s="174">
        <v>37</v>
      </c>
      <c r="J46" s="21">
        <v>47</v>
      </c>
      <c r="K46" s="21">
        <v>39.333333333333336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41</v>
      </c>
      <c r="D47" s="173" t="s">
        <v>103</v>
      </c>
      <c r="E47" s="173">
        <v>45</v>
      </c>
      <c r="F47" s="173">
        <v>45</v>
      </c>
      <c r="G47" s="173">
        <v>33</v>
      </c>
      <c r="H47" s="173">
        <v>29</v>
      </c>
      <c r="I47" s="174">
        <v>23</v>
      </c>
      <c r="J47" s="21">
        <v>41</v>
      </c>
      <c r="K47" s="21">
        <v>36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42</v>
      </c>
      <c r="D48" s="173" t="s">
        <v>103</v>
      </c>
      <c r="E48" s="173">
        <v>41</v>
      </c>
      <c r="F48" s="173">
        <v>35</v>
      </c>
      <c r="G48" s="173">
        <v>49</v>
      </c>
      <c r="H48" s="173">
        <v>29</v>
      </c>
      <c r="I48" s="174">
        <v>20</v>
      </c>
      <c r="J48" s="21">
        <v>41.75</v>
      </c>
      <c r="K48" s="21">
        <v>36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31</v>
      </c>
      <c r="D49" s="173" t="s">
        <v>103</v>
      </c>
      <c r="E49" s="173">
        <v>43</v>
      </c>
      <c r="F49" s="173">
        <v>43</v>
      </c>
      <c r="G49" s="173">
        <v>23</v>
      </c>
      <c r="H49" s="173">
        <v>28</v>
      </c>
      <c r="I49" s="174">
        <v>37</v>
      </c>
      <c r="J49" s="21">
        <v>35</v>
      </c>
      <c r="K49" s="21">
        <v>34.166666666666664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40</v>
      </c>
      <c r="D50" s="173" t="s">
        <v>103</v>
      </c>
      <c r="E50" s="173">
        <v>46</v>
      </c>
      <c r="F50" s="173">
        <v>40</v>
      </c>
      <c r="G50" s="173">
        <v>32</v>
      </c>
      <c r="H50" s="173">
        <v>25</v>
      </c>
      <c r="I50" s="174">
        <v>35</v>
      </c>
      <c r="J50" s="21">
        <v>39.5</v>
      </c>
      <c r="K50" s="21">
        <v>36.333333333333336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42</v>
      </c>
      <c r="D51" s="173" t="s">
        <v>103</v>
      </c>
      <c r="E51" s="173">
        <v>40</v>
      </c>
      <c r="F51" s="173">
        <v>44</v>
      </c>
      <c r="G51" s="173">
        <v>29</v>
      </c>
      <c r="H51" s="173">
        <v>30</v>
      </c>
      <c r="I51" s="174">
        <v>42</v>
      </c>
      <c r="J51" s="21">
        <v>38.75</v>
      </c>
      <c r="K51" s="21">
        <v>37.833333333333336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42</v>
      </c>
      <c r="D52" s="173" t="s">
        <v>103</v>
      </c>
      <c r="E52" s="173">
        <v>34</v>
      </c>
      <c r="F52" s="173">
        <v>31</v>
      </c>
      <c r="G52" s="173">
        <v>50</v>
      </c>
      <c r="H52" s="173">
        <v>37</v>
      </c>
      <c r="I52" s="174">
        <v>37</v>
      </c>
      <c r="J52" s="21">
        <v>39.25</v>
      </c>
      <c r="K52" s="21">
        <v>38.5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35</v>
      </c>
      <c r="D53" s="173" t="s">
        <v>103</v>
      </c>
      <c r="E53" s="173">
        <v>35</v>
      </c>
      <c r="F53" s="173">
        <v>42</v>
      </c>
      <c r="G53" s="173">
        <v>36</v>
      </c>
      <c r="H53" s="173">
        <v>38</v>
      </c>
      <c r="I53" s="174">
        <v>38</v>
      </c>
      <c r="J53" s="21">
        <v>37</v>
      </c>
      <c r="K53" s="21">
        <v>37.333333333333336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40</v>
      </c>
      <c r="D54" s="173" t="s">
        <v>103</v>
      </c>
      <c r="E54" s="173">
        <v>48</v>
      </c>
      <c r="F54" s="173">
        <v>43</v>
      </c>
      <c r="G54" s="173">
        <v>39</v>
      </c>
      <c r="H54" s="173">
        <v>35</v>
      </c>
      <c r="I54" s="174">
        <v>46</v>
      </c>
      <c r="J54" s="21">
        <v>42.5</v>
      </c>
      <c r="K54" s="21">
        <v>41.833333333333336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35</v>
      </c>
      <c r="D55" s="173" t="s">
        <v>103</v>
      </c>
      <c r="E55" s="173">
        <v>29</v>
      </c>
      <c r="F55" s="173">
        <v>43</v>
      </c>
      <c r="G55" s="173">
        <v>48</v>
      </c>
      <c r="H55" s="173">
        <v>30</v>
      </c>
      <c r="I55" s="174">
        <v>35</v>
      </c>
      <c r="J55" s="21">
        <v>38.75</v>
      </c>
      <c r="K55" s="21">
        <v>36.666666666666664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27</v>
      </c>
      <c r="D56" s="173">
        <v>37</v>
      </c>
      <c r="E56" s="173">
        <v>27</v>
      </c>
      <c r="F56" s="173">
        <v>41</v>
      </c>
      <c r="G56" s="173">
        <v>41</v>
      </c>
      <c r="H56" s="173">
        <v>26</v>
      </c>
      <c r="I56" s="174">
        <v>26</v>
      </c>
      <c r="J56" s="21">
        <v>34.6</v>
      </c>
      <c r="K56" s="21">
        <v>32.142857142857146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52</v>
      </c>
      <c r="D57" s="173">
        <v>33</v>
      </c>
      <c r="E57" s="173">
        <v>35</v>
      </c>
      <c r="F57" s="173">
        <v>45</v>
      </c>
      <c r="G57" s="173">
        <v>36</v>
      </c>
      <c r="H57" s="173">
        <v>43</v>
      </c>
      <c r="I57" s="174">
        <v>40</v>
      </c>
      <c r="J57" s="21">
        <v>40.200000000000003</v>
      </c>
      <c r="K57" s="21">
        <v>40.571428571428569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37</v>
      </c>
      <c r="D58" s="173">
        <v>49</v>
      </c>
      <c r="E58" s="173">
        <v>48</v>
      </c>
      <c r="F58" s="173">
        <v>48</v>
      </c>
      <c r="G58" s="173">
        <v>44</v>
      </c>
      <c r="H58" s="173">
        <v>25</v>
      </c>
      <c r="I58" s="174">
        <v>36</v>
      </c>
      <c r="J58" s="21">
        <v>45.2</v>
      </c>
      <c r="K58" s="21">
        <v>41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36</v>
      </c>
      <c r="D59" s="173">
        <v>37</v>
      </c>
      <c r="E59" s="173">
        <v>45</v>
      </c>
      <c r="F59" s="173">
        <v>42</v>
      </c>
      <c r="G59" s="173">
        <v>41</v>
      </c>
      <c r="H59" s="173">
        <v>27</v>
      </c>
      <c r="I59" s="174">
        <v>48</v>
      </c>
      <c r="J59" s="21">
        <v>40.200000000000003</v>
      </c>
      <c r="K59" s="21">
        <v>39.428571428571431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39</v>
      </c>
      <c r="D60" s="173">
        <v>40</v>
      </c>
      <c r="E60" s="173">
        <v>30</v>
      </c>
      <c r="F60" s="173">
        <v>37</v>
      </c>
      <c r="G60" s="173">
        <v>50</v>
      </c>
      <c r="H60" s="173">
        <v>35</v>
      </c>
      <c r="I60" s="174">
        <v>42</v>
      </c>
      <c r="J60" s="21">
        <v>39.200000000000003</v>
      </c>
      <c r="K60" s="21">
        <v>39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45</v>
      </c>
      <c r="D61" s="173">
        <v>29</v>
      </c>
      <c r="E61" s="173">
        <v>40</v>
      </c>
      <c r="F61" s="173">
        <v>46</v>
      </c>
      <c r="G61" s="173">
        <v>41</v>
      </c>
      <c r="H61" s="173">
        <v>33</v>
      </c>
      <c r="I61" s="174">
        <v>30</v>
      </c>
      <c r="J61" s="21">
        <v>40.200000000000003</v>
      </c>
      <c r="K61" s="21">
        <v>37.714285714285715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30</v>
      </c>
      <c r="D62" s="173">
        <v>31</v>
      </c>
      <c r="E62" s="173">
        <v>36</v>
      </c>
      <c r="F62" s="173">
        <v>36</v>
      </c>
      <c r="G62" s="173">
        <v>45</v>
      </c>
      <c r="H62" s="173">
        <v>35</v>
      </c>
      <c r="I62" s="174">
        <v>34</v>
      </c>
      <c r="J62" s="21">
        <v>35.6</v>
      </c>
      <c r="K62" s="21">
        <v>35.285714285714285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37</v>
      </c>
      <c r="D63" s="173">
        <v>35</v>
      </c>
      <c r="E63" s="173">
        <v>42</v>
      </c>
      <c r="F63" s="173">
        <v>42</v>
      </c>
      <c r="G63" s="173">
        <v>47</v>
      </c>
      <c r="H63" s="173">
        <v>30</v>
      </c>
      <c r="I63" s="174">
        <v>56</v>
      </c>
      <c r="J63" s="21">
        <v>40.6</v>
      </c>
      <c r="K63" s="21">
        <v>41.285714285714285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40</v>
      </c>
      <c r="D64" s="173">
        <v>52</v>
      </c>
      <c r="E64" s="173">
        <v>31</v>
      </c>
      <c r="F64" s="173">
        <v>34</v>
      </c>
      <c r="G64" s="173">
        <v>30</v>
      </c>
      <c r="H64" s="173">
        <v>35</v>
      </c>
      <c r="I64" s="174">
        <v>45</v>
      </c>
      <c r="J64" s="21">
        <v>37.4</v>
      </c>
      <c r="K64" s="21">
        <v>38.142857142857146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38</v>
      </c>
      <c r="D65" s="173">
        <v>38</v>
      </c>
      <c r="E65" s="173">
        <v>36</v>
      </c>
      <c r="F65" s="173">
        <v>43</v>
      </c>
      <c r="G65" s="173">
        <v>41</v>
      </c>
      <c r="H65" s="173">
        <v>18</v>
      </c>
      <c r="I65" s="174">
        <v>34</v>
      </c>
      <c r="J65" s="21">
        <v>39.200000000000003</v>
      </c>
      <c r="K65" s="21">
        <v>35.428571428571431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36</v>
      </c>
      <c r="D66" s="173">
        <v>50</v>
      </c>
      <c r="E66" s="173">
        <v>43</v>
      </c>
      <c r="F66" s="173">
        <v>37</v>
      </c>
      <c r="G66" s="173">
        <v>52</v>
      </c>
      <c r="H66" s="173">
        <v>20</v>
      </c>
      <c r="I66" s="174">
        <v>48</v>
      </c>
      <c r="J66" s="21">
        <v>43.6</v>
      </c>
      <c r="K66" s="21">
        <v>40.857142857142854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35</v>
      </c>
      <c r="D67" s="173">
        <v>42</v>
      </c>
      <c r="E67" s="173">
        <v>43</v>
      </c>
      <c r="F67" s="173">
        <v>41</v>
      </c>
      <c r="G67" s="173">
        <v>42</v>
      </c>
      <c r="H67" s="173">
        <v>19</v>
      </c>
      <c r="I67" s="174">
        <v>48</v>
      </c>
      <c r="J67" s="21">
        <v>40.6</v>
      </c>
      <c r="K67" s="21">
        <v>38.571428571428569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27</v>
      </c>
      <c r="D68" s="173">
        <v>30</v>
      </c>
      <c r="E68" s="173">
        <v>32</v>
      </c>
      <c r="F68" s="173">
        <v>36</v>
      </c>
      <c r="G68" s="173">
        <v>31</v>
      </c>
      <c r="H68" s="173">
        <v>20</v>
      </c>
      <c r="I68" s="174">
        <v>32</v>
      </c>
      <c r="J68" s="21">
        <v>31.2</v>
      </c>
      <c r="K68" s="21">
        <v>29.714285714285715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38</v>
      </c>
      <c r="D69" s="173">
        <v>39</v>
      </c>
      <c r="E69" s="173">
        <v>43</v>
      </c>
      <c r="F69" s="173">
        <v>41</v>
      </c>
      <c r="G69" s="173">
        <v>35</v>
      </c>
      <c r="H69" s="173">
        <v>11</v>
      </c>
      <c r="I69" s="174">
        <v>40</v>
      </c>
      <c r="J69" s="21">
        <v>39.200000000000003</v>
      </c>
      <c r="K69" s="21">
        <v>35.285714285714285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37</v>
      </c>
      <c r="D70" s="173">
        <v>39</v>
      </c>
      <c r="E70" s="173">
        <v>36</v>
      </c>
      <c r="F70" s="173">
        <v>49</v>
      </c>
      <c r="G70" s="173">
        <v>43</v>
      </c>
      <c r="H70" s="173">
        <v>28</v>
      </c>
      <c r="I70" s="174">
        <v>41</v>
      </c>
      <c r="J70" s="21">
        <v>40.799999999999997</v>
      </c>
      <c r="K70" s="21">
        <v>39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38</v>
      </c>
      <c r="D71" s="173">
        <v>44</v>
      </c>
      <c r="E71" s="173">
        <v>39</v>
      </c>
      <c r="F71" s="173">
        <v>52</v>
      </c>
      <c r="G71" s="173">
        <v>50</v>
      </c>
      <c r="H71" s="173">
        <v>22</v>
      </c>
      <c r="I71" s="174">
        <v>34</v>
      </c>
      <c r="J71" s="21">
        <v>44.6</v>
      </c>
      <c r="K71" s="21">
        <v>39.857142857142854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28</v>
      </c>
      <c r="D72" s="173">
        <v>44</v>
      </c>
      <c r="E72" s="173">
        <v>33</v>
      </c>
      <c r="F72" s="173">
        <v>49</v>
      </c>
      <c r="G72" s="173">
        <v>44</v>
      </c>
      <c r="H72" s="173">
        <v>29</v>
      </c>
      <c r="I72" s="174">
        <v>36</v>
      </c>
      <c r="J72" s="21">
        <v>39.6</v>
      </c>
      <c r="K72" s="21">
        <v>37.571428571428569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38</v>
      </c>
      <c r="D73" s="173">
        <v>47</v>
      </c>
      <c r="E73" s="173">
        <v>43</v>
      </c>
      <c r="F73" s="173">
        <v>59</v>
      </c>
      <c r="G73" s="173">
        <v>64</v>
      </c>
      <c r="H73" s="173" t="s">
        <v>103</v>
      </c>
      <c r="I73" s="174">
        <v>44</v>
      </c>
      <c r="J73" s="21">
        <v>50.2</v>
      </c>
      <c r="K73" s="21">
        <v>49.166666666666664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49</v>
      </c>
      <c r="D74" s="173">
        <v>59</v>
      </c>
      <c r="E74" s="173">
        <v>56</v>
      </c>
      <c r="F74" s="173">
        <v>61</v>
      </c>
      <c r="G74" s="173">
        <v>55</v>
      </c>
      <c r="H74" s="173" t="s">
        <v>103</v>
      </c>
      <c r="I74" s="174">
        <v>38</v>
      </c>
      <c r="J74" s="21">
        <v>56</v>
      </c>
      <c r="K74" s="21">
        <v>53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45</v>
      </c>
      <c r="D75" s="173">
        <v>53</v>
      </c>
      <c r="E75" s="173">
        <v>45</v>
      </c>
      <c r="F75" s="173">
        <v>57</v>
      </c>
      <c r="G75" s="173">
        <v>63</v>
      </c>
      <c r="H75" s="173">
        <v>22</v>
      </c>
      <c r="I75" s="174">
        <v>48</v>
      </c>
      <c r="J75" s="21">
        <v>52.6</v>
      </c>
      <c r="K75" s="21">
        <v>47.571428571428569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51</v>
      </c>
      <c r="D76" s="173">
        <v>46</v>
      </c>
      <c r="E76" s="173">
        <v>56</v>
      </c>
      <c r="F76" s="173">
        <v>48</v>
      </c>
      <c r="G76" s="173">
        <v>59</v>
      </c>
      <c r="H76" s="173">
        <v>29</v>
      </c>
      <c r="I76" s="174">
        <v>43</v>
      </c>
      <c r="J76" s="21">
        <v>52</v>
      </c>
      <c r="K76" s="21">
        <v>47.428571428571431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65</v>
      </c>
      <c r="D77" s="173">
        <v>57</v>
      </c>
      <c r="E77" s="173">
        <v>43</v>
      </c>
      <c r="F77" s="173">
        <v>66</v>
      </c>
      <c r="G77" s="173">
        <v>56</v>
      </c>
      <c r="H77" s="173">
        <v>25</v>
      </c>
      <c r="I77" s="174">
        <v>35</v>
      </c>
      <c r="J77" s="21">
        <v>57.4</v>
      </c>
      <c r="K77" s="21">
        <v>49.571428571428569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68</v>
      </c>
      <c r="D78" s="173">
        <v>49</v>
      </c>
      <c r="E78" s="173">
        <v>55</v>
      </c>
      <c r="F78" s="173">
        <v>61</v>
      </c>
      <c r="G78" s="173">
        <v>74</v>
      </c>
      <c r="H78" s="173">
        <v>35</v>
      </c>
      <c r="I78" s="174">
        <v>45</v>
      </c>
      <c r="J78" s="21">
        <v>61.4</v>
      </c>
      <c r="K78" s="21">
        <v>55.285714285714285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77</v>
      </c>
      <c r="D79" s="173">
        <v>69</v>
      </c>
      <c r="E79" s="173">
        <v>56</v>
      </c>
      <c r="F79" s="173">
        <v>61</v>
      </c>
      <c r="G79" s="173">
        <v>68</v>
      </c>
      <c r="H79" s="173">
        <v>52</v>
      </c>
      <c r="I79" s="174">
        <v>41</v>
      </c>
      <c r="J79" s="21">
        <v>66.2</v>
      </c>
      <c r="K79" s="21">
        <v>60.571428571428569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63</v>
      </c>
      <c r="D80" s="173">
        <v>68</v>
      </c>
      <c r="E80" s="173">
        <v>50</v>
      </c>
      <c r="F80" s="173">
        <v>61</v>
      </c>
      <c r="G80" s="173">
        <v>69</v>
      </c>
      <c r="H80" s="173">
        <v>49</v>
      </c>
      <c r="I80" s="174">
        <v>39</v>
      </c>
      <c r="J80" s="21">
        <v>62.2</v>
      </c>
      <c r="K80" s="21">
        <v>57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74</v>
      </c>
      <c r="D81" s="173">
        <v>68</v>
      </c>
      <c r="E81" s="173">
        <v>67</v>
      </c>
      <c r="F81" s="173">
        <v>59</v>
      </c>
      <c r="G81" s="173">
        <v>58</v>
      </c>
      <c r="H81" s="173">
        <v>54</v>
      </c>
      <c r="I81" s="174">
        <v>32</v>
      </c>
      <c r="J81" s="21">
        <v>65.2</v>
      </c>
      <c r="K81" s="21">
        <v>58.857142857142854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55</v>
      </c>
      <c r="D82" s="173">
        <v>55</v>
      </c>
      <c r="E82" s="173">
        <v>60</v>
      </c>
      <c r="F82" s="173">
        <v>56</v>
      </c>
      <c r="G82" s="173">
        <v>51</v>
      </c>
      <c r="H82" s="173">
        <v>34</v>
      </c>
      <c r="I82" s="174">
        <v>27</v>
      </c>
      <c r="J82" s="21">
        <v>55.4</v>
      </c>
      <c r="K82" s="21">
        <v>48.285714285714285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41</v>
      </c>
      <c r="D83" s="173">
        <v>44</v>
      </c>
      <c r="E83" s="173" t="s">
        <v>103</v>
      </c>
      <c r="F83" s="173">
        <v>34</v>
      </c>
      <c r="G83" s="173">
        <v>39</v>
      </c>
      <c r="H83" s="173">
        <v>58</v>
      </c>
      <c r="I83" s="174">
        <v>34</v>
      </c>
      <c r="J83" s="21">
        <v>39.5</v>
      </c>
      <c r="K83" s="21">
        <v>41.666666666666664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41</v>
      </c>
      <c r="D84" s="173">
        <v>49</v>
      </c>
      <c r="E84" s="173" t="s">
        <v>103</v>
      </c>
      <c r="F84" s="173">
        <v>47</v>
      </c>
      <c r="G84" s="173">
        <v>45</v>
      </c>
      <c r="H84" s="173">
        <v>44</v>
      </c>
      <c r="I84" s="174">
        <v>25</v>
      </c>
      <c r="J84" s="21">
        <v>45.5</v>
      </c>
      <c r="K84" s="21">
        <v>41.833333333333336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30</v>
      </c>
      <c r="D85" s="173">
        <v>48</v>
      </c>
      <c r="E85" s="173" t="s">
        <v>103</v>
      </c>
      <c r="F85" s="173">
        <v>57</v>
      </c>
      <c r="G85" s="173">
        <v>36</v>
      </c>
      <c r="H85" s="173">
        <v>32</v>
      </c>
      <c r="I85" s="174">
        <v>29</v>
      </c>
      <c r="J85" s="21">
        <v>42.75</v>
      </c>
      <c r="K85" s="21">
        <v>38.666666666666664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39</v>
      </c>
      <c r="D86" s="173">
        <v>53</v>
      </c>
      <c r="E86" s="173" t="s">
        <v>103</v>
      </c>
      <c r="F86" s="173">
        <v>47</v>
      </c>
      <c r="G86" s="173">
        <v>49</v>
      </c>
      <c r="H86" s="173">
        <v>31</v>
      </c>
      <c r="I86" s="174">
        <v>25</v>
      </c>
      <c r="J86" s="21">
        <v>47</v>
      </c>
      <c r="K86" s="21">
        <v>40.666666666666664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33</v>
      </c>
      <c r="D87" s="173">
        <v>38</v>
      </c>
      <c r="E87" s="173">
        <v>26</v>
      </c>
      <c r="F87" s="173">
        <v>57</v>
      </c>
      <c r="G87" s="173">
        <v>60</v>
      </c>
      <c r="H87" s="173">
        <v>45</v>
      </c>
      <c r="I87" s="174">
        <v>29</v>
      </c>
      <c r="J87" s="21">
        <v>42.8</v>
      </c>
      <c r="K87" s="21">
        <v>41.142857142857146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35</v>
      </c>
      <c r="D88" s="173">
        <v>28</v>
      </c>
      <c r="E88" s="173">
        <v>30</v>
      </c>
      <c r="F88" s="173">
        <v>43</v>
      </c>
      <c r="G88" s="173">
        <v>47</v>
      </c>
      <c r="H88" s="173">
        <v>36</v>
      </c>
      <c r="I88" s="174">
        <v>32</v>
      </c>
      <c r="J88" s="21">
        <v>36.6</v>
      </c>
      <c r="K88" s="21">
        <v>35.857142857142854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27</v>
      </c>
      <c r="D89" s="173">
        <v>29</v>
      </c>
      <c r="E89" s="173">
        <v>28</v>
      </c>
      <c r="F89" s="173">
        <v>39</v>
      </c>
      <c r="G89" s="173">
        <v>32</v>
      </c>
      <c r="H89" s="173">
        <v>47</v>
      </c>
      <c r="I89" s="174">
        <v>24</v>
      </c>
      <c r="J89" s="21">
        <v>31</v>
      </c>
      <c r="K89" s="21">
        <v>32.285714285714285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19</v>
      </c>
      <c r="D90" s="173">
        <v>23</v>
      </c>
      <c r="E90" s="173">
        <v>32</v>
      </c>
      <c r="F90" s="173">
        <v>27</v>
      </c>
      <c r="G90" s="173">
        <v>30</v>
      </c>
      <c r="H90" s="173">
        <v>36</v>
      </c>
      <c r="I90" s="174">
        <v>25</v>
      </c>
      <c r="J90" s="21">
        <v>26.2</v>
      </c>
      <c r="K90" s="21">
        <v>27.428571428571427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28</v>
      </c>
      <c r="D91" s="173">
        <v>31</v>
      </c>
      <c r="E91" s="173">
        <v>38</v>
      </c>
      <c r="F91" s="173">
        <v>34</v>
      </c>
      <c r="G91" s="173">
        <v>29</v>
      </c>
      <c r="H91" s="173">
        <v>32</v>
      </c>
      <c r="I91" s="174">
        <v>30</v>
      </c>
      <c r="J91" s="21">
        <v>32</v>
      </c>
      <c r="K91" s="21">
        <v>31.714285714285715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25</v>
      </c>
      <c r="D92" s="173">
        <v>19</v>
      </c>
      <c r="E92" s="173">
        <v>33</v>
      </c>
      <c r="F92" s="173">
        <v>15</v>
      </c>
      <c r="G92" s="173">
        <v>21</v>
      </c>
      <c r="H92" s="173">
        <v>23</v>
      </c>
      <c r="I92" s="174">
        <v>20</v>
      </c>
      <c r="J92" s="21">
        <v>22.6</v>
      </c>
      <c r="K92" s="21">
        <v>22.285714285714285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19</v>
      </c>
      <c r="D93" s="173">
        <v>21</v>
      </c>
      <c r="E93" s="173">
        <v>45</v>
      </c>
      <c r="F93" s="173">
        <v>31</v>
      </c>
      <c r="G93" s="173">
        <v>28</v>
      </c>
      <c r="H93" s="173">
        <v>36</v>
      </c>
      <c r="I93" s="174">
        <v>19</v>
      </c>
      <c r="J93" s="21">
        <v>28.8</v>
      </c>
      <c r="K93" s="21">
        <v>28.428571428571427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25</v>
      </c>
      <c r="D94" s="173">
        <v>36</v>
      </c>
      <c r="E94" s="173">
        <v>29</v>
      </c>
      <c r="F94" s="173">
        <v>24</v>
      </c>
      <c r="G94" s="173">
        <v>29</v>
      </c>
      <c r="H94" s="173">
        <v>28</v>
      </c>
      <c r="I94" s="174">
        <v>16</v>
      </c>
      <c r="J94" s="21">
        <v>28.6</v>
      </c>
      <c r="K94" s="21">
        <v>26.714285714285715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14</v>
      </c>
      <c r="D95" s="173">
        <v>20</v>
      </c>
      <c r="E95" s="173">
        <v>24</v>
      </c>
      <c r="F95" s="173">
        <v>23</v>
      </c>
      <c r="G95" s="173">
        <v>26</v>
      </c>
      <c r="H95" s="173">
        <v>40</v>
      </c>
      <c r="I95" s="174">
        <v>17</v>
      </c>
      <c r="J95" s="21">
        <v>21.4</v>
      </c>
      <c r="K95" s="21">
        <v>23.428571428571427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18</v>
      </c>
      <c r="D96" s="173">
        <v>20</v>
      </c>
      <c r="E96" s="173">
        <v>20</v>
      </c>
      <c r="F96" s="173">
        <v>26</v>
      </c>
      <c r="G96" s="173">
        <v>27</v>
      </c>
      <c r="H96" s="173">
        <v>11</v>
      </c>
      <c r="I96" s="174">
        <v>13</v>
      </c>
      <c r="J96" s="21">
        <v>22.2</v>
      </c>
      <c r="K96" s="21">
        <v>19.285714285714285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15</v>
      </c>
      <c r="D97" s="173">
        <v>18</v>
      </c>
      <c r="E97" s="173">
        <v>13</v>
      </c>
      <c r="F97" s="173">
        <v>23</v>
      </c>
      <c r="G97" s="173">
        <v>31</v>
      </c>
      <c r="H97" s="173" t="s">
        <v>103</v>
      </c>
      <c r="I97" s="174">
        <v>18</v>
      </c>
      <c r="J97" s="21">
        <v>20</v>
      </c>
      <c r="K97" s="21">
        <v>19.666666666666668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17</v>
      </c>
      <c r="D98" s="173">
        <v>15</v>
      </c>
      <c r="E98" s="173">
        <v>27</v>
      </c>
      <c r="F98" s="173">
        <v>35</v>
      </c>
      <c r="G98" s="173">
        <v>43</v>
      </c>
      <c r="H98" s="173" t="s">
        <v>103</v>
      </c>
      <c r="I98" s="174">
        <v>15</v>
      </c>
      <c r="J98" s="21">
        <v>27.4</v>
      </c>
      <c r="K98" s="21">
        <v>25.333333333333332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11</v>
      </c>
      <c r="D99" s="173">
        <v>33</v>
      </c>
      <c r="E99" s="173">
        <v>29</v>
      </c>
      <c r="F99" s="173">
        <v>36</v>
      </c>
      <c r="G99" s="173">
        <v>56</v>
      </c>
      <c r="H99" s="173" t="s">
        <v>103</v>
      </c>
      <c r="I99" s="174">
        <v>15</v>
      </c>
      <c r="J99" s="21">
        <v>33</v>
      </c>
      <c r="K99" s="21">
        <v>30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18</v>
      </c>
      <c r="D100" s="173">
        <v>25</v>
      </c>
      <c r="E100" s="173">
        <v>33</v>
      </c>
      <c r="F100" s="173">
        <v>24</v>
      </c>
      <c r="G100" s="173">
        <v>34</v>
      </c>
      <c r="H100" s="173" t="s">
        <v>103</v>
      </c>
      <c r="I100" s="174">
        <v>11</v>
      </c>
      <c r="J100" s="21">
        <v>26.8</v>
      </c>
      <c r="K100" s="21">
        <v>24.166666666666668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9</v>
      </c>
      <c r="D101" s="173">
        <v>20</v>
      </c>
      <c r="E101" s="173">
        <v>24</v>
      </c>
      <c r="F101" s="173">
        <v>25</v>
      </c>
      <c r="G101" s="173">
        <v>31</v>
      </c>
      <c r="H101" s="173" t="s">
        <v>103</v>
      </c>
      <c r="I101" s="174">
        <v>10</v>
      </c>
      <c r="J101" s="21">
        <v>21.8</v>
      </c>
      <c r="K101" s="21">
        <v>19.833333333333332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23</v>
      </c>
      <c r="D102" s="173">
        <v>12</v>
      </c>
      <c r="E102" s="173">
        <v>15</v>
      </c>
      <c r="F102" s="173">
        <v>22</v>
      </c>
      <c r="G102" s="173">
        <v>30</v>
      </c>
      <c r="H102" s="173" t="s">
        <v>103</v>
      </c>
      <c r="I102" s="174">
        <v>13</v>
      </c>
      <c r="J102" s="21">
        <v>20.399999999999999</v>
      </c>
      <c r="K102" s="21">
        <v>19.166666666666668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16</v>
      </c>
      <c r="D103" s="173">
        <v>18</v>
      </c>
      <c r="E103" s="173">
        <v>15</v>
      </c>
      <c r="F103" s="173">
        <v>31</v>
      </c>
      <c r="G103" s="173">
        <v>38</v>
      </c>
      <c r="H103" s="173" t="s">
        <v>103</v>
      </c>
      <c r="I103" s="174">
        <v>15</v>
      </c>
      <c r="J103" s="21">
        <v>23.6</v>
      </c>
      <c r="K103" s="21">
        <v>22.166666666666668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18</v>
      </c>
      <c r="D104" s="173">
        <v>7</v>
      </c>
      <c r="E104" s="173">
        <v>7</v>
      </c>
      <c r="F104" s="173">
        <v>24</v>
      </c>
      <c r="G104" s="173">
        <v>27</v>
      </c>
      <c r="H104" s="173" t="s">
        <v>103</v>
      </c>
      <c r="I104" s="174">
        <v>8</v>
      </c>
      <c r="J104" s="21">
        <v>16.600000000000001</v>
      </c>
      <c r="K104" s="21">
        <v>15.166666666666666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9</v>
      </c>
      <c r="D105" s="173">
        <v>7</v>
      </c>
      <c r="E105" s="173">
        <v>11</v>
      </c>
      <c r="F105" s="173">
        <v>27</v>
      </c>
      <c r="G105" s="173">
        <v>28</v>
      </c>
      <c r="H105" s="173" t="s">
        <v>103</v>
      </c>
      <c r="I105" s="174">
        <v>11</v>
      </c>
      <c r="J105" s="21">
        <v>16.399999999999999</v>
      </c>
      <c r="K105" s="21">
        <v>15.5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8</v>
      </c>
      <c r="D106" s="177">
        <v>10</v>
      </c>
      <c r="E106" s="177">
        <v>9</v>
      </c>
      <c r="F106" s="177">
        <v>17</v>
      </c>
      <c r="G106" s="177">
        <v>20</v>
      </c>
      <c r="H106" s="177" t="s">
        <v>103</v>
      </c>
      <c r="I106" s="178">
        <v>11</v>
      </c>
      <c r="J106" s="21">
        <v>12.8</v>
      </c>
      <c r="K106" s="21">
        <v>12.5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2053</v>
      </c>
      <c r="D107" s="340" t="s">
        <v>104</v>
      </c>
      <c r="E107" s="340" t="s">
        <v>105</v>
      </c>
      <c r="F107" s="340">
        <v>2189</v>
      </c>
      <c r="G107" s="340">
        <v>2168</v>
      </c>
      <c r="H107" s="340" t="s">
        <v>106</v>
      </c>
      <c r="I107" s="341">
        <v>1604</v>
      </c>
      <c r="J107" s="342">
        <v>2104.6500000000005</v>
      </c>
      <c r="K107" s="342">
        <v>1928.5952380952385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2391</v>
      </c>
      <c r="D108" s="347" t="s">
        <v>107</v>
      </c>
      <c r="E108" s="347" t="s">
        <v>108</v>
      </c>
      <c r="F108" s="347">
        <v>2611</v>
      </c>
      <c r="G108" s="347">
        <v>2620</v>
      </c>
      <c r="H108" s="347" t="s">
        <v>109</v>
      </c>
      <c r="I108" s="348">
        <v>1878</v>
      </c>
      <c r="J108" s="349">
        <v>2497.8500000000004</v>
      </c>
      <c r="K108" s="349">
        <v>2306.4523809523816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2503</v>
      </c>
      <c r="D109" s="352" t="s">
        <v>110</v>
      </c>
      <c r="E109" s="352" t="s">
        <v>111</v>
      </c>
      <c r="F109" s="352">
        <v>2817</v>
      </c>
      <c r="G109" s="352">
        <v>2884</v>
      </c>
      <c r="H109" s="352" t="s">
        <v>109</v>
      </c>
      <c r="I109" s="353">
        <v>1972</v>
      </c>
      <c r="J109" s="354">
        <v>2669.2500000000009</v>
      </c>
      <c r="K109" s="354">
        <v>2464.9523809523812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2581</v>
      </c>
      <c r="D110" s="357" t="s">
        <v>112</v>
      </c>
      <c r="E110" s="357" t="s">
        <v>113</v>
      </c>
      <c r="F110" s="357">
        <v>2935</v>
      </c>
      <c r="G110" s="357">
        <v>3049</v>
      </c>
      <c r="H110" s="357" t="s">
        <v>114</v>
      </c>
      <c r="I110" s="358" t="s">
        <v>115</v>
      </c>
      <c r="J110" s="359">
        <v>2778.0500000000006</v>
      </c>
      <c r="K110" s="359">
        <v>2606.6190476190477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53</v>
      </c>
      <c r="D113" s="509"/>
      <c r="E113" s="509"/>
      <c r="F113" s="509"/>
      <c r="G113" s="509"/>
      <c r="H113" s="509"/>
      <c r="I113" s="509"/>
      <c r="J113" s="509"/>
      <c r="K113" s="510"/>
      <c r="M113" s="535"/>
      <c r="N113" s="535"/>
      <c r="O113" s="535"/>
      <c r="P113" s="535"/>
      <c r="Q113" s="535"/>
      <c r="R113" s="535"/>
      <c r="S113" s="535"/>
      <c r="T113" s="535"/>
      <c r="U113" s="535"/>
      <c r="V113" s="60"/>
      <c r="W113" s="535"/>
      <c r="X113" s="535"/>
      <c r="Y113" s="535"/>
      <c r="Z113" s="535"/>
      <c r="AA113" s="535"/>
      <c r="AB113" s="535"/>
      <c r="AC113" s="535"/>
      <c r="AD113" s="535"/>
      <c r="AE113" s="535"/>
      <c r="AG113" s="228"/>
      <c r="AH113" s="508" t="s">
        <v>53</v>
      </c>
      <c r="AI113" s="509"/>
      <c r="AJ113" s="509"/>
      <c r="AK113" s="509"/>
      <c r="AL113" s="509"/>
      <c r="AM113" s="509"/>
      <c r="AN113" s="509"/>
      <c r="AO113" s="509"/>
      <c r="AP113" s="510"/>
      <c r="AR113" s="535"/>
      <c r="AS113" s="535"/>
      <c r="AT113" s="535"/>
      <c r="AU113" s="535"/>
      <c r="AV113" s="535"/>
      <c r="AW113" s="535"/>
      <c r="AX113" s="535"/>
      <c r="AY113" s="535"/>
      <c r="AZ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</row>
    <row r="114" spans="1:62" x14ac:dyDescent="0.25">
      <c r="A114" s="218"/>
      <c r="B114" s="254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21</v>
      </c>
      <c r="D115" s="168">
        <v>20</v>
      </c>
      <c r="E115" s="168">
        <v>29</v>
      </c>
      <c r="F115" s="168">
        <v>29</v>
      </c>
      <c r="G115" s="168">
        <v>47</v>
      </c>
      <c r="H115" s="168">
        <v>79</v>
      </c>
      <c r="I115" s="169" t="s">
        <v>103</v>
      </c>
      <c r="J115" s="21">
        <v>29.2</v>
      </c>
      <c r="K115" s="21">
        <v>37.5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21</v>
      </c>
      <c r="AI115" s="168">
        <v>20</v>
      </c>
      <c r="AJ115" s="168">
        <v>29</v>
      </c>
      <c r="AK115" s="168">
        <v>29</v>
      </c>
      <c r="AL115" s="168">
        <v>47</v>
      </c>
      <c r="AM115" s="168">
        <v>79</v>
      </c>
      <c r="AN115" s="169" t="s">
        <v>103</v>
      </c>
      <c r="AO115" s="21">
        <v>29.2</v>
      </c>
      <c r="AP115" s="21">
        <v>37.5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15</v>
      </c>
      <c r="D116" s="173">
        <v>12</v>
      </c>
      <c r="E116" s="173">
        <v>15</v>
      </c>
      <c r="F116" s="173">
        <v>27</v>
      </c>
      <c r="G116" s="173">
        <v>39</v>
      </c>
      <c r="H116" s="173">
        <v>55</v>
      </c>
      <c r="I116" s="174" t="s">
        <v>116</v>
      </c>
      <c r="J116" s="21">
        <v>21.6</v>
      </c>
      <c r="K116" s="21">
        <v>27.166666666666668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15</v>
      </c>
      <c r="AI116" s="173">
        <v>12</v>
      </c>
      <c r="AJ116" s="173">
        <v>15</v>
      </c>
      <c r="AK116" s="173">
        <v>27</v>
      </c>
      <c r="AL116" s="173">
        <v>39</v>
      </c>
      <c r="AM116" s="173">
        <v>55</v>
      </c>
      <c r="AN116" s="174">
        <v>21</v>
      </c>
      <c r="AO116" s="21">
        <v>21.6</v>
      </c>
      <c r="AP116" s="21">
        <v>27.1666666666667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15</v>
      </c>
      <c r="D117" s="173">
        <v>14</v>
      </c>
      <c r="E117" s="173">
        <v>19</v>
      </c>
      <c r="F117" s="173">
        <v>17</v>
      </c>
      <c r="G117" s="173">
        <v>29</v>
      </c>
      <c r="H117" s="173">
        <v>50</v>
      </c>
      <c r="I117" s="174">
        <v>65</v>
      </c>
      <c r="J117" s="21">
        <v>18.8</v>
      </c>
      <c r="K117" s="21">
        <v>29.857142857142858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15</v>
      </c>
      <c r="AI117" s="173">
        <v>14</v>
      </c>
      <c r="AJ117" s="173">
        <v>19</v>
      </c>
      <c r="AK117" s="173">
        <v>17</v>
      </c>
      <c r="AL117" s="173">
        <v>29</v>
      </c>
      <c r="AM117" s="173">
        <v>50</v>
      </c>
      <c r="AN117" s="174">
        <v>65</v>
      </c>
      <c r="AO117" s="21">
        <v>18.8</v>
      </c>
      <c r="AP117" s="21">
        <v>29.8571428571429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8</v>
      </c>
      <c r="D118" s="173">
        <v>8</v>
      </c>
      <c r="E118" s="173">
        <v>10</v>
      </c>
      <c r="F118" s="173">
        <v>15</v>
      </c>
      <c r="G118" s="173">
        <v>29</v>
      </c>
      <c r="H118" s="173">
        <v>39</v>
      </c>
      <c r="I118" s="174">
        <v>31</v>
      </c>
      <c r="J118" s="21">
        <v>14</v>
      </c>
      <c r="K118" s="21">
        <v>20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8</v>
      </c>
      <c r="AI118" s="173">
        <v>8</v>
      </c>
      <c r="AJ118" s="173">
        <v>10</v>
      </c>
      <c r="AK118" s="173">
        <v>15</v>
      </c>
      <c r="AL118" s="173">
        <v>29</v>
      </c>
      <c r="AM118" s="173">
        <v>39</v>
      </c>
      <c r="AN118" s="174">
        <v>31</v>
      </c>
      <c r="AO118" s="21">
        <v>14</v>
      </c>
      <c r="AP118" s="21">
        <v>20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3</v>
      </c>
      <c r="D119" s="173">
        <v>11</v>
      </c>
      <c r="E119" s="173">
        <v>9</v>
      </c>
      <c r="F119" s="173">
        <v>12</v>
      </c>
      <c r="G119" s="173">
        <v>10</v>
      </c>
      <c r="H119" s="173">
        <v>13</v>
      </c>
      <c r="I119" s="174">
        <v>14</v>
      </c>
      <c r="J119" s="21">
        <v>9</v>
      </c>
      <c r="K119" s="21">
        <v>10.285714285714286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3</v>
      </c>
      <c r="AI119" s="173">
        <v>11</v>
      </c>
      <c r="AJ119" s="173">
        <v>9</v>
      </c>
      <c r="AK119" s="173">
        <v>12</v>
      </c>
      <c r="AL119" s="173">
        <v>10</v>
      </c>
      <c r="AM119" s="173">
        <v>13</v>
      </c>
      <c r="AN119" s="174">
        <v>14</v>
      </c>
      <c r="AO119" s="21">
        <v>9</v>
      </c>
      <c r="AP119" s="21">
        <v>10.285714285714301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16</v>
      </c>
      <c r="D120" s="173">
        <v>18</v>
      </c>
      <c r="E120" s="173">
        <v>18</v>
      </c>
      <c r="F120" s="173">
        <v>18</v>
      </c>
      <c r="G120" s="173">
        <v>11</v>
      </c>
      <c r="H120" s="173">
        <v>14</v>
      </c>
      <c r="I120" s="174">
        <v>15</v>
      </c>
      <c r="J120" s="21">
        <v>16.2</v>
      </c>
      <c r="K120" s="21">
        <v>15.714285714285714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16</v>
      </c>
      <c r="AI120" s="173">
        <v>18</v>
      </c>
      <c r="AJ120" s="173">
        <v>18</v>
      </c>
      <c r="AK120" s="173">
        <v>18</v>
      </c>
      <c r="AL120" s="173">
        <v>11</v>
      </c>
      <c r="AM120" s="173">
        <v>14</v>
      </c>
      <c r="AN120" s="174">
        <v>15</v>
      </c>
      <c r="AO120" s="21">
        <v>16.2</v>
      </c>
      <c r="AP120" s="21">
        <v>15.714285714285699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63</v>
      </c>
      <c r="D121" s="173">
        <v>61</v>
      </c>
      <c r="E121" s="173">
        <v>50</v>
      </c>
      <c r="F121" s="173">
        <v>45</v>
      </c>
      <c r="G121" s="173">
        <v>49</v>
      </c>
      <c r="H121" s="173">
        <v>26</v>
      </c>
      <c r="I121" s="174">
        <v>16</v>
      </c>
      <c r="J121" s="21">
        <v>53.6</v>
      </c>
      <c r="K121" s="21">
        <v>44.285714285714285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63</v>
      </c>
      <c r="AI121" s="173">
        <v>61</v>
      </c>
      <c r="AJ121" s="173">
        <v>50</v>
      </c>
      <c r="AK121" s="173">
        <v>45</v>
      </c>
      <c r="AL121" s="173">
        <v>49</v>
      </c>
      <c r="AM121" s="173">
        <v>26</v>
      </c>
      <c r="AN121" s="174">
        <v>16</v>
      </c>
      <c r="AO121" s="21">
        <v>53.6</v>
      </c>
      <c r="AP121" s="21">
        <v>44.285714285714299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153</v>
      </c>
      <c r="D122" s="173">
        <v>143</v>
      </c>
      <c r="E122" s="173">
        <v>130</v>
      </c>
      <c r="F122" s="173">
        <v>142</v>
      </c>
      <c r="G122" s="173">
        <v>141</v>
      </c>
      <c r="H122" s="173">
        <v>52</v>
      </c>
      <c r="I122" s="174">
        <v>30</v>
      </c>
      <c r="J122" s="21">
        <v>141.80000000000001</v>
      </c>
      <c r="K122" s="21">
        <v>113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153</v>
      </c>
      <c r="AI122" s="173">
        <v>143</v>
      </c>
      <c r="AJ122" s="173">
        <v>130</v>
      </c>
      <c r="AK122" s="173">
        <v>142</v>
      </c>
      <c r="AL122" s="173">
        <v>141</v>
      </c>
      <c r="AM122" s="173">
        <v>52</v>
      </c>
      <c r="AN122" s="174">
        <v>30</v>
      </c>
      <c r="AO122" s="21">
        <v>141.80000000000001</v>
      </c>
      <c r="AP122" s="21">
        <v>113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196</v>
      </c>
      <c r="D123" s="173" t="s">
        <v>103</v>
      </c>
      <c r="E123" s="173">
        <v>163</v>
      </c>
      <c r="F123" s="173">
        <v>188</v>
      </c>
      <c r="G123" s="173">
        <v>189</v>
      </c>
      <c r="H123" s="173">
        <v>81</v>
      </c>
      <c r="I123" s="174">
        <v>86</v>
      </c>
      <c r="J123" s="21">
        <v>184</v>
      </c>
      <c r="K123" s="21">
        <v>150.5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196</v>
      </c>
      <c r="AI123" s="173" t="s">
        <v>103</v>
      </c>
      <c r="AJ123" s="173">
        <v>163</v>
      </c>
      <c r="AK123" s="173">
        <v>188</v>
      </c>
      <c r="AL123" s="173">
        <v>189</v>
      </c>
      <c r="AM123" s="173">
        <v>81</v>
      </c>
      <c r="AN123" s="174">
        <v>86</v>
      </c>
      <c r="AO123" s="21">
        <v>184</v>
      </c>
      <c r="AP123" s="21">
        <v>150.5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154</v>
      </c>
      <c r="D124" s="173" t="s">
        <v>103</v>
      </c>
      <c r="E124" s="173">
        <v>175</v>
      </c>
      <c r="F124" s="173">
        <v>163</v>
      </c>
      <c r="G124" s="173">
        <v>137</v>
      </c>
      <c r="H124" s="173">
        <v>111</v>
      </c>
      <c r="I124" s="174">
        <v>115</v>
      </c>
      <c r="J124" s="21">
        <v>157.25</v>
      </c>
      <c r="K124" s="21">
        <v>142.5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154</v>
      </c>
      <c r="AI124" s="173" t="s">
        <v>103</v>
      </c>
      <c r="AJ124" s="173">
        <v>175</v>
      </c>
      <c r="AK124" s="173">
        <v>163</v>
      </c>
      <c r="AL124" s="173">
        <v>137</v>
      </c>
      <c r="AM124" s="173">
        <v>111</v>
      </c>
      <c r="AN124" s="174">
        <v>115</v>
      </c>
      <c r="AO124" s="21">
        <v>157.25</v>
      </c>
      <c r="AP124" s="21">
        <v>142.5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159</v>
      </c>
      <c r="D125" s="173" t="s">
        <v>103</v>
      </c>
      <c r="E125" s="173">
        <v>157</v>
      </c>
      <c r="F125" s="173">
        <v>160</v>
      </c>
      <c r="G125" s="173">
        <v>154</v>
      </c>
      <c r="H125" s="173">
        <v>140</v>
      </c>
      <c r="I125" s="174">
        <v>163</v>
      </c>
      <c r="J125" s="21">
        <v>157.5</v>
      </c>
      <c r="K125" s="21">
        <v>155.5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159</v>
      </c>
      <c r="AI125" s="173" t="s">
        <v>103</v>
      </c>
      <c r="AJ125" s="173">
        <v>157</v>
      </c>
      <c r="AK125" s="173">
        <v>160</v>
      </c>
      <c r="AL125" s="173">
        <v>154</v>
      </c>
      <c r="AM125" s="173">
        <v>140</v>
      </c>
      <c r="AN125" s="174">
        <v>163</v>
      </c>
      <c r="AO125" s="21">
        <v>157.5</v>
      </c>
      <c r="AP125" s="21">
        <v>155.5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151</v>
      </c>
      <c r="D126" s="173" t="s">
        <v>117</v>
      </c>
      <c r="E126" s="173">
        <v>139</v>
      </c>
      <c r="F126" s="173">
        <v>177</v>
      </c>
      <c r="G126" s="173">
        <v>169</v>
      </c>
      <c r="H126" s="173">
        <v>124</v>
      </c>
      <c r="I126" s="174">
        <v>137</v>
      </c>
      <c r="J126" s="21">
        <v>159</v>
      </c>
      <c r="K126" s="21">
        <v>149.5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151</v>
      </c>
      <c r="AI126" s="173">
        <v>119</v>
      </c>
      <c r="AJ126" s="173">
        <v>139</v>
      </c>
      <c r="AK126" s="173">
        <v>177</v>
      </c>
      <c r="AL126" s="173">
        <v>169</v>
      </c>
      <c r="AM126" s="173">
        <v>124</v>
      </c>
      <c r="AN126" s="174">
        <v>137</v>
      </c>
      <c r="AO126" s="21">
        <v>159</v>
      </c>
      <c r="AP126" s="21">
        <v>149.5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150</v>
      </c>
      <c r="D127" s="173">
        <v>137</v>
      </c>
      <c r="E127" s="173">
        <v>151</v>
      </c>
      <c r="F127" s="173">
        <v>161</v>
      </c>
      <c r="G127" s="173">
        <v>177</v>
      </c>
      <c r="H127" s="173">
        <v>130</v>
      </c>
      <c r="I127" s="174">
        <v>154</v>
      </c>
      <c r="J127" s="21">
        <v>155.19999999999999</v>
      </c>
      <c r="K127" s="21">
        <v>151.42857142857142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150</v>
      </c>
      <c r="AI127" s="173">
        <v>137</v>
      </c>
      <c r="AJ127" s="173">
        <v>151</v>
      </c>
      <c r="AK127" s="173">
        <v>161</v>
      </c>
      <c r="AL127" s="173">
        <v>177</v>
      </c>
      <c r="AM127" s="173">
        <v>130</v>
      </c>
      <c r="AN127" s="174">
        <v>154</v>
      </c>
      <c r="AO127" s="21">
        <v>155.19999999999999</v>
      </c>
      <c r="AP127" s="21">
        <v>151.42857142857099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151</v>
      </c>
      <c r="D128" s="173">
        <v>175</v>
      </c>
      <c r="E128" s="173">
        <v>152</v>
      </c>
      <c r="F128" s="173">
        <v>156</v>
      </c>
      <c r="G128" s="173">
        <v>170</v>
      </c>
      <c r="H128" s="173">
        <v>103</v>
      </c>
      <c r="I128" s="174">
        <v>183</v>
      </c>
      <c r="J128" s="21">
        <v>160.80000000000001</v>
      </c>
      <c r="K128" s="21">
        <v>155.71428571428572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151</v>
      </c>
      <c r="AI128" s="173">
        <v>175</v>
      </c>
      <c r="AJ128" s="173">
        <v>152</v>
      </c>
      <c r="AK128" s="173">
        <v>156</v>
      </c>
      <c r="AL128" s="173">
        <v>170</v>
      </c>
      <c r="AM128" s="173">
        <v>103</v>
      </c>
      <c r="AN128" s="174">
        <v>183</v>
      </c>
      <c r="AO128" s="21">
        <v>160.80000000000001</v>
      </c>
      <c r="AP128" s="21">
        <v>155.71428571428601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137</v>
      </c>
      <c r="D129" s="173">
        <v>150</v>
      </c>
      <c r="E129" s="173">
        <v>154</v>
      </c>
      <c r="F129" s="173">
        <v>167</v>
      </c>
      <c r="G129" s="173">
        <v>151</v>
      </c>
      <c r="H129" s="173">
        <v>78</v>
      </c>
      <c r="I129" s="174">
        <v>161</v>
      </c>
      <c r="J129" s="21">
        <v>151.80000000000001</v>
      </c>
      <c r="K129" s="21">
        <v>142.57142857142858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137</v>
      </c>
      <c r="AI129" s="173">
        <v>150</v>
      </c>
      <c r="AJ129" s="173">
        <v>154</v>
      </c>
      <c r="AK129" s="173">
        <v>167</v>
      </c>
      <c r="AL129" s="173">
        <v>151</v>
      </c>
      <c r="AM129" s="173">
        <v>78</v>
      </c>
      <c r="AN129" s="174">
        <v>161</v>
      </c>
      <c r="AO129" s="21">
        <v>151.80000000000001</v>
      </c>
      <c r="AP129" s="21">
        <v>142.57142857142901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153</v>
      </c>
      <c r="D130" s="173">
        <v>194</v>
      </c>
      <c r="E130" s="173">
        <v>171</v>
      </c>
      <c r="F130" s="173">
        <v>221</v>
      </c>
      <c r="G130" s="173">
        <v>213</v>
      </c>
      <c r="H130" s="173" t="s">
        <v>118</v>
      </c>
      <c r="I130" s="174">
        <v>152</v>
      </c>
      <c r="J130" s="21">
        <v>190.4</v>
      </c>
      <c r="K130" s="21">
        <v>184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153</v>
      </c>
      <c r="AI130" s="173">
        <v>194</v>
      </c>
      <c r="AJ130" s="173">
        <v>171</v>
      </c>
      <c r="AK130" s="173">
        <v>221</v>
      </c>
      <c r="AL130" s="173">
        <v>213</v>
      </c>
      <c r="AM130" s="173">
        <v>51</v>
      </c>
      <c r="AN130" s="174">
        <v>152</v>
      </c>
      <c r="AO130" s="21">
        <v>190.4</v>
      </c>
      <c r="AP130" s="21">
        <v>184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229</v>
      </c>
      <c r="D131" s="173">
        <v>205</v>
      </c>
      <c r="E131" s="173">
        <v>199</v>
      </c>
      <c r="F131" s="173">
        <v>232</v>
      </c>
      <c r="G131" s="173">
        <v>252</v>
      </c>
      <c r="H131" s="173">
        <v>111</v>
      </c>
      <c r="I131" s="174">
        <v>171</v>
      </c>
      <c r="J131" s="21">
        <v>223.4</v>
      </c>
      <c r="K131" s="21">
        <v>199.85714285714286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229</v>
      </c>
      <c r="AI131" s="173">
        <v>205</v>
      </c>
      <c r="AJ131" s="173">
        <v>199</v>
      </c>
      <c r="AK131" s="173">
        <v>232</v>
      </c>
      <c r="AL131" s="173">
        <v>252</v>
      </c>
      <c r="AM131" s="173">
        <v>111</v>
      </c>
      <c r="AN131" s="174">
        <v>171</v>
      </c>
      <c r="AO131" s="21">
        <v>223.4</v>
      </c>
      <c r="AP131" s="21">
        <v>199.857142857143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269</v>
      </c>
      <c r="D132" s="173">
        <v>260</v>
      </c>
      <c r="E132" s="173">
        <v>233</v>
      </c>
      <c r="F132" s="173">
        <v>237</v>
      </c>
      <c r="G132" s="173">
        <v>246</v>
      </c>
      <c r="H132" s="173">
        <v>189</v>
      </c>
      <c r="I132" s="174">
        <v>139</v>
      </c>
      <c r="J132" s="21">
        <v>249</v>
      </c>
      <c r="K132" s="21">
        <v>224.71428571428572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269</v>
      </c>
      <c r="AI132" s="173">
        <v>260</v>
      </c>
      <c r="AJ132" s="173">
        <v>233</v>
      </c>
      <c r="AK132" s="173">
        <v>237</v>
      </c>
      <c r="AL132" s="173">
        <v>246</v>
      </c>
      <c r="AM132" s="173">
        <v>189</v>
      </c>
      <c r="AN132" s="174">
        <v>139</v>
      </c>
      <c r="AO132" s="21">
        <v>249</v>
      </c>
      <c r="AP132" s="21">
        <v>224.71428571428601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151</v>
      </c>
      <c r="D133" s="173">
        <v>194</v>
      </c>
      <c r="E133" s="173" t="s">
        <v>103</v>
      </c>
      <c r="F133" s="173">
        <v>185</v>
      </c>
      <c r="G133" s="173">
        <v>169</v>
      </c>
      <c r="H133" s="173">
        <v>165</v>
      </c>
      <c r="I133" s="174">
        <v>113</v>
      </c>
      <c r="J133" s="21">
        <v>174.75</v>
      </c>
      <c r="K133" s="21">
        <v>162.83333333333334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151</v>
      </c>
      <c r="AI133" s="173">
        <v>194</v>
      </c>
      <c r="AJ133" s="173" t="s">
        <v>103</v>
      </c>
      <c r="AK133" s="173">
        <v>185</v>
      </c>
      <c r="AL133" s="173">
        <v>169</v>
      </c>
      <c r="AM133" s="173">
        <v>165</v>
      </c>
      <c r="AN133" s="174">
        <v>113</v>
      </c>
      <c r="AO133" s="21">
        <v>174.75</v>
      </c>
      <c r="AP133" s="21">
        <v>162.833333333333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114</v>
      </c>
      <c r="D134" s="173">
        <v>118</v>
      </c>
      <c r="E134" s="173">
        <v>116</v>
      </c>
      <c r="F134" s="173">
        <v>166</v>
      </c>
      <c r="G134" s="173">
        <v>169</v>
      </c>
      <c r="H134" s="173">
        <v>164</v>
      </c>
      <c r="I134" s="174">
        <v>110</v>
      </c>
      <c r="J134" s="21">
        <v>136.6</v>
      </c>
      <c r="K134" s="21">
        <v>136.71428571428572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114</v>
      </c>
      <c r="AI134" s="173">
        <v>118</v>
      </c>
      <c r="AJ134" s="173">
        <v>116</v>
      </c>
      <c r="AK134" s="173">
        <v>166</v>
      </c>
      <c r="AL134" s="173">
        <v>169</v>
      </c>
      <c r="AM134" s="173">
        <v>164</v>
      </c>
      <c r="AN134" s="174">
        <v>110</v>
      </c>
      <c r="AO134" s="21">
        <v>136.6</v>
      </c>
      <c r="AP134" s="21">
        <v>136.71428571428601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97</v>
      </c>
      <c r="D135" s="173">
        <v>107</v>
      </c>
      <c r="E135" s="173">
        <v>145</v>
      </c>
      <c r="F135" s="173">
        <v>104</v>
      </c>
      <c r="G135" s="173">
        <v>107</v>
      </c>
      <c r="H135" s="173">
        <v>119</v>
      </c>
      <c r="I135" s="174">
        <v>85</v>
      </c>
      <c r="J135" s="21">
        <v>112</v>
      </c>
      <c r="K135" s="21">
        <v>109.14285714285714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97</v>
      </c>
      <c r="AI135" s="173">
        <v>107</v>
      </c>
      <c r="AJ135" s="173">
        <v>145</v>
      </c>
      <c r="AK135" s="173">
        <v>104</v>
      </c>
      <c r="AL135" s="173">
        <v>107</v>
      </c>
      <c r="AM135" s="173">
        <v>119</v>
      </c>
      <c r="AN135" s="174">
        <v>85</v>
      </c>
      <c r="AO135" s="21">
        <v>112</v>
      </c>
      <c r="AP135" s="21">
        <v>109.142857142857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64</v>
      </c>
      <c r="D136" s="173">
        <v>73</v>
      </c>
      <c r="E136" s="173">
        <v>84</v>
      </c>
      <c r="F136" s="173">
        <v>107</v>
      </c>
      <c r="G136" s="173">
        <v>127</v>
      </c>
      <c r="H136" s="173" t="s">
        <v>118</v>
      </c>
      <c r="I136" s="174">
        <v>63</v>
      </c>
      <c r="J136" s="21">
        <v>91</v>
      </c>
      <c r="K136" s="21">
        <v>86.333333333333329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64</v>
      </c>
      <c r="AI136" s="173">
        <v>73</v>
      </c>
      <c r="AJ136" s="173">
        <v>84</v>
      </c>
      <c r="AK136" s="173">
        <v>107</v>
      </c>
      <c r="AL136" s="173">
        <v>127</v>
      </c>
      <c r="AM136" s="173">
        <v>51</v>
      </c>
      <c r="AN136" s="174">
        <v>63</v>
      </c>
      <c r="AO136" s="21">
        <v>91</v>
      </c>
      <c r="AP136" s="21">
        <v>86.3333333333333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61</v>
      </c>
      <c r="D137" s="173">
        <v>90</v>
      </c>
      <c r="E137" s="173">
        <v>101</v>
      </c>
      <c r="F137" s="173">
        <v>107</v>
      </c>
      <c r="G137" s="173">
        <v>151</v>
      </c>
      <c r="H137" s="173" t="s">
        <v>103</v>
      </c>
      <c r="I137" s="174">
        <v>49</v>
      </c>
      <c r="J137" s="21">
        <v>102</v>
      </c>
      <c r="K137" s="21">
        <v>93.166666666666671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61</v>
      </c>
      <c r="AI137" s="173">
        <v>90</v>
      </c>
      <c r="AJ137" s="173">
        <v>101</v>
      </c>
      <c r="AK137" s="173">
        <v>107</v>
      </c>
      <c r="AL137" s="173">
        <v>151</v>
      </c>
      <c r="AM137" s="173" t="s">
        <v>103</v>
      </c>
      <c r="AN137" s="174">
        <v>49</v>
      </c>
      <c r="AO137" s="21">
        <v>102</v>
      </c>
      <c r="AP137" s="21">
        <v>93.1666666666667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51</v>
      </c>
      <c r="D138" s="173">
        <v>42</v>
      </c>
      <c r="E138" s="173">
        <v>42</v>
      </c>
      <c r="F138" s="173">
        <v>99</v>
      </c>
      <c r="G138" s="173">
        <v>113</v>
      </c>
      <c r="H138" s="173" t="s">
        <v>103</v>
      </c>
      <c r="I138" s="174">
        <v>45</v>
      </c>
      <c r="J138" s="21">
        <v>69.400000000000006</v>
      </c>
      <c r="K138" s="21">
        <v>65.333333333333329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51</v>
      </c>
      <c r="AI138" s="173">
        <v>42</v>
      </c>
      <c r="AJ138" s="173">
        <v>42</v>
      </c>
      <c r="AK138" s="173">
        <v>99</v>
      </c>
      <c r="AL138" s="173">
        <v>113</v>
      </c>
      <c r="AM138" s="173" t="s">
        <v>103</v>
      </c>
      <c r="AN138" s="174">
        <v>45</v>
      </c>
      <c r="AO138" s="21">
        <v>69.400000000000006</v>
      </c>
      <c r="AP138" s="21">
        <v>65.3333333333333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2053</v>
      </c>
      <c r="D139" s="340" t="s">
        <v>104</v>
      </c>
      <c r="E139" s="340" t="s">
        <v>105</v>
      </c>
      <c r="F139" s="340">
        <v>2189</v>
      </c>
      <c r="G139" s="340">
        <v>2168</v>
      </c>
      <c r="H139" s="340" t="s">
        <v>106</v>
      </c>
      <c r="I139" s="341">
        <v>1604</v>
      </c>
      <c r="J139" s="342">
        <v>2104.9</v>
      </c>
      <c r="K139" s="342">
        <v>1932.1190476190477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2053</v>
      </c>
      <c r="AI139" s="340">
        <v>1577</v>
      </c>
      <c r="AJ139" s="340">
        <v>1824</v>
      </c>
      <c r="AK139" s="340">
        <v>2189</v>
      </c>
      <c r="AL139" s="340">
        <v>2168</v>
      </c>
      <c r="AM139" s="340">
        <v>1335</v>
      </c>
      <c r="AN139" s="341">
        <v>1604</v>
      </c>
      <c r="AO139" s="342">
        <v>2104.9</v>
      </c>
      <c r="AP139" s="342">
        <v>1932.11904761905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2391</v>
      </c>
      <c r="D140" s="347" t="s">
        <v>107</v>
      </c>
      <c r="E140" s="347" t="s">
        <v>108</v>
      </c>
      <c r="F140" s="347">
        <v>2611</v>
      </c>
      <c r="G140" s="347">
        <v>2620</v>
      </c>
      <c r="H140" s="347" t="s">
        <v>109</v>
      </c>
      <c r="I140" s="348">
        <v>1878</v>
      </c>
      <c r="J140" s="349">
        <v>2498.1</v>
      </c>
      <c r="K140" s="349">
        <v>2308.5952380952385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2391</v>
      </c>
      <c r="AI140" s="347">
        <v>1936</v>
      </c>
      <c r="AJ140" s="347">
        <v>2219</v>
      </c>
      <c r="AK140" s="347">
        <v>2611</v>
      </c>
      <c r="AL140" s="347">
        <v>2620</v>
      </c>
      <c r="AM140" s="347">
        <v>1695</v>
      </c>
      <c r="AN140" s="348">
        <v>1878</v>
      </c>
      <c r="AO140" s="349">
        <v>2498.1</v>
      </c>
      <c r="AP140" s="349">
        <v>2308.5952380952399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2503</v>
      </c>
      <c r="D141" s="352" t="s">
        <v>110</v>
      </c>
      <c r="E141" s="352" t="s">
        <v>111</v>
      </c>
      <c r="F141" s="352">
        <v>2817</v>
      </c>
      <c r="G141" s="352">
        <v>2884</v>
      </c>
      <c r="H141" s="352" t="s">
        <v>109</v>
      </c>
      <c r="I141" s="353">
        <v>1972</v>
      </c>
      <c r="J141" s="354">
        <v>2669.5</v>
      </c>
      <c r="K141" s="354">
        <v>2467.0952380952385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2503</v>
      </c>
      <c r="AI141" s="352">
        <v>2068</v>
      </c>
      <c r="AJ141" s="352">
        <v>2362</v>
      </c>
      <c r="AK141" s="352">
        <v>2817</v>
      </c>
      <c r="AL141" s="352">
        <v>2884</v>
      </c>
      <c r="AM141" s="352">
        <v>1695</v>
      </c>
      <c r="AN141" s="353">
        <v>1972</v>
      </c>
      <c r="AO141" s="354">
        <v>2669.5</v>
      </c>
      <c r="AP141" s="354">
        <v>2467.0952380952399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2581</v>
      </c>
      <c r="D142" s="357" t="s">
        <v>112</v>
      </c>
      <c r="E142" s="357" t="s">
        <v>113</v>
      </c>
      <c r="F142" s="357">
        <v>2935</v>
      </c>
      <c r="G142" s="357">
        <v>3049</v>
      </c>
      <c r="H142" s="357" t="s">
        <v>114</v>
      </c>
      <c r="I142" s="358" t="s">
        <v>115</v>
      </c>
      <c r="J142" s="359">
        <v>2778.3</v>
      </c>
      <c r="K142" s="359">
        <v>2607.6190476190482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2581</v>
      </c>
      <c r="AI142" s="357">
        <v>2151</v>
      </c>
      <c r="AJ142" s="357">
        <v>2462</v>
      </c>
      <c r="AK142" s="357">
        <v>2935</v>
      </c>
      <c r="AL142" s="357">
        <v>3049</v>
      </c>
      <c r="AM142" s="357">
        <v>1945</v>
      </c>
      <c r="AN142" s="358">
        <v>2118</v>
      </c>
      <c r="AO142" s="359">
        <v>2778.3</v>
      </c>
      <c r="AP142" s="359">
        <v>2607.61904761905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53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6</v>
      </c>
      <c r="D149" s="303">
        <v>1</v>
      </c>
      <c r="E149" s="182">
        <v>5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7</v>
      </c>
      <c r="D150" s="305">
        <v>0</v>
      </c>
      <c r="E150" s="185">
        <v>7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5</v>
      </c>
      <c r="D151" s="305">
        <v>0</v>
      </c>
      <c r="E151" s="185">
        <v>5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3</v>
      </c>
      <c r="D152" s="305">
        <v>0</v>
      </c>
      <c r="E152" s="185">
        <v>3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5</v>
      </c>
      <c r="D153" s="305">
        <v>0</v>
      </c>
      <c r="E153" s="185">
        <v>5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3</v>
      </c>
      <c r="D154" s="305">
        <v>1</v>
      </c>
      <c r="E154" s="185">
        <v>2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4</v>
      </c>
      <c r="D155" s="305">
        <v>0</v>
      </c>
      <c r="E155" s="185">
        <v>4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3</v>
      </c>
      <c r="D156" s="305">
        <v>0</v>
      </c>
      <c r="E156" s="185">
        <v>3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6</v>
      </c>
      <c r="D157" s="305">
        <v>0</v>
      </c>
      <c r="E157" s="185">
        <v>6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7</v>
      </c>
      <c r="D158" s="305">
        <v>0</v>
      </c>
      <c r="E158" s="185">
        <v>7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2</v>
      </c>
      <c r="D159" s="305">
        <v>0</v>
      </c>
      <c r="E159" s="185">
        <v>2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0</v>
      </c>
      <c r="D160" s="305">
        <v>0</v>
      </c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2</v>
      </c>
      <c r="D161" s="305">
        <v>0</v>
      </c>
      <c r="E161" s="185">
        <v>2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2</v>
      </c>
      <c r="D162" s="305">
        <v>0</v>
      </c>
      <c r="E162" s="185">
        <v>2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2</v>
      </c>
      <c r="D163" s="305">
        <v>0</v>
      </c>
      <c r="E163" s="185">
        <v>2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2</v>
      </c>
      <c r="D164" s="305">
        <v>0</v>
      </c>
      <c r="E164" s="185">
        <v>2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2</v>
      </c>
      <c r="D165" s="305">
        <v>0</v>
      </c>
      <c r="E165" s="185">
        <v>1</v>
      </c>
      <c r="F165" s="185">
        <v>0</v>
      </c>
      <c r="G165" s="185">
        <v>1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0</v>
      </c>
      <c r="D166" s="305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0</v>
      </c>
      <c r="D167" s="305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1</v>
      </c>
      <c r="D168" s="305">
        <v>0</v>
      </c>
      <c r="E168" s="185">
        <v>1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3</v>
      </c>
      <c r="D169" s="305">
        <v>0</v>
      </c>
      <c r="E169" s="185">
        <v>3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4</v>
      </c>
      <c r="D170" s="305">
        <v>0</v>
      </c>
      <c r="E170" s="185">
        <v>3</v>
      </c>
      <c r="F170" s="185">
        <v>0</v>
      </c>
      <c r="G170" s="185">
        <v>1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5</v>
      </c>
      <c r="D171" s="305">
        <v>0</v>
      </c>
      <c r="E171" s="185">
        <v>4</v>
      </c>
      <c r="F171" s="185">
        <v>0</v>
      </c>
      <c r="G171" s="185">
        <v>0</v>
      </c>
      <c r="H171" s="185">
        <v>1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4</v>
      </c>
      <c r="D172" s="305">
        <v>0</v>
      </c>
      <c r="E172" s="185">
        <v>2</v>
      </c>
      <c r="F172" s="185">
        <v>0</v>
      </c>
      <c r="G172" s="185">
        <v>1</v>
      </c>
      <c r="H172" s="185">
        <v>1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11</v>
      </c>
      <c r="D173" s="305">
        <v>0</v>
      </c>
      <c r="E173" s="185">
        <v>9</v>
      </c>
      <c r="F173" s="185">
        <v>0</v>
      </c>
      <c r="G173" s="185">
        <v>1</v>
      </c>
      <c r="H173" s="185">
        <v>1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12</v>
      </c>
      <c r="D174" s="305">
        <v>2</v>
      </c>
      <c r="E174" s="185">
        <v>8</v>
      </c>
      <c r="F174" s="185">
        <v>0</v>
      </c>
      <c r="G174" s="185">
        <v>1</v>
      </c>
      <c r="H174" s="185">
        <v>1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17</v>
      </c>
      <c r="D175" s="305">
        <v>1</v>
      </c>
      <c r="E175" s="185">
        <v>14</v>
      </c>
      <c r="F175" s="185">
        <v>0</v>
      </c>
      <c r="G175" s="185">
        <v>2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23</v>
      </c>
      <c r="D176" s="305">
        <v>2</v>
      </c>
      <c r="E176" s="185">
        <v>13</v>
      </c>
      <c r="F176" s="185">
        <v>0</v>
      </c>
      <c r="G176" s="185">
        <v>7</v>
      </c>
      <c r="H176" s="185">
        <v>1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24</v>
      </c>
      <c r="D177" s="305">
        <v>3</v>
      </c>
      <c r="E177" s="185">
        <v>18</v>
      </c>
      <c r="F177" s="185">
        <v>0</v>
      </c>
      <c r="G177" s="185">
        <v>2</v>
      </c>
      <c r="H177" s="185">
        <v>1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44</v>
      </c>
      <c r="D178" s="305">
        <v>2</v>
      </c>
      <c r="E178" s="185">
        <v>35</v>
      </c>
      <c r="F178" s="185">
        <v>0</v>
      </c>
      <c r="G178" s="185">
        <v>5</v>
      </c>
      <c r="H178" s="185">
        <v>2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32</v>
      </c>
      <c r="D179" s="305">
        <v>3</v>
      </c>
      <c r="E179" s="185">
        <v>24</v>
      </c>
      <c r="F179" s="185">
        <v>0</v>
      </c>
      <c r="G179" s="185">
        <v>3</v>
      </c>
      <c r="H179" s="185">
        <v>1</v>
      </c>
      <c r="I179" s="185">
        <v>0</v>
      </c>
      <c r="J179" s="185">
        <v>1</v>
      </c>
      <c r="K179" s="185">
        <v>0</v>
      </c>
      <c r="L179" s="185">
        <v>0</v>
      </c>
      <c r="M179" s="185">
        <v>0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53</v>
      </c>
      <c r="D180" s="305">
        <v>3</v>
      </c>
      <c r="E180" s="185">
        <v>41</v>
      </c>
      <c r="F180" s="185">
        <v>0</v>
      </c>
      <c r="G180" s="185">
        <v>8</v>
      </c>
      <c r="H180" s="185">
        <v>1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47</v>
      </c>
      <c r="D181" s="305">
        <v>4</v>
      </c>
      <c r="E181" s="185">
        <v>36</v>
      </c>
      <c r="F181" s="185">
        <v>0</v>
      </c>
      <c r="G181" s="185">
        <v>7</v>
      </c>
      <c r="H181" s="185">
        <v>0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51</v>
      </c>
      <c r="D182" s="305">
        <v>5</v>
      </c>
      <c r="E182" s="185">
        <v>38</v>
      </c>
      <c r="F182" s="185">
        <v>0</v>
      </c>
      <c r="G182" s="185">
        <v>7</v>
      </c>
      <c r="H182" s="185">
        <v>1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42</v>
      </c>
      <c r="D183" s="305">
        <v>1</v>
      </c>
      <c r="E183" s="185">
        <v>29</v>
      </c>
      <c r="F183" s="185">
        <v>0</v>
      </c>
      <c r="G183" s="185">
        <v>10</v>
      </c>
      <c r="H183" s="185">
        <v>2</v>
      </c>
      <c r="I183" s="185">
        <v>0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56</v>
      </c>
      <c r="D184" s="305">
        <v>2</v>
      </c>
      <c r="E184" s="185">
        <v>44</v>
      </c>
      <c r="F184" s="185">
        <v>0</v>
      </c>
      <c r="G184" s="185">
        <v>9</v>
      </c>
      <c r="H184" s="185">
        <v>1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41</v>
      </c>
      <c r="D185" s="305">
        <v>3</v>
      </c>
      <c r="E185" s="185">
        <v>29</v>
      </c>
      <c r="F185" s="185">
        <v>0</v>
      </c>
      <c r="G185" s="185">
        <v>3</v>
      </c>
      <c r="H185" s="185">
        <v>3</v>
      </c>
      <c r="I185" s="185">
        <v>1</v>
      </c>
      <c r="J185" s="185">
        <v>1</v>
      </c>
      <c r="K185" s="185">
        <v>0</v>
      </c>
      <c r="L185" s="185">
        <v>1</v>
      </c>
      <c r="M185" s="185">
        <v>0</v>
      </c>
      <c r="N185" s="185">
        <v>0</v>
      </c>
      <c r="O185" s="306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42</v>
      </c>
      <c r="D186" s="305">
        <v>2</v>
      </c>
      <c r="E186" s="185">
        <v>33</v>
      </c>
      <c r="F186" s="185">
        <v>0</v>
      </c>
      <c r="G186" s="185">
        <v>7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31</v>
      </c>
      <c r="D187" s="305">
        <v>3</v>
      </c>
      <c r="E187" s="185">
        <v>21</v>
      </c>
      <c r="F187" s="185">
        <v>0</v>
      </c>
      <c r="G187" s="185">
        <v>7</v>
      </c>
      <c r="H187" s="185">
        <v>0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40</v>
      </c>
      <c r="D188" s="305">
        <v>1</v>
      </c>
      <c r="E188" s="185">
        <v>29</v>
      </c>
      <c r="F188" s="185">
        <v>0</v>
      </c>
      <c r="G188" s="185">
        <v>9</v>
      </c>
      <c r="H188" s="185">
        <v>0</v>
      </c>
      <c r="I188" s="185">
        <v>1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42</v>
      </c>
      <c r="D189" s="305">
        <v>1</v>
      </c>
      <c r="E189" s="185">
        <v>30</v>
      </c>
      <c r="F189" s="185">
        <v>0</v>
      </c>
      <c r="G189" s="185">
        <v>10</v>
      </c>
      <c r="H189" s="185">
        <v>1</v>
      </c>
      <c r="I189" s="185">
        <v>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42</v>
      </c>
      <c r="D190" s="305">
        <v>2</v>
      </c>
      <c r="E190" s="185">
        <v>37</v>
      </c>
      <c r="F190" s="185">
        <v>0</v>
      </c>
      <c r="G190" s="185">
        <v>3</v>
      </c>
      <c r="H190" s="185">
        <v>0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35</v>
      </c>
      <c r="D191" s="305">
        <v>2</v>
      </c>
      <c r="E191" s="185">
        <v>23</v>
      </c>
      <c r="F191" s="185">
        <v>1</v>
      </c>
      <c r="G191" s="185">
        <v>9</v>
      </c>
      <c r="H191" s="185">
        <v>0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40</v>
      </c>
      <c r="D192" s="305">
        <v>6</v>
      </c>
      <c r="E192" s="185">
        <v>29</v>
      </c>
      <c r="F192" s="185">
        <v>0</v>
      </c>
      <c r="G192" s="185">
        <v>4</v>
      </c>
      <c r="H192" s="185">
        <v>1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35</v>
      </c>
      <c r="D193" s="305">
        <v>2</v>
      </c>
      <c r="E193" s="185">
        <v>28</v>
      </c>
      <c r="F193" s="185">
        <v>0</v>
      </c>
      <c r="G193" s="185">
        <v>2</v>
      </c>
      <c r="H193" s="185">
        <v>3</v>
      </c>
      <c r="I193" s="185">
        <v>0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27</v>
      </c>
      <c r="D194" s="305">
        <v>0</v>
      </c>
      <c r="E194" s="185">
        <v>20</v>
      </c>
      <c r="F194" s="185">
        <v>0</v>
      </c>
      <c r="G194" s="185">
        <v>4</v>
      </c>
      <c r="H194" s="185">
        <v>3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52</v>
      </c>
      <c r="D195" s="305">
        <v>0</v>
      </c>
      <c r="E195" s="185">
        <v>36</v>
      </c>
      <c r="F195" s="185">
        <v>0</v>
      </c>
      <c r="G195" s="185">
        <v>12</v>
      </c>
      <c r="H195" s="185">
        <v>4</v>
      </c>
      <c r="I195" s="185">
        <v>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37</v>
      </c>
      <c r="D196" s="305">
        <v>2</v>
      </c>
      <c r="E196" s="185">
        <v>31</v>
      </c>
      <c r="F196" s="185">
        <v>0</v>
      </c>
      <c r="G196" s="185">
        <v>4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36</v>
      </c>
      <c r="D197" s="305">
        <v>2</v>
      </c>
      <c r="E197" s="185">
        <v>25</v>
      </c>
      <c r="F197" s="185">
        <v>0</v>
      </c>
      <c r="G197" s="185">
        <v>6</v>
      </c>
      <c r="H197" s="185">
        <v>1</v>
      </c>
      <c r="I197" s="185">
        <v>2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39</v>
      </c>
      <c r="D198" s="305">
        <v>4</v>
      </c>
      <c r="E198" s="185">
        <v>27</v>
      </c>
      <c r="F198" s="185">
        <v>0</v>
      </c>
      <c r="G198" s="185">
        <v>6</v>
      </c>
      <c r="H198" s="185">
        <v>2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45</v>
      </c>
      <c r="D199" s="305">
        <v>0</v>
      </c>
      <c r="E199" s="185">
        <v>33</v>
      </c>
      <c r="F199" s="185">
        <v>1</v>
      </c>
      <c r="G199" s="185">
        <v>11</v>
      </c>
      <c r="H199" s="185">
        <v>0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30</v>
      </c>
      <c r="D200" s="305">
        <v>6</v>
      </c>
      <c r="E200" s="185">
        <v>20</v>
      </c>
      <c r="F200" s="185">
        <v>0</v>
      </c>
      <c r="G200" s="185">
        <v>1</v>
      </c>
      <c r="H200" s="185">
        <v>1</v>
      </c>
      <c r="I200" s="185">
        <v>2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37</v>
      </c>
      <c r="D201" s="305">
        <v>7</v>
      </c>
      <c r="E201" s="185">
        <v>22</v>
      </c>
      <c r="F201" s="185">
        <v>0</v>
      </c>
      <c r="G201" s="185">
        <v>6</v>
      </c>
      <c r="H201" s="185">
        <v>2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40</v>
      </c>
      <c r="D202" s="305">
        <v>4</v>
      </c>
      <c r="E202" s="185">
        <v>31</v>
      </c>
      <c r="F202" s="185">
        <v>0</v>
      </c>
      <c r="G202" s="185">
        <v>2</v>
      </c>
      <c r="H202" s="185">
        <v>3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38</v>
      </c>
      <c r="D203" s="305">
        <v>3</v>
      </c>
      <c r="E203" s="185">
        <v>27</v>
      </c>
      <c r="F203" s="185">
        <v>0</v>
      </c>
      <c r="G203" s="185">
        <v>7</v>
      </c>
      <c r="H203" s="185">
        <v>1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36</v>
      </c>
      <c r="D204" s="305">
        <v>2</v>
      </c>
      <c r="E204" s="185">
        <v>23</v>
      </c>
      <c r="F204" s="185">
        <v>0</v>
      </c>
      <c r="G204" s="185">
        <v>7</v>
      </c>
      <c r="H204" s="185">
        <v>3</v>
      </c>
      <c r="I204" s="185">
        <v>1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35</v>
      </c>
      <c r="D205" s="305">
        <v>5</v>
      </c>
      <c r="E205" s="185">
        <v>27</v>
      </c>
      <c r="F205" s="185">
        <v>0</v>
      </c>
      <c r="G205" s="185">
        <v>1</v>
      </c>
      <c r="H205" s="185">
        <v>2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6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27</v>
      </c>
      <c r="D206" s="305">
        <v>3</v>
      </c>
      <c r="E206" s="185">
        <v>20</v>
      </c>
      <c r="F206" s="185">
        <v>0</v>
      </c>
      <c r="G206" s="185">
        <v>2</v>
      </c>
      <c r="H206" s="185">
        <v>1</v>
      </c>
      <c r="I206" s="185">
        <v>0</v>
      </c>
      <c r="J206" s="185">
        <v>0</v>
      </c>
      <c r="K206" s="185">
        <v>1</v>
      </c>
      <c r="L206" s="185">
        <v>0</v>
      </c>
      <c r="M206" s="185">
        <v>0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38</v>
      </c>
      <c r="D207" s="305">
        <v>2</v>
      </c>
      <c r="E207" s="185">
        <v>25</v>
      </c>
      <c r="F207" s="185">
        <v>0</v>
      </c>
      <c r="G207" s="185">
        <v>9</v>
      </c>
      <c r="H207" s="185">
        <v>2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37</v>
      </c>
      <c r="D208" s="305">
        <v>3</v>
      </c>
      <c r="E208" s="185">
        <v>21</v>
      </c>
      <c r="F208" s="185">
        <v>0</v>
      </c>
      <c r="G208" s="185">
        <v>7</v>
      </c>
      <c r="H208" s="185">
        <v>5</v>
      </c>
      <c r="I208" s="185">
        <v>1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38</v>
      </c>
      <c r="D209" s="305">
        <v>3</v>
      </c>
      <c r="E209" s="185">
        <v>30</v>
      </c>
      <c r="F209" s="185">
        <v>0</v>
      </c>
      <c r="G209" s="185">
        <v>3</v>
      </c>
      <c r="H209" s="185">
        <v>1</v>
      </c>
      <c r="I209" s="185">
        <v>1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28</v>
      </c>
      <c r="D210" s="305">
        <v>5</v>
      </c>
      <c r="E210" s="185">
        <v>19</v>
      </c>
      <c r="F210" s="185">
        <v>0</v>
      </c>
      <c r="G210" s="185">
        <v>4</v>
      </c>
      <c r="H210" s="185">
        <v>0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38</v>
      </c>
      <c r="D211" s="305">
        <v>6</v>
      </c>
      <c r="E211" s="185">
        <v>24</v>
      </c>
      <c r="F211" s="185">
        <v>1</v>
      </c>
      <c r="G211" s="185">
        <v>5</v>
      </c>
      <c r="H211" s="185">
        <v>1</v>
      </c>
      <c r="I211" s="185">
        <v>1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49</v>
      </c>
      <c r="D212" s="305">
        <v>2</v>
      </c>
      <c r="E212" s="185">
        <v>34</v>
      </c>
      <c r="F212" s="185">
        <v>0</v>
      </c>
      <c r="G212" s="185">
        <v>10</v>
      </c>
      <c r="H212" s="185">
        <v>3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45</v>
      </c>
      <c r="D213" s="305">
        <v>2</v>
      </c>
      <c r="E213" s="185">
        <v>34</v>
      </c>
      <c r="F213" s="185">
        <v>0</v>
      </c>
      <c r="G213" s="185">
        <v>4</v>
      </c>
      <c r="H213" s="185">
        <v>3</v>
      </c>
      <c r="I213" s="185">
        <v>1</v>
      </c>
      <c r="J213" s="185">
        <v>1</v>
      </c>
      <c r="K213" s="185">
        <v>0</v>
      </c>
      <c r="L213" s="185">
        <v>0</v>
      </c>
      <c r="M213" s="185">
        <v>0</v>
      </c>
      <c r="N213" s="185">
        <v>0</v>
      </c>
      <c r="O213" s="306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51</v>
      </c>
      <c r="D214" s="305">
        <v>0</v>
      </c>
      <c r="E214" s="185">
        <v>43</v>
      </c>
      <c r="F214" s="185">
        <v>0</v>
      </c>
      <c r="G214" s="185">
        <v>6</v>
      </c>
      <c r="H214" s="185">
        <v>2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65</v>
      </c>
      <c r="D215" s="305">
        <v>5</v>
      </c>
      <c r="E215" s="185">
        <v>51</v>
      </c>
      <c r="F215" s="185">
        <v>0</v>
      </c>
      <c r="G215" s="185">
        <v>6</v>
      </c>
      <c r="H215" s="185">
        <v>2</v>
      </c>
      <c r="I215" s="185">
        <v>0</v>
      </c>
      <c r="J215" s="185">
        <v>1</v>
      </c>
      <c r="K215" s="185">
        <v>0</v>
      </c>
      <c r="L215" s="185">
        <v>0</v>
      </c>
      <c r="M215" s="185">
        <v>0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68</v>
      </c>
      <c r="D216" s="305">
        <v>5</v>
      </c>
      <c r="E216" s="185">
        <v>58</v>
      </c>
      <c r="F216" s="185">
        <v>0</v>
      </c>
      <c r="G216" s="185">
        <v>4</v>
      </c>
      <c r="H216" s="185">
        <v>0</v>
      </c>
      <c r="I216" s="185">
        <v>0</v>
      </c>
      <c r="J216" s="185">
        <v>0</v>
      </c>
      <c r="K216" s="185">
        <v>1</v>
      </c>
      <c r="L216" s="185">
        <v>0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77</v>
      </c>
      <c r="D217" s="305">
        <v>8</v>
      </c>
      <c r="E217" s="185">
        <v>58</v>
      </c>
      <c r="F217" s="185">
        <v>2</v>
      </c>
      <c r="G217" s="185">
        <v>8</v>
      </c>
      <c r="H217" s="185">
        <v>1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6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63</v>
      </c>
      <c r="D218" s="305">
        <v>3</v>
      </c>
      <c r="E218" s="185">
        <v>54</v>
      </c>
      <c r="F218" s="185">
        <v>0</v>
      </c>
      <c r="G218" s="185">
        <v>4</v>
      </c>
      <c r="H218" s="185">
        <v>0</v>
      </c>
      <c r="I218" s="185">
        <v>0</v>
      </c>
      <c r="J218" s="185">
        <v>0</v>
      </c>
      <c r="K218" s="185">
        <v>1</v>
      </c>
      <c r="L218" s="185">
        <v>1</v>
      </c>
      <c r="M218" s="185">
        <v>0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74</v>
      </c>
      <c r="D219" s="305">
        <v>12</v>
      </c>
      <c r="E219" s="185">
        <v>54</v>
      </c>
      <c r="F219" s="185">
        <v>0</v>
      </c>
      <c r="G219" s="185">
        <v>2</v>
      </c>
      <c r="H219" s="185">
        <v>6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6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55</v>
      </c>
      <c r="D220" s="305">
        <v>13</v>
      </c>
      <c r="E220" s="185">
        <v>38</v>
      </c>
      <c r="F220" s="185">
        <v>0</v>
      </c>
      <c r="G220" s="185">
        <v>3</v>
      </c>
      <c r="H220" s="185">
        <v>1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41</v>
      </c>
      <c r="D221" s="305">
        <v>2</v>
      </c>
      <c r="E221" s="185">
        <v>36</v>
      </c>
      <c r="F221" s="185">
        <v>0</v>
      </c>
      <c r="G221" s="185">
        <v>3</v>
      </c>
      <c r="H221" s="185">
        <v>0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41</v>
      </c>
      <c r="D222" s="305">
        <v>6</v>
      </c>
      <c r="E222" s="185">
        <v>29</v>
      </c>
      <c r="F222" s="185">
        <v>0</v>
      </c>
      <c r="G222" s="185">
        <v>5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1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30</v>
      </c>
      <c r="D223" s="305">
        <v>6</v>
      </c>
      <c r="E223" s="185">
        <v>20</v>
      </c>
      <c r="F223" s="185">
        <v>0</v>
      </c>
      <c r="G223" s="185">
        <v>4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39</v>
      </c>
      <c r="D224" s="305">
        <v>4</v>
      </c>
      <c r="E224" s="185">
        <v>30</v>
      </c>
      <c r="F224" s="185">
        <v>0</v>
      </c>
      <c r="G224" s="185">
        <v>4</v>
      </c>
      <c r="H224" s="185">
        <v>1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33</v>
      </c>
      <c r="D225" s="305">
        <v>1</v>
      </c>
      <c r="E225" s="185">
        <v>29</v>
      </c>
      <c r="F225" s="185">
        <v>0</v>
      </c>
      <c r="G225" s="185">
        <v>3</v>
      </c>
      <c r="H225" s="185">
        <v>0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35</v>
      </c>
      <c r="D226" s="305">
        <v>2</v>
      </c>
      <c r="E226" s="185">
        <v>28</v>
      </c>
      <c r="F226" s="185">
        <v>0</v>
      </c>
      <c r="G226" s="185">
        <v>3</v>
      </c>
      <c r="H226" s="185">
        <v>2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27</v>
      </c>
      <c r="D227" s="305">
        <v>3</v>
      </c>
      <c r="E227" s="185">
        <v>23</v>
      </c>
      <c r="F227" s="185">
        <v>0</v>
      </c>
      <c r="G227" s="185">
        <v>0</v>
      </c>
      <c r="H227" s="185">
        <v>1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19</v>
      </c>
      <c r="D228" s="305">
        <v>3</v>
      </c>
      <c r="E228" s="185">
        <v>15</v>
      </c>
      <c r="F228" s="185">
        <v>0</v>
      </c>
      <c r="G228" s="185">
        <v>1</v>
      </c>
      <c r="H228" s="185">
        <v>0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28</v>
      </c>
      <c r="D229" s="305">
        <v>2</v>
      </c>
      <c r="E229" s="185">
        <v>22</v>
      </c>
      <c r="F229" s="185">
        <v>0</v>
      </c>
      <c r="G229" s="185">
        <v>3</v>
      </c>
      <c r="H229" s="185">
        <v>1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25</v>
      </c>
      <c r="D230" s="305">
        <v>2</v>
      </c>
      <c r="E230" s="185">
        <v>21</v>
      </c>
      <c r="F230" s="185">
        <v>0</v>
      </c>
      <c r="G230" s="185">
        <v>2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19</v>
      </c>
      <c r="D231" s="305">
        <v>1</v>
      </c>
      <c r="E231" s="185">
        <v>16</v>
      </c>
      <c r="F231" s="185">
        <v>0</v>
      </c>
      <c r="G231" s="185">
        <v>2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25</v>
      </c>
      <c r="D232" s="305">
        <v>1</v>
      </c>
      <c r="E232" s="185">
        <v>22</v>
      </c>
      <c r="F232" s="185">
        <v>0</v>
      </c>
      <c r="G232" s="185">
        <v>2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14</v>
      </c>
      <c r="D233" s="305">
        <v>2</v>
      </c>
      <c r="E233" s="185">
        <v>11</v>
      </c>
      <c r="F233" s="185">
        <v>0</v>
      </c>
      <c r="G233" s="185">
        <v>1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18</v>
      </c>
      <c r="D234" s="305">
        <v>1</v>
      </c>
      <c r="E234" s="185">
        <v>16</v>
      </c>
      <c r="F234" s="185">
        <v>0</v>
      </c>
      <c r="G234" s="185">
        <v>1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15</v>
      </c>
      <c r="D235" s="305">
        <v>2</v>
      </c>
      <c r="E235" s="185">
        <v>11</v>
      </c>
      <c r="F235" s="185">
        <v>0</v>
      </c>
      <c r="G235" s="185">
        <v>1</v>
      </c>
      <c r="H235" s="185">
        <v>0</v>
      </c>
      <c r="I235" s="185">
        <v>1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17</v>
      </c>
      <c r="D236" s="305">
        <v>2</v>
      </c>
      <c r="E236" s="185">
        <v>13</v>
      </c>
      <c r="F236" s="185">
        <v>0</v>
      </c>
      <c r="G236" s="185">
        <v>2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11</v>
      </c>
      <c r="D237" s="305">
        <v>3</v>
      </c>
      <c r="E237" s="185">
        <v>8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18</v>
      </c>
      <c r="D238" s="305">
        <v>0</v>
      </c>
      <c r="E238" s="185">
        <v>17</v>
      </c>
      <c r="F238" s="185">
        <v>0</v>
      </c>
      <c r="G238" s="185">
        <v>1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9</v>
      </c>
      <c r="D239" s="305">
        <v>0</v>
      </c>
      <c r="E239" s="185">
        <v>7</v>
      </c>
      <c r="F239" s="185">
        <v>0</v>
      </c>
      <c r="G239" s="185">
        <v>2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23</v>
      </c>
      <c r="D240" s="305">
        <v>2</v>
      </c>
      <c r="E240" s="185">
        <v>19</v>
      </c>
      <c r="F240" s="185">
        <v>0</v>
      </c>
      <c r="G240" s="185">
        <v>2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16</v>
      </c>
      <c r="D241" s="305">
        <v>3</v>
      </c>
      <c r="E241" s="185">
        <v>12</v>
      </c>
      <c r="F241" s="185">
        <v>0</v>
      </c>
      <c r="G241" s="185">
        <v>1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18</v>
      </c>
      <c r="D242" s="305">
        <v>1</v>
      </c>
      <c r="E242" s="185">
        <v>16</v>
      </c>
      <c r="F242" s="185">
        <v>0</v>
      </c>
      <c r="G242" s="185">
        <v>1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9</v>
      </c>
      <c r="D243" s="305">
        <v>0</v>
      </c>
      <c r="E243" s="185">
        <v>8</v>
      </c>
      <c r="F243" s="185">
        <v>0</v>
      </c>
      <c r="G243" s="185">
        <v>1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8</v>
      </c>
      <c r="D244" s="307">
        <v>0</v>
      </c>
      <c r="E244" s="308">
        <v>6</v>
      </c>
      <c r="F244" s="308">
        <v>0</v>
      </c>
      <c r="G244" s="308">
        <v>0</v>
      </c>
      <c r="H244" s="308">
        <v>1</v>
      </c>
      <c r="I244" s="308">
        <v>1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2053</v>
      </c>
      <c r="D245" s="400">
        <v>170</v>
      </c>
      <c r="E245" s="400">
        <v>1524</v>
      </c>
      <c r="F245" s="400">
        <v>5</v>
      </c>
      <c r="G245" s="400">
        <v>265</v>
      </c>
      <c r="H245" s="400">
        <v>68</v>
      </c>
      <c r="I245" s="400">
        <v>11</v>
      </c>
      <c r="J245" s="400">
        <v>4</v>
      </c>
      <c r="K245" s="400">
        <v>3</v>
      </c>
      <c r="L245" s="400">
        <v>2</v>
      </c>
      <c r="M245" s="400">
        <v>1</v>
      </c>
      <c r="N245" s="400">
        <v>0</v>
      </c>
      <c r="O245" s="401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2391</v>
      </c>
      <c r="D246" s="405">
        <v>197</v>
      </c>
      <c r="E246" s="405">
        <v>1795</v>
      </c>
      <c r="F246" s="405">
        <v>5</v>
      </c>
      <c r="G246" s="405">
        <v>297</v>
      </c>
      <c r="H246" s="405">
        <v>75</v>
      </c>
      <c r="I246" s="405">
        <v>12</v>
      </c>
      <c r="J246" s="405">
        <v>4</v>
      </c>
      <c r="K246" s="405">
        <v>3</v>
      </c>
      <c r="L246" s="405">
        <v>2</v>
      </c>
      <c r="M246" s="405">
        <v>1</v>
      </c>
      <c r="N246" s="405">
        <v>0</v>
      </c>
      <c r="O246" s="406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2503</v>
      </c>
      <c r="D247" s="410">
        <v>206</v>
      </c>
      <c r="E247" s="410">
        <v>1888</v>
      </c>
      <c r="F247" s="410">
        <v>5</v>
      </c>
      <c r="G247" s="410">
        <v>305</v>
      </c>
      <c r="H247" s="410">
        <v>76</v>
      </c>
      <c r="I247" s="410">
        <v>13</v>
      </c>
      <c r="J247" s="410">
        <v>4</v>
      </c>
      <c r="K247" s="410">
        <v>3</v>
      </c>
      <c r="L247" s="410">
        <v>2</v>
      </c>
      <c r="M247" s="410">
        <v>1</v>
      </c>
      <c r="N247" s="410">
        <v>0</v>
      </c>
      <c r="O247" s="411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2581</v>
      </c>
      <c r="D248" s="415">
        <v>208</v>
      </c>
      <c r="E248" s="415">
        <v>1959</v>
      </c>
      <c r="F248" s="415">
        <v>5</v>
      </c>
      <c r="G248" s="415">
        <v>308</v>
      </c>
      <c r="H248" s="415">
        <v>78</v>
      </c>
      <c r="I248" s="415">
        <v>13</v>
      </c>
      <c r="J248" s="415">
        <v>4</v>
      </c>
      <c r="K248" s="415">
        <v>3</v>
      </c>
      <c r="L248" s="415">
        <v>2</v>
      </c>
      <c r="M248" s="415">
        <v>1</v>
      </c>
      <c r="N248" s="415">
        <v>0</v>
      </c>
      <c r="O248" s="416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12</v>
      </c>
      <c r="D251" s="303">
        <v>0</v>
      </c>
      <c r="E251" s="182">
        <v>10</v>
      </c>
      <c r="F251" s="182">
        <v>0</v>
      </c>
      <c r="G251" s="182">
        <v>2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5</v>
      </c>
      <c r="D252" s="305">
        <v>0</v>
      </c>
      <c r="E252" s="185">
        <v>5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0</v>
      </c>
      <c r="D253" s="305">
        <v>0</v>
      </c>
      <c r="E253" s="185">
        <v>0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3</v>
      </c>
      <c r="D254" s="305">
        <v>0</v>
      </c>
      <c r="E254" s="185">
        <v>3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2</v>
      </c>
      <c r="D255" s="305">
        <v>0</v>
      </c>
      <c r="E255" s="185">
        <v>2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4</v>
      </c>
      <c r="D256" s="305">
        <v>0</v>
      </c>
      <c r="E256" s="185">
        <v>3</v>
      </c>
      <c r="F256" s="185">
        <v>0</v>
      </c>
      <c r="G256" s="185">
        <v>1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4</v>
      </c>
      <c r="D257" s="305">
        <v>0</v>
      </c>
      <c r="E257" s="185">
        <v>4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2</v>
      </c>
      <c r="D258" s="305">
        <v>0</v>
      </c>
      <c r="E258" s="185">
        <v>2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4</v>
      </c>
      <c r="D259" s="305">
        <v>0</v>
      </c>
      <c r="E259" s="185">
        <v>4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6</v>
      </c>
      <c r="D260" s="305">
        <v>0</v>
      </c>
      <c r="E260" s="185">
        <v>6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2</v>
      </c>
      <c r="D261" s="305">
        <v>0</v>
      </c>
      <c r="E261" s="185">
        <v>2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2</v>
      </c>
      <c r="D262" s="305">
        <v>1</v>
      </c>
      <c r="E262" s="185">
        <v>1</v>
      </c>
      <c r="F262" s="185">
        <v>0</v>
      </c>
      <c r="G262" s="185">
        <v>0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4</v>
      </c>
      <c r="D263" s="305">
        <v>0</v>
      </c>
      <c r="E263" s="185">
        <v>4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3</v>
      </c>
      <c r="D264" s="305">
        <v>0</v>
      </c>
      <c r="E264" s="185">
        <v>2</v>
      </c>
      <c r="F264" s="185">
        <v>0</v>
      </c>
      <c r="G264" s="185">
        <v>0</v>
      </c>
      <c r="H264" s="185">
        <v>1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0</v>
      </c>
      <c r="D265" s="305">
        <v>0</v>
      </c>
      <c r="E265" s="185">
        <v>0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1</v>
      </c>
      <c r="D266" s="305">
        <v>0</v>
      </c>
      <c r="E266" s="185">
        <v>1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5</v>
      </c>
      <c r="D267" s="305">
        <v>0</v>
      </c>
      <c r="E267" s="185">
        <v>4</v>
      </c>
      <c r="F267" s="185">
        <v>0</v>
      </c>
      <c r="G267" s="185">
        <v>0</v>
      </c>
      <c r="H267" s="185">
        <v>1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1</v>
      </c>
      <c r="D268" s="305">
        <v>0</v>
      </c>
      <c r="E268" s="185">
        <v>1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3</v>
      </c>
      <c r="D269" s="305">
        <v>0</v>
      </c>
      <c r="E269" s="185">
        <v>2</v>
      </c>
      <c r="F269" s="185">
        <v>0</v>
      </c>
      <c r="G269" s="185">
        <v>1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2</v>
      </c>
      <c r="D270" s="305">
        <v>0</v>
      </c>
      <c r="E270" s="185">
        <v>2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4</v>
      </c>
      <c r="D271" s="305">
        <v>0</v>
      </c>
      <c r="E271" s="185">
        <v>3</v>
      </c>
      <c r="F271" s="185">
        <v>0</v>
      </c>
      <c r="G271" s="185">
        <v>1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3</v>
      </c>
      <c r="D272" s="305">
        <v>0</v>
      </c>
      <c r="E272" s="185">
        <v>2</v>
      </c>
      <c r="F272" s="185">
        <v>0</v>
      </c>
      <c r="G272" s="185">
        <v>1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3</v>
      </c>
      <c r="D273" s="305">
        <v>0</v>
      </c>
      <c r="E273" s="185">
        <v>1</v>
      </c>
      <c r="F273" s="185">
        <v>0</v>
      </c>
      <c r="G273" s="185">
        <v>0</v>
      </c>
      <c r="H273" s="185">
        <v>2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8</v>
      </c>
      <c r="D274" s="305">
        <v>1</v>
      </c>
      <c r="E274" s="185">
        <v>5</v>
      </c>
      <c r="F274" s="185">
        <v>0</v>
      </c>
      <c r="G274" s="185">
        <v>1</v>
      </c>
      <c r="H274" s="185">
        <v>1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11</v>
      </c>
      <c r="D275" s="305">
        <v>0</v>
      </c>
      <c r="E275" s="185">
        <v>8</v>
      </c>
      <c r="F275" s="185">
        <v>0</v>
      </c>
      <c r="G275" s="185">
        <v>1</v>
      </c>
      <c r="H275" s="185">
        <v>2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16</v>
      </c>
      <c r="D276" s="305">
        <v>2</v>
      </c>
      <c r="E276" s="185">
        <v>12</v>
      </c>
      <c r="F276" s="185">
        <v>0</v>
      </c>
      <c r="G276" s="185">
        <v>1</v>
      </c>
      <c r="H276" s="185">
        <v>1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15</v>
      </c>
      <c r="D277" s="305">
        <v>0</v>
      </c>
      <c r="E277" s="185">
        <v>11</v>
      </c>
      <c r="F277" s="185">
        <v>0</v>
      </c>
      <c r="G277" s="185">
        <v>3</v>
      </c>
      <c r="H277" s="185">
        <v>1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19</v>
      </c>
      <c r="D278" s="305">
        <v>1</v>
      </c>
      <c r="E278" s="185">
        <v>14</v>
      </c>
      <c r="F278" s="185">
        <v>0</v>
      </c>
      <c r="G278" s="185">
        <v>2</v>
      </c>
      <c r="H278" s="185">
        <v>2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24</v>
      </c>
      <c r="D279" s="305">
        <v>1</v>
      </c>
      <c r="E279" s="185">
        <v>13</v>
      </c>
      <c r="F279" s="185">
        <v>0</v>
      </c>
      <c r="G279" s="185">
        <v>10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37</v>
      </c>
      <c r="D280" s="305">
        <v>0</v>
      </c>
      <c r="E280" s="185">
        <v>34</v>
      </c>
      <c r="F280" s="185">
        <v>0</v>
      </c>
      <c r="G280" s="185">
        <v>3</v>
      </c>
      <c r="H280" s="185">
        <v>0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37</v>
      </c>
      <c r="D281" s="305">
        <v>1</v>
      </c>
      <c r="E281" s="185">
        <v>33</v>
      </c>
      <c r="F281" s="185">
        <v>0</v>
      </c>
      <c r="G281" s="185">
        <v>3</v>
      </c>
      <c r="H281" s="185">
        <v>0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6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45</v>
      </c>
      <c r="D282" s="305">
        <v>2</v>
      </c>
      <c r="E282" s="185">
        <v>36</v>
      </c>
      <c r="F282" s="185">
        <v>0</v>
      </c>
      <c r="G282" s="185">
        <v>6</v>
      </c>
      <c r="H282" s="185">
        <v>1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 t="s">
        <v>103</v>
      </c>
      <c r="D283" s="305" t="s">
        <v>103</v>
      </c>
      <c r="E283" s="185" t="s">
        <v>103</v>
      </c>
      <c r="F283" s="185" t="s">
        <v>103</v>
      </c>
      <c r="G283" s="185" t="s">
        <v>103</v>
      </c>
      <c r="H283" s="185" t="s">
        <v>103</v>
      </c>
      <c r="I283" s="185" t="s">
        <v>103</v>
      </c>
      <c r="J283" s="185" t="s">
        <v>103</v>
      </c>
      <c r="K283" s="185" t="s">
        <v>103</v>
      </c>
      <c r="L283" s="185" t="s">
        <v>103</v>
      </c>
      <c r="M283" s="185" t="s">
        <v>103</v>
      </c>
      <c r="N283" s="185" t="s">
        <v>103</v>
      </c>
      <c r="O283" s="306" t="s">
        <v>103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 t="s">
        <v>103</v>
      </c>
      <c r="D284" s="305" t="s">
        <v>103</v>
      </c>
      <c r="E284" s="185" t="s">
        <v>103</v>
      </c>
      <c r="F284" s="185" t="s">
        <v>103</v>
      </c>
      <c r="G284" s="185" t="s">
        <v>103</v>
      </c>
      <c r="H284" s="185" t="s">
        <v>103</v>
      </c>
      <c r="I284" s="185" t="s">
        <v>103</v>
      </c>
      <c r="J284" s="185" t="s">
        <v>103</v>
      </c>
      <c r="K284" s="185" t="s">
        <v>103</v>
      </c>
      <c r="L284" s="185" t="s">
        <v>103</v>
      </c>
      <c r="M284" s="185" t="s">
        <v>103</v>
      </c>
      <c r="N284" s="185" t="s">
        <v>103</v>
      </c>
      <c r="O284" s="306" t="s">
        <v>103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 t="s">
        <v>103</v>
      </c>
      <c r="D285" s="305" t="s">
        <v>103</v>
      </c>
      <c r="E285" s="185" t="s">
        <v>103</v>
      </c>
      <c r="F285" s="185" t="s">
        <v>103</v>
      </c>
      <c r="G285" s="185" t="s">
        <v>103</v>
      </c>
      <c r="H285" s="185" t="s">
        <v>103</v>
      </c>
      <c r="I285" s="185" t="s">
        <v>103</v>
      </c>
      <c r="J285" s="185" t="s">
        <v>103</v>
      </c>
      <c r="K285" s="185" t="s">
        <v>103</v>
      </c>
      <c r="L285" s="185" t="s">
        <v>103</v>
      </c>
      <c r="M285" s="185" t="s">
        <v>103</v>
      </c>
      <c r="N285" s="185" t="s">
        <v>103</v>
      </c>
      <c r="O285" s="306" t="s">
        <v>103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 t="s">
        <v>103</v>
      </c>
      <c r="D286" s="305" t="s">
        <v>103</v>
      </c>
      <c r="E286" s="185" t="s">
        <v>103</v>
      </c>
      <c r="F286" s="185" t="s">
        <v>103</v>
      </c>
      <c r="G286" s="185" t="s">
        <v>103</v>
      </c>
      <c r="H286" s="185" t="s">
        <v>103</v>
      </c>
      <c r="I286" s="185" t="s">
        <v>103</v>
      </c>
      <c r="J286" s="185" t="s">
        <v>103</v>
      </c>
      <c r="K286" s="185" t="s">
        <v>103</v>
      </c>
      <c r="L286" s="185" t="s">
        <v>103</v>
      </c>
      <c r="M286" s="185" t="s">
        <v>103</v>
      </c>
      <c r="N286" s="185" t="s">
        <v>103</v>
      </c>
      <c r="O286" s="306" t="s">
        <v>103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 t="s">
        <v>103</v>
      </c>
      <c r="D287" s="305" t="s">
        <v>103</v>
      </c>
      <c r="E287" s="185" t="s">
        <v>103</v>
      </c>
      <c r="F287" s="185" t="s">
        <v>103</v>
      </c>
      <c r="G287" s="185" t="s">
        <v>103</v>
      </c>
      <c r="H287" s="185" t="s">
        <v>103</v>
      </c>
      <c r="I287" s="185" t="s">
        <v>103</v>
      </c>
      <c r="J287" s="185" t="s">
        <v>103</v>
      </c>
      <c r="K287" s="185" t="s">
        <v>103</v>
      </c>
      <c r="L287" s="185" t="s">
        <v>103</v>
      </c>
      <c r="M287" s="185" t="s">
        <v>103</v>
      </c>
      <c r="N287" s="185" t="s">
        <v>103</v>
      </c>
      <c r="O287" s="306" t="s">
        <v>103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 t="s">
        <v>103</v>
      </c>
      <c r="D288" s="305" t="s">
        <v>103</v>
      </c>
      <c r="E288" s="185" t="s">
        <v>103</v>
      </c>
      <c r="F288" s="185" t="s">
        <v>103</v>
      </c>
      <c r="G288" s="185" t="s">
        <v>103</v>
      </c>
      <c r="H288" s="185" t="s">
        <v>103</v>
      </c>
      <c r="I288" s="185" t="s">
        <v>103</v>
      </c>
      <c r="J288" s="185" t="s">
        <v>103</v>
      </c>
      <c r="K288" s="185" t="s">
        <v>103</v>
      </c>
      <c r="L288" s="185" t="s">
        <v>103</v>
      </c>
      <c r="M288" s="185" t="s">
        <v>103</v>
      </c>
      <c r="N288" s="185" t="s">
        <v>103</v>
      </c>
      <c r="O288" s="306" t="s">
        <v>103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 t="s">
        <v>103</v>
      </c>
      <c r="D289" s="305" t="s">
        <v>103</v>
      </c>
      <c r="E289" s="185" t="s">
        <v>103</v>
      </c>
      <c r="F289" s="185" t="s">
        <v>103</v>
      </c>
      <c r="G289" s="185" t="s">
        <v>103</v>
      </c>
      <c r="H289" s="185" t="s">
        <v>103</v>
      </c>
      <c r="I289" s="185" t="s">
        <v>103</v>
      </c>
      <c r="J289" s="185" t="s">
        <v>103</v>
      </c>
      <c r="K289" s="185" t="s">
        <v>103</v>
      </c>
      <c r="L289" s="185" t="s">
        <v>103</v>
      </c>
      <c r="M289" s="185" t="s">
        <v>103</v>
      </c>
      <c r="N289" s="185" t="s">
        <v>103</v>
      </c>
      <c r="O289" s="306" t="s">
        <v>103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 t="s">
        <v>103</v>
      </c>
      <c r="D290" s="305" t="s">
        <v>103</v>
      </c>
      <c r="E290" s="185" t="s">
        <v>103</v>
      </c>
      <c r="F290" s="185" t="s">
        <v>103</v>
      </c>
      <c r="G290" s="185" t="s">
        <v>103</v>
      </c>
      <c r="H290" s="185" t="s">
        <v>103</v>
      </c>
      <c r="I290" s="185" t="s">
        <v>103</v>
      </c>
      <c r="J290" s="185" t="s">
        <v>103</v>
      </c>
      <c r="K290" s="185" t="s">
        <v>103</v>
      </c>
      <c r="L290" s="185" t="s">
        <v>103</v>
      </c>
      <c r="M290" s="185" t="s">
        <v>103</v>
      </c>
      <c r="N290" s="185" t="s">
        <v>103</v>
      </c>
      <c r="O290" s="306" t="s">
        <v>103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 t="s">
        <v>103</v>
      </c>
      <c r="D291" s="305" t="s">
        <v>103</v>
      </c>
      <c r="E291" s="185" t="s">
        <v>103</v>
      </c>
      <c r="F291" s="185" t="s">
        <v>103</v>
      </c>
      <c r="G291" s="185" t="s">
        <v>103</v>
      </c>
      <c r="H291" s="185" t="s">
        <v>103</v>
      </c>
      <c r="I291" s="185" t="s">
        <v>103</v>
      </c>
      <c r="J291" s="185" t="s">
        <v>103</v>
      </c>
      <c r="K291" s="185" t="s">
        <v>103</v>
      </c>
      <c r="L291" s="185" t="s">
        <v>103</v>
      </c>
      <c r="M291" s="185" t="s">
        <v>103</v>
      </c>
      <c r="N291" s="185" t="s">
        <v>103</v>
      </c>
      <c r="O291" s="306" t="s">
        <v>103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 t="s">
        <v>103</v>
      </c>
      <c r="D292" s="305" t="s">
        <v>103</v>
      </c>
      <c r="E292" s="185" t="s">
        <v>103</v>
      </c>
      <c r="F292" s="185" t="s">
        <v>103</v>
      </c>
      <c r="G292" s="185" t="s">
        <v>103</v>
      </c>
      <c r="H292" s="185" t="s">
        <v>103</v>
      </c>
      <c r="I292" s="185" t="s">
        <v>103</v>
      </c>
      <c r="J292" s="185" t="s">
        <v>103</v>
      </c>
      <c r="K292" s="185" t="s">
        <v>103</v>
      </c>
      <c r="L292" s="185" t="s">
        <v>103</v>
      </c>
      <c r="M292" s="185" t="s">
        <v>103</v>
      </c>
      <c r="N292" s="185" t="s">
        <v>103</v>
      </c>
      <c r="O292" s="306" t="s">
        <v>103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 t="s">
        <v>103</v>
      </c>
      <c r="D293" s="305" t="s">
        <v>103</v>
      </c>
      <c r="E293" s="185" t="s">
        <v>103</v>
      </c>
      <c r="F293" s="185" t="s">
        <v>103</v>
      </c>
      <c r="G293" s="185" t="s">
        <v>103</v>
      </c>
      <c r="H293" s="185" t="s">
        <v>103</v>
      </c>
      <c r="I293" s="185" t="s">
        <v>103</v>
      </c>
      <c r="J293" s="185" t="s">
        <v>103</v>
      </c>
      <c r="K293" s="185" t="s">
        <v>103</v>
      </c>
      <c r="L293" s="185" t="s">
        <v>103</v>
      </c>
      <c r="M293" s="185" t="s">
        <v>103</v>
      </c>
      <c r="N293" s="185" t="s">
        <v>103</v>
      </c>
      <c r="O293" s="306" t="s">
        <v>103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 t="s">
        <v>103</v>
      </c>
      <c r="D294" s="305" t="s">
        <v>103</v>
      </c>
      <c r="E294" s="185" t="s">
        <v>103</v>
      </c>
      <c r="F294" s="185" t="s">
        <v>103</v>
      </c>
      <c r="G294" s="185" t="s">
        <v>103</v>
      </c>
      <c r="H294" s="185" t="s">
        <v>103</v>
      </c>
      <c r="I294" s="185" t="s">
        <v>103</v>
      </c>
      <c r="J294" s="185" t="s">
        <v>103</v>
      </c>
      <c r="K294" s="185" t="s">
        <v>103</v>
      </c>
      <c r="L294" s="185" t="s">
        <v>103</v>
      </c>
      <c r="M294" s="185" t="s">
        <v>103</v>
      </c>
      <c r="N294" s="185" t="s">
        <v>103</v>
      </c>
      <c r="O294" s="306" t="s">
        <v>103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 t="s">
        <v>103</v>
      </c>
      <c r="D295" s="305" t="s">
        <v>103</v>
      </c>
      <c r="E295" s="185" t="s">
        <v>103</v>
      </c>
      <c r="F295" s="185" t="s">
        <v>103</v>
      </c>
      <c r="G295" s="185" t="s">
        <v>103</v>
      </c>
      <c r="H295" s="185" t="s">
        <v>103</v>
      </c>
      <c r="I295" s="185" t="s">
        <v>103</v>
      </c>
      <c r="J295" s="185" t="s">
        <v>103</v>
      </c>
      <c r="K295" s="185" t="s">
        <v>103</v>
      </c>
      <c r="L295" s="185" t="s">
        <v>103</v>
      </c>
      <c r="M295" s="185" t="s">
        <v>103</v>
      </c>
      <c r="N295" s="185" t="s">
        <v>103</v>
      </c>
      <c r="O295" s="306" t="s">
        <v>103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37</v>
      </c>
      <c r="D296" s="305">
        <v>2</v>
      </c>
      <c r="E296" s="185">
        <v>26</v>
      </c>
      <c r="F296" s="185">
        <v>0</v>
      </c>
      <c r="G296" s="185">
        <v>8</v>
      </c>
      <c r="H296" s="185">
        <v>0</v>
      </c>
      <c r="I296" s="185">
        <v>1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33</v>
      </c>
      <c r="D297" s="305">
        <v>2</v>
      </c>
      <c r="E297" s="185">
        <v>22</v>
      </c>
      <c r="F297" s="185">
        <v>0</v>
      </c>
      <c r="G297" s="185">
        <v>9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49</v>
      </c>
      <c r="D298" s="305">
        <v>2</v>
      </c>
      <c r="E298" s="185">
        <v>38</v>
      </c>
      <c r="F298" s="185">
        <v>0</v>
      </c>
      <c r="G298" s="185">
        <v>9</v>
      </c>
      <c r="H298" s="185">
        <v>0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37</v>
      </c>
      <c r="D299" s="305">
        <v>3</v>
      </c>
      <c r="E299" s="185">
        <v>26</v>
      </c>
      <c r="F299" s="185">
        <v>0</v>
      </c>
      <c r="G299" s="185">
        <v>8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40</v>
      </c>
      <c r="D300" s="305">
        <v>2</v>
      </c>
      <c r="E300" s="185">
        <v>26</v>
      </c>
      <c r="F300" s="185">
        <v>1</v>
      </c>
      <c r="G300" s="185">
        <v>11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29</v>
      </c>
      <c r="D301" s="305">
        <v>1</v>
      </c>
      <c r="E301" s="185">
        <v>19</v>
      </c>
      <c r="F301" s="185">
        <v>0</v>
      </c>
      <c r="G301" s="185">
        <v>6</v>
      </c>
      <c r="H301" s="185">
        <v>1</v>
      </c>
      <c r="I301" s="185">
        <v>0</v>
      </c>
      <c r="J301" s="185">
        <v>2</v>
      </c>
      <c r="K301" s="185">
        <v>0</v>
      </c>
      <c r="L301" s="185">
        <v>0</v>
      </c>
      <c r="M301" s="185">
        <v>0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31</v>
      </c>
      <c r="D302" s="305">
        <v>1</v>
      </c>
      <c r="E302" s="185">
        <v>22</v>
      </c>
      <c r="F302" s="185">
        <v>0</v>
      </c>
      <c r="G302" s="185">
        <v>5</v>
      </c>
      <c r="H302" s="185">
        <v>2</v>
      </c>
      <c r="I302" s="185">
        <v>1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35</v>
      </c>
      <c r="D303" s="305">
        <v>4</v>
      </c>
      <c r="E303" s="185">
        <v>26</v>
      </c>
      <c r="F303" s="185">
        <v>0</v>
      </c>
      <c r="G303" s="185">
        <v>1</v>
      </c>
      <c r="H303" s="185">
        <v>2</v>
      </c>
      <c r="I303" s="185">
        <v>1</v>
      </c>
      <c r="J303" s="185">
        <v>0</v>
      </c>
      <c r="K303" s="185">
        <v>0</v>
      </c>
      <c r="L303" s="185">
        <v>0</v>
      </c>
      <c r="M303" s="185">
        <v>1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52</v>
      </c>
      <c r="D304" s="305">
        <v>2</v>
      </c>
      <c r="E304" s="185">
        <v>45</v>
      </c>
      <c r="F304" s="185">
        <v>0</v>
      </c>
      <c r="G304" s="185">
        <v>2</v>
      </c>
      <c r="H304" s="185">
        <v>2</v>
      </c>
      <c r="I304" s="185">
        <v>1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6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38</v>
      </c>
      <c r="D305" s="305">
        <v>3</v>
      </c>
      <c r="E305" s="185">
        <v>28</v>
      </c>
      <c r="F305" s="185">
        <v>1</v>
      </c>
      <c r="G305" s="185">
        <v>3</v>
      </c>
      <c r="H305" s="185">
        <v>3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50</v>
      </c>
      <c r="D306" s="305">
        <v>7</v>
      </c>
      <c r="E306" s="185">
        <v>30</v>
      </c>
      <c r="F306" s="185">
        <v>0</v>
      </c>
      <c r="G306" s="185">
        <v>8</v>
      </c>
      <c r="H306" s="185">
        <v>5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6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42</v>
      </c>
      <c r="D307" s="305">
        <v>2</v>
      </c>
      <c r="E307" s="185">
        <v>34</v>
      </c>
      <c r="F307" s="185">
        <v>0</v>
      </c>
      <c r="G307" s="185">
        <v>4</v>
      </c>
      <c r="H307" s="185">
        <v>2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30</v>
      </c>
      <c r="D308" s="305">
        <v>4</v>
      </c>
      <c r="E308" s="185">
        <v>23</v>
      </c>
      <c r="F308" s="185">
        <v>0</v>
      </c>
      <c r="G308" s="185">
        <v>3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39</v>
      </c>
      <c r="D309" s="305">
        <v>5</v>
      </c>
      <c r="E309" s="185">
        <v>27</v>
      </c>
      <c r="F309" s="185">
        <v>0</v>
      </c>
      <c r="G309" s="185">
        <v>6</v>
      </c>
      <c r="H309" s="185">
        <v>1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39</v>
      </c>
      <c r="D310" s="305">
        <v>3</v>
      </c>
      <c r="E310" s="185">
        <v>26</v>
      </c>
      <c r="F310" s="185">
        <v>1</v>
      </c>
      <c r="G310" s="185">
        <v>6</v>
      </c>
      <c r="H310" s="185">
        <v>1</v>
      </c>
      <c r="I310" s="185">
        <v>2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44</v>
      </c>
      <c r="D311" s="305">
        <v>2</v>
      </c>
      <c r="E311" s="185">
        <v>34</v>
      </c>
      <c r="F311" s="185">
        <v>0</v>
      </c>
      <c r="G311" s="185">
        <v>7</v>
      </c>
      <c r="H311" s="185">
        <v>1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44</v>
      </c>
      <c r="D312" s="305">
        <v>9</v>
      </c>
      <c r="E312" s="185">
        <v>29</v>
      </c>
      <c r="F312" s="185">
        <v>0</v>
      </c>
      <c r="G312" s="185">
        <v>3</v>
      </c>
      <c r="H312" s="185">
        <v>3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47</v>
      </c>
      <c r="D313" s="305">
        <v>3</v>
      </c>
      <c r="E313" s="185">
        <v>33</v>
      </c>
      <c r="F313" s="185">
        <v>0</v>
      </c>
      <c r="G313" s="185">
        <v>8</v>
      </c>
      <c r="H313" s="185">
        <v>2</v>
      </c>
      <c r="I313" s="185">
        <v>1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59</v>
      </c>
      <c r="D314" s="305">
        <v>3</v>
      </c>
      <c r="E314" s="185">
        <v>46</v>
      </c>
      <c r="F314" s="185">
        <v>0</v>
      </c>
      <c r="G314" s="185">
        <v>8</v>
      </c>
      <c r="H314" s="185">
        <v>1</v>
      </c>
      <c r="I314" s="185">
        <v>1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53</v>
      </c>
      <c r="D315" s="305">
        <v>7</v>
      </c>
      <c r="E315" s="185">
        <v>42</v>
      </c>
      <c r="F315" s="185">
        <v>0</v>
      </c>
      <c r="G315" s="185">
        <v>2</v>
      </c>
      <c r="H315" s="185">
        <v>1</v>
      </c>
      <c r="I315" s="185">
        <v>0</v>
      </c>
      <c r="J315" s="185">
        <v>0</v>
      </c>
      <c r="K315" s="185">
        <v>1</v>
      </c>
      <c r="L315" s="185">
        <v>0</v>
      </c>
      <c r="M315" s="185">
        <v>0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46</v>
      </c>
      <c r="D316" s="305">
        <v>4</v>
      </c>
      <c r="E316" s="185">
        <v>37</v>
      </c>
      <c r="F316" s="185">
        <v>0</v>
      </c>
      <c r="G316" s="185">
        <v>2</v>
      </c>
      <c r="H316" s="185">
        <v>3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57</v>
      </c>
      <c r="D317" s="305">
        <v>6</v>
      </c>
      <c r="E317" s="185">
        <v>40</v>
      </c>
      <c r="F317" s="185">
        <v>0</v>
      </c>
      <c r="G317" s="185">
        <v>7</v>
      </c>
      <c r="H317" s="185">
        <v>3</v>
      </c>
      <c r="I317" s="185">
        <v>0</v>
      </c>
      <c r="J317" s="185">
        <v>0</v>
      </c>
      <c r="K317" s="185">
        <v>1</v>
      </c>
      <c r="L317" s="185">
        <v>0</v>
      </c>
      <c r="M317" s="185">
        <v>0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49</v>
      </c>
      <c r="D318" s="305">
        <v>7</v>
      </c>
      <c r="E318" s="185">
        <v>38</v>
      </c>
      <c r="F318" s="185">
        <v>0</v>
      </c>
      <c r="G318" s="185">
        <v>2</v>
      </c>
      <c r="H318" s="185">
        <v>1</v>
      </c>
      <c r="I318" s="185">
        <v>0</v>
      </c>
      <c r="J318" s="185">
        <v>0</v>
      </c>
      <c r="K318" s="185">
        <v>0</v>
      </c>
      <c r="L318" s="185">
        <v>0</v>
      </c>
      <c r="M318" s="185">
        <v>1</v>
      </c>
      <c r="N318" s="185">
        <v>0</v>
      </c>
      <c r="O318" s="306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69</v>
      </c>
      <c r="D319" s="305">
        <v>17</v>
      </c>
      <c r="E319" s="185">
        <v>46</v>
      </c>
      <c r="F319" s="185">
        <v>0</v>
      </c>
      <c r="G319" s="185">
        <v>2</v>
      </c>
      <c r="H319" s="185">
        <v>3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6">
        <v>1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68</v>
      </c>
      <c r="D320" s="305">
        <v>14</v>
      </c>
      <c r="E320" s="185">
        <v>48</v>
      </c>
      <c r="F320" s="185">
        <v>0</v>
      </c>
      <c r="G320" s="185">
        <v>4</v>
      </c>
      <c r="H320" s="185">
        <v>2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68</v>
      </c>
      <c r="D321" s="305">
        <v>11</v>
      </c>
      <c r="E321" s="185">
        <v>52</v>
      </c>
      <c r="F321" s="185">
        <v>1</v>
      </c>
      <c r="G321" s="185">
        <v>2</v>
      </c>
      <c r="H321" s="185">
        <v>1</v>
      </c>
      <c r="I321" s="185">
        <v>0</v>
      </c>
      <c r="J321" s="185">
        <v>0</v>
      </c>
      <c r="K321" s="185">
        <v>0</v>
      </c>
      <c r="L321" s="185">
        <v>1</v>
      </c>
      <c r="M321" s="185">
        <v>0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55</v>
      </c>
      <c r="D322" s="305">
        <v>12</v>
      </c>
      <c r="E322" s="185">
        <v>35</v>
      </c>
      <c r="F322" s="185">
        <v>0</v>
      </c>
      <c r="G322" s="185">
        <v>5</v>
      </c>
      <c r="H322" s="185">
        <v>3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44</v>
      </c>
      <c r="D323" s="305">
        <v>7</v>
      </c>
      <c r="E323" s="185">
        <v>30</v>
      </c>
      <c r="F323" s="185">
        <v>0</v>
      </c>
      <c r="G323" s="185">
        <v>4</v>
      </c>
      <c r="H323" s="185">
        <v>3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49</v>
      </c>
      <c r="D324" s="305">
        <v>5</v>
      </c>
      <c r="E324" s="185">
        <v>37</v>
      </c>
      <c r="F324" s="185">
        <v>1</v>
      </c>
      <c r="G324" s="185">
        <v>3</v>
      </c>
      <c r="H324" s="185">
        <v>2</v>
      </c>
      <c r="I324" s="185">
        <v>0</v>
      </c>
      <c r="J324" s="185">
        <v>1</v>
      </c>
      <c r="K324" s="185">
        <v>0</v>
      </c>
      <c r="L324" s="185">
        <v>0</v>
      </c>
      <c r="M324" s="185">
        <v>0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48</v>
      </c>
      <c r="D325" s="305">
        <v>4</v>
      </c>
      <c r="E325" s="185">
        <v>38</v>
      </c>
      <c r="F325" s="185">
        <v>0</v>
      </c>
      <c r="G325" s="185">
        <v>1</v>
      </c>
      <c r="H325" s="185">
        <v>3</v>
      </c>
      <c r="I325" s="185">
        <v>1</v>
      </c>
      <c r="J325" s="185">
        <v>0</v>
      </c>
      <c r="K325" s="185">
        <v>1</v>
      </c>
      <c r="L325" s="185">
        <v>0</v>
      </c>
      <c r="M325" s="185">
        <v>0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53</v>
      </c>
      <c r="D326" s="305">
        <v>3</v>
      </c>
      <c r="E326" s="185">
        <v>41</v>
      </c>
      <c r="F326" s="185">
        <v>0</v>
      </c>
      <c r="G326" s="185">
        <v>6</v>
      </c>
      <c r="H326" s="185">
        <v>1</v>
      </c>
      <c r="I326" s="185">
        <v>2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38</v>
      </c>
      <c r="D327" s="305">
        <v>1</v>
      </c>
      <c r="E327" s="185">
        <v>33</v>
      </c>
      <c r="F327" s="185">
        <v>0</v>
      </c>
      <c r="G327" s="185">
        <v>4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28</v>
      </c>
      <c r="D328" s="305">
        <v>4</v>
      </c>
      <c r="E328" s="185">
        <v>21</v>
      </c>
      <c r="F328" s="185">
        <v>0</v>
      </c>
      <c r="G328" s="185">
        <v>1</v>
      </c>
      <c r="H328" s="185">
        <v>2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29</v>
      </c>
      <c r="D329" s="305">
        <v>1</v>
      </c>
      <c r="E329" s="185">
        <v>24</v>
      </c>
      <c r="F329" s="185">
        <v>0</v>
      </c>
      <c r="G329" s="185">
        <v>2</v>
      </c>
      <c r="H329" s="185">
        <v>2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23</v>
      </c>
      <c r="D330" s="305">
        <v>3</v>
      </c>
      <c r="E330" s="185">
        <v>17</v>
      </c>
      <c r="F330" s="185">
        <v>0</v>
      </c>
      <c r="G330" s="185">
        <v>2</v>
      </c>
      <c r="H330" s="185">
        <v>1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31</v>
      </c>
      <c r="D331" s="305">
        <v>0</v>
      </c>
      <c r="E331" s="185">
        <v>27</v>
      </c>
      <c r="F331" s="185">
        <v>0</v>
      </c>
      <c r="G331" s="185">
        <v>4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19</v>
      </c>
      <c r="D332" s="305">
        <v>2</v>
      </c>
      <c r="E332" s="185">
        <v>14</v>
      </c>
      <c r="F332" s="185">
        <v>0</v>
      </c>
      <c r="G332" s="185">
        <v>1</v>
      </c>
      <c r="H332" s="185">
        <v>2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21</v>
      </c>
      <c r="D333" s="305">
        <v>1</v>
      </c>
      <c r="E333" s="185">
        <v>18</v>
      </c>
      <c r="F333" s="185">
        <v>0</v>
      </c>
      <c r="G333" s="185">
        <v>2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36</v>
      </c>
      <c r="D334" s="305">
        <v>5</v>
      </c>
      <c r="E334" s="185">
        <v>29</v>
      </c>
      <c r="F334" s="185">
        <v>0</v>
      </c>
      <c r="G334" s="185">
        <v>2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20</v>
      </c>
      <c r="D335" s="305">
        <v>4</v>
      </c>
      <c r="E335" s="185">
        <v>15</v>
      </c>
      <c r="F335" s="185">
        <v>0</v>
      </c>
      <c r="G335" s="185">
        <v>0</v>
      </c>
      <c r="H335" s="185">
        <v>1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20</v>
      </c>
      <c r="D336" s="305">
        <v>1</v>
      </c>
      <c r="E336" s="185">
        <v>18</v>
      </c>
      <c r="F336" s="185">
        <v>0</v>
      </c>
      <c r="G336" s="185">
        <v>1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18</v>
      </c>
      <c r="D337" s="305">
        <v>0</v>
      </c>
      <c r="E337" s="185">
        <v>18</v>
      </c>
      <c r="F337" s="185">
        <v>0</v>
      </c>
      <c r="G337" s="185">
        <v>0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15</v>
      </c>
      <c r="D338" s="305">
        <v>1</v>
      </c>
      <c r="E338" s="185">
        <v>10</v>
      </c>
      <c r="F338" s="185">
        <v>0</v>
      </c>
      <c r="G338" s="185">
        <v>1</v>
      </c>
      <c r="H338" s="185">
        <v>3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33</v>
      </c>
      <c r="D339" s="305">
        <v>1</v>
      </c>
      <c r="E339" s="185">
        <v>28</v>
      </c>
      <c r="F339" s="185">
        <v>0</v>
      </c>
      <c r="G339" s="185">
        <v>1</v>
      </c>
      <c r="H339" s="185">
        <v>3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25</v>
      </c>
      <c r="D340" s="305">
        <v>0</v>
      </c>
      <c r="E340" s="185">
        <v>23</v>
      </c>
      <c r="F340" s="185">
        <v>0</v>
      </c>
      <c r="G340" s="185">
        <v>0</v>
      </c>
      <c r="H340" s="185">
        <v>2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20</v>
      </c>
      <c r="D341" s="305">
        <v>1</v>
      </c>
      <c r="E341" s="185">
        <v>19</v>
      </c>
      <c r="F341" s="185">
        <v>0</v>
      </c>
      <c r="G341" s="185">
        <v>0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12</v>
      </c>
      <c r="D342" s="305">
        <v>2</v>
      </c>
      <c r="E342" s="185">
        <v>8</v>
      </c>
      <c r="F342" s="185">
        <v>0</v>
      </c>
      <c r="G342" s="185">
        <v>1</v>
      </c>
      <c r="H342" s="185">
        <v>1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18</v>
      </c>
      <c r="D343" s="305">
        <v>0</v>
      </c>
      <c r="E343" s="185">
        <v>16</v>
      </c>
      <c r="F343" s="185">
        <v>0</v>
      </c>
      <c r="G343" s="185">
        <v>2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7</v>
      </c>
      <c r="D344" s="305">
        <v>0</v>
      </c>
      <c r="E344" s="185">
        <v>5</v>
      </c>
      <c r="F344" s="185">
        <v>0</v>
      </c>
      <c r="G344" s="185">
        <v>2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7</v>
      </c>
      <c r="D345" s="305">
        <v>1</v>
      </c>
      <c r="E345" s="185">
        <v>6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10</v>
      </c>
      <c r="D346" s="307">
        <v>0</v>
      </c>
      <c r="E346" s="308">
        <v>9</v>
      </c>
      <c r="F346" s="308">
        <v>0</v>
      </c>
      <c r="G346" s="308">
        <v>1</v>
      </c>
      <c r="H346" s="308">
        <v>0</v>
      </c>
      <c r="I346" s="308">
        <v>0</v>
      </c>
      <c r="J346" s="308">
        <v>0</v>
      </c>
      <c r="K346" s="308">
        <v>0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 t="s">
        <v>104</v>
      </c>
      <c r="D347" s="400" t="s">
        <v>119</v>
      </c>
      <c r="E347" s="400" t="s">
        <v>120</v>
      </c>
      <c r="F347" s="400" t="s">
        <v>121</v>
      </c>
      <c r="G347" s="400" t="s">
        <v>122</v>
      </c>
      <c r="H347" s="400" t="s">
        <v>123</v>
      </c>
      <c r="I347" s="400" t="s">
        <v>124</v>
      </c>
      <c r="J347" s="400" t="s">
        <v>125</v>
      </c>
      <c r="K347" s="400" t="s">
        <v>125</v>
      </c>
      <c r="L347" s="400" t="s">
        <v>126</v>
      </c>
      <c r="M347" s="400" t="s">
        <v>127</v>
      </c>
      <c r="N347" s="400" t="s">
        <v>128</v>
      </c>
      <c r="O347" s="401" t="s">
        <v>126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 t="s">
        <v>107</v>
      </c>
      <c r="D348" s="405" t="s">
        <v>129</v>
      </c>
      <c r="E348" s="405" t="s">
        <v>130</v>
      </c>
      <c r="F348" s="405" t="s">
        <v>121</v>
      </c>
      <c r="G348" s="405" t="s">
        <v>131</v>
      </c>
      <c r="H348" s="405" t="s">
        <v>132</v>
      </c>
      <c r="I348" s="405" t="s">
        <v>124</v>
      </c>
      <c r="J348" s="405" t="s">
        <v>125</v>
      </c>
      <c r="K348" s="405" t="s">
        <v>125</v>
      </c>
      <c r="L348" s="405" t="s">
        <v>126</v>
      </c>
      <c r="M348" s="405" t="s">
        <v>127</v>
      </c>
      <c r="N348" s="405" t="s">
        <v>128</v>
      </c>
      <c r="O348" s="406" t="s">
        <v>126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 t="s">
        <v>110</v>
      </c>
      <c r="D349" s="410" t="s">
        <v>133</v>
      </c>
      <c r="E349" s="410" t="s">
        <v>134</v>
      </c>
      <c r="F349" s="410" t="s">
        <v>121</v>
      </c>
      <c r="G349" s="410" t="s">
        <v>135</v>
      </c>
      <c r="H349" s="410" t="s">
        <v>136</v>
      </c>
      <c r="I349" s="410" t="s">
        <v>124</v>
      </c>
      <c r="J349" s="410" t="s">
        <v>125</v>
      </c>
      <c r="K349" s="410" t="s">
        <v>125</v>
      </c>
      <c r="L349" s="410" t="s">
        <v>126</v>
      </c>
      <c r="M349" s="410" t="s">
        <v>127</v>
      </c>
      <c r="N349" s="410" t="s">
        <v>128</v>
      </c>
      <c r="O349" s="411" t="s">
        <v>126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 t="s">
        <v>112</v>
      </c>
      <c r="D350" s="415" t="s">
        <v>137</v>
      </c>
      <c r="E350" s="415" t="s">
        <v>138</v>
      </c>
      <c r="F350" s="415" t="s">
        <v>121</v>
      </c>
      <c r="G350" s="415" t="s">
        <v>139</v>
      </c>
      <c r="H350" s="415" t="s">
        <v>140</v>
      </c>
      <c r="I350" s="415" t="s">
        <v>124</v>
      </c>
      <c r="J350" s="415" t="s">
        <v>125</v>
      </c>
      <c r="K350" s="415" t="s">
        <v>125</v>
      </c>
      <c r="L350" s="415" t="s">
        <v>126</v>
      </c>
      <c r="M350" s="415" t="s">
        <v>127</v>
      </c>
      <c r="N350" s="415" t="s">
        <v>128</v>
      </c>
      <c r="O350" s="416" t="s">
        <v>126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8</v>
      </c>
      <c r="D353" s="303">
        <v>1</v>
      </c>
      <c r="E353" s="182">
        <v>5</v>
      </c>
      <c r="F353" s="182">
        <v>0</v>
      </c>
      <c r="G353" s="182">
        <v>2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9</v>
      </c>
      <c r="D354" s="305">
        <v>0</v>
      </c>
      <c r="E354" s="185">
        <v>8</v>
      </c>
      <c r="F354" s="185">
        <v>0</v>
      </c>
      <c r="G354" s="185">
        <v>1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6</v>
      </c>
      <c r="D355" s="305">
        <v>0</v>
      </c>
      <c r="E355" s="185">
        <v>6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6</v>
      </c>
      <c r="D356" s="305">
        <v>1</v>
      </c>
      <c r="E356" s="185">
        <v>5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3</v>
      </c>
      <c r="D357" s="305">
        <v>0</v>
      </c>
      <c r="E357" s="185">
        <v>3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5</v>
      </c>
      <c r="D358" s="305">
        <v>0</v>
      </c>
      <c r="E358" s="185">
        <v>4</v>
      </c>
      <c r="F358" s="185">
        <v>0</v>
      </c>
      <c r="G358" s="185">
        <v>1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6</v>
      </c>
      <c r="D359" s="305">
        <v>0</v>
      </c>
      <c r="E359" s="185">
        <v>6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1</v>
      </c>
      <c r="D360" s="305">
        <v>0</v>
      </c>
      <c r="E360" s="185">
        <v>1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5</v>
      </c>
      <c r="D361" s="305">
        <v>0</v>
      </c>
      <c r="E361" s="185">
        <v>5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4</v>
      </c>
      <c r="D362" s="305">
        <v>0</v>
      </c>
      <c r="E362" s="185">
        <v>4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4</v>
      </c>
      <c r="D363" s="305">
        <v>0</v>
      </c>
      <c r="E363" s="185">
        <v>3</v>
      </c>
      <c r="F363" s="185">
        <v>0</v>
      </c>
      <c r="G363" s="185">
        <v>1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6</v>
      </c>
      <c r="D364" s="305">
        <v>0</v>
      </c>
      <c r="E364" s="185">
        <v>5</v>
      </c>
      <c r="F364" s="185">
        <v>0</v>
      </c>
      <c r="G364" s="185">
        <v>1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4</v>
      </c>
      <c r="D365" s="305">
        <v>0</v>
      </c>
      <c r="E365" s="185">
        <v>3</v>
      </c>
      <c r="F365" s="185">
        <v>0</v>
      </c>
      <c r="G365" s="185">
        <v>1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2</v>
      </c>
      <c r="D366" s="305">
        <v>0</v>
      </c>
      <c r="E366" s="185">
        <v>2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2</v>
      </c>
      <c r="D367" s="305">
        <v>0</v>
      </c>
      <c r="E367" s="185">
        <v>2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2</v>
      </c>
      <c r="D368" s="305">
        <v>0</v>
      </c>
      <c r="E368" s="185">
        <v>2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3</v>
      </c>
      <c r="D369" s="305">
        <v>0</v>
      </c>
      <c r="E369" s="185">
        <v>3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0</v>
      </c>
      <c r="D370" s="305">
        <v>0</v>
      </c>
      <c r="E370" s="185">
        <v>0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2</v>
      </c>
      <c r="D371" s="305">
        <v>0</v>
      </c>
      <c r="E371" s="185">
        <v>2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4</v>
      </c>
      <c r="D372" s="305">
        <v>0</v>
      </c>
      <c r="E372" s="185">
        <v>1</v>
      </c>
      <c r="F372" s="185">
        <v>0</v>
      </c>
      <c r="G372" s="185">
        <v>2</v>
      </c>
      <c r="H372" s="185">
        <v>1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2</v>
      </c>
      <c r="D373" s="305">
        <v>0</v>
      </c>
      <c r="E373" s="185">
        <v>0</v>
      </c>
      <c r="F373" s="185">
        <v>0</v>
      </c>
      <c r="G373" s="185">
        <v>0</v>
      </c>
      <c r="H373" s="185">
        <v>2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4</v>
      </c>
      <c r="D374" s="305">
        <v>1</v>
      </c>
      <c r="E374" s="185">
        <v>3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5</v>
      </c>
      <c r="D375" s="305">
        <v>1</v>
      </c>
      <c r="E375" s="185">
        <v>3</v>
      </c>
      <c r="F375" s="185">
        <v>0</v>
      </c>
      <c r="G375" s="185">
        <v>1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7</v>
      </c>
      <c r="D376" s="305">
        <v>1</v>
      </c>
      <c r="E376" s="185">
        <v>4</v>
      </c>
      <c r="F376" s="185">
        <v>0</v>
      </c>
      <c r="G376" s="185">
        <v>2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7</v>
      </c>
      <c r="D377" s="305">
        <v>1</v>
      </c>
      <c r="E377" s="185">
        <v>3</v>
      </c>
      <c r="F377" s="185">
        <v>0</v>
      </c>
      <c r="G377" s="185">
        <v>1</v>
      </c>
      <c r="H377" s="185">
        <v>2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10</v>
      </c>
      <c r="D378" s="305">
        <v>1</v>
      </c>
      <c r="E378" s="185">
        <v>6</v>
      </c>
      <c r="F378" s="185">
        <v>0</v>
      </c>
      <c r="G378" s="185">
        <v>1</v>
      </c>
      <c r="H378" s="185">
        <v>2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12</v>
      </c>
      <c r="D379" s="305">
        <v>1</v>
      </c>
      <c r="E379" s="185">
        <v>9</v>
      </c>
      <c r="F379" s="185">
        <v>0</v>
      </c>
      <c r="G379" s="185">
        <v>1</v>
      </c>
      <c r="H379" s="185">
        <v>0</v>
      </c>
      <c r="I379" s="185">
        <v>1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21</v>
      </c>
      <c r="D380" s="305">
        <v>1</v>
      </c>
      <c r="E380" s="185">
        <v>13</v>
      </c>
      <c r="F380" s="185">
        <v>0</v>
      </c>
      <c r="G380" s="185">
        <v>5</v>
      </c>
      <c r="H380" s="185">
        <v>2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24</v>
      </c>
      <c r="D381" s="305">
        <v>4</v>
      </c>
      <c r="E381" s="185">
        <v>17</v>
      </c>
      <c r="F381" s="185">
        <v>0</v>
      </c>
      <c r="G381" s="185">
        <v>3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6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21</v>
      </c>
      <c r="D382" s="305">
        <v>2</v>
      </c>
      <c r="E382" s="185">
        <v>17</v>
      </c>
      <c r="F382" s="185">
        <v>0</v>
      </c>
      <c r="G382" s="185">
        <v>1</v>
      </c>
      <c r="H382" s="185">
        <v>1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31</v>
      </c>
      <c r="D383" s="305">
        <v>0</v>
      </c>
      <c r="E383" s="185">
        <v>27</v>
      </c>
      <c r="F383" s="185">
        <v>0</v>
      </c>
      <c r="G383" s="185">
        <v>3</v>
      </c>
      <c r="H383" s="185">
        <v>1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54</v>
      </c>
      <c r="D384" s="305">
        <v>5</v>
      </c>
      <c r="E384" s="185">
        <v>39</v>
      </c>
      <c r="F384" s="185">
        <v>0</v>
      </c>
      <c r="G384" s="185">
        <v>6</v>
      </c>
      <c r="H384" s="185">
        <v>4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42</v>
      </c>
      <c r="D385" s="305">
        <v>3</v>
      </c>
      <c r="E385" s="185">
        <v>36</v>
      </c>
      <c r="F385" s="185">
        <v>1</v>
      </c>
      <c r="G385" s="185">
        <v>1</v>
      </c>
      <c r="H385" s="185">
        <v>0</v>
      </c>
      <c r="I385" s="185">
        <v>0</v>
      </c>
      <c r="J385" s="185">
        <v>1</v>
      </c>
      <c r="K385" s="185">
        <v>0</v>
      </c>
      <c r="L385" s="185">
        <v>0</v>
      </c>
      <c r="M385" s="185">
        <v>0</v>
      </c>
      <c r="N385" s="185">
        <v>0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29</v>
      </c>
      <c r="D386" s="305">
        <v>5</v>
      </c>
      <c r="E386" s="185">
        <v>14</v>
      </c>
      <c r="F386" s="185">
        <v>0</v>
      </c>
      <c r="G386" s="185">
        <v>7</v>
      </c>
      <c r="H386" s="185">
        <v>3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6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46</v>
      </c>
      <c r="D387" s="305">
        <v>1</v>
      </c>
      <c r="E387" s="185">
        <v>38</v>
      </c>
      <c r="F387" s="185">
        <v>0</v>
      </c>
      <c r="G387" s="185">
        <v>4</v>
      </c>
      <c r="H387" s="185">
        <v>2</v>
      </c>
      <c r="I387" s="185">
        <v>0</v>
      </c>
      <c r="J387" s="185">
        <v>1</v>
      </c>
      <c r="K387" s="185">
        <v>0</v>
      </c>
      <c r="L387" s="185">
        <v>0</v>
      </c>
      <c r="M387" s="185">
        <v>0</v>
      </c>
      <c r="N387" s="185">
        <v>0</v>
      </c>
      <c r="O387" s="306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46</v>
      </c>
      <c r="D388" s="305">
        <v>0</v>
      </c>
      <c r="E388" s="185">
        <v>42</v>
      </c>
      <c r="F388" s="185">
        <v>0</v>
      </c>
      <c r="G388" s="185">
        <v>2</v>
      </c>
      <c r="H388" s="185">
        <v>2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45</v>
      </c>
      <c r="D389" s="305">
        <v>0</v>
      </c>
      <c r="E389" s="185">
        <v>40</v>
      </c>
      <c r="F389" s="185">
        <v>0</v>
      </c>
      <c r="G389" s="185">
        <v>4</v>
      </c>
      <c r="H389" s="185">
        <v>0</v>
      </c>
      <c r="I389" s="185">
        <v>1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41</v>
      </c>
      <c r="D390" s="305">
        <v>0</v>
      </c>
      <c r="E390" s="185">
        <v>34</v>
      </c>
      <c r="F390" s="185">
        <v>0</v>
      </c>
      <c r="G390" s="185">
        <v>5</v>
      </c>
      <c r="H390" s="185">
        <v>1</v>
      </c>
      <c r="I390" s="185">
        <v>0</v>
      </c>
      <c r="J390" s="185">
        <v>1</v>
      </c>
      <c r="K390" s="185">
        <v>0</v>
      </c>
      <c r="L390" s="185">
        <v>0</v>
      </c>
      <c r="M390" s="185">
        <v>0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43</v>
      </c>
      <c r="D391" s="305">
        <v>0</v>
      </c>
      <c r="E391" s="185">
        <v>33</v>
      </c>
      <c r="F391" s="185">
        <v>0</v>
      </c>
      <c r="G391" s="185">
        <v>8</v>
      </c>
      <c r="H391" s="185">
        <v>2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>
        <v>46</v>
      </c>
      <c r="D392" s="305">
        <v>1</v>
      </c>
      <c r="E392" s="185">
        <v>39</v>
      </c>
      <c r="F392" s="185">
        <v>0</v>
      </c>
      <c r="G392" s="185">
        <v>5</v>
      </c>
      <c r="H392" s="185">
        <v>1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6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>
        <v>40</v>
      </c>
      <c r="D393" s="305">
        <v>2</v>
      </c>
      <c r="E393" s="185">
        <v>31</v>
      </c>
      <c r="F393" s="185">
        <v>0</v>
      </c>
      <c r="G393" s="185">
        <v>6</v>
      </c>
      <c r="H393" s="185">
        <v>1</v>
      </c>
      <c r="I393" s="185">
        <v>0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6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34</v>
      </c>
      <c r="D394" s="305">
        <v>2</v>
      </c>
      <c r="E394" s="185">
        <v>27</v>
      </c>
      <c r="F394" s="185">
        <v>0</v>
      </c>
      <c r="G394" s="185">
        <v>5</v>
      </c>
      <c r="H394" s="185">
        <v>0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35</v>
      </c>
      <c r="D395" s="305">
        <v>0</v>
      </c>
      <c r="E395" s="185">
        <v>24</v>
      </c>
      <c r="F395" s="185">
        <v>0</v>
      </c>
      <c r="G395" s="185">
        <v>8</v>
      </c>
      <c r="H395" s="185">
        <v>3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48</v>
      </c>
      <c r="D396" s="305">
        <v>2</v>
      </c>
      <c r="E396" s="185">
        <v>36</v>
      </c>
      <c r="F396" s="185">
        <v>0</v>
      </c>
      <c r="G396" s="185">
        <v>8</v>
      </c>
      <c r="H396" s="185">
        <v>2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29</v>
      </c>
      <c r="D397" s="305">
        <v>0</v>
      </c>
      <c r="E397" s="185">
        <v>24</v>
      </c>
      <c r="F397" s="185">
        <v>0</v>
      </c>
      <c r="G397" s="185">
        <v>3</v>
      </c>
      <c r="H397" s="185">
        <v>2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27</v>
      </c>
      <c r="D398" s="305">
        <v>0</v>
      </c>
      <c r="E398" s="185">
        <v>19</v>
      </c>
      <c r="F398" s="185">
        <v>0</v>
      </c>
      <c r="G398" s="185">
        <v>7</v>
      </c>
      <c r="H398" s="185">
        <v>1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6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35</v>
      </c>
      <c r="D399" s="305">
        <v>4</v>
      </c>
      <c r="E399" s="185">
        <v>25</v>
      </c>
      <c r="F399" s="185">
        <v>0</v>
      </c>
      <c r="G399" s="185">
        <v>5</v>
      </c>
      <c r="H399" s="185">
        <v>1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48</v>
      </c>
      <c r="D400" s="305">
        <v>2</v>
      </c>
      <c r="E400" s="185">
        <v>41</v>
      </c>
      <c r="F400" s="185">
        <v>0</v>
      </c>
      <c r="G400" s="185">
        <v>5</v>
      </c>
      <c r="H400" s="185">
        <v>0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6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45</v>
      </c>
      <c r="D401" s="305">
        <v>2</v>
      </c>
      <c r="E401" s="185">
        <v>37</v>
      </c>
      <c r="F401" s="185">
        <v>0</v>
      </c>
      <c r="G401" s="185">
        <v>6</v>
      </c>
      <c r="H401" s="185">
        <v>0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30</v>
      </c>
      <c r="D402" s="305">
        <v>1</v>
      </c>
      <c r="E402" s="185">
        <v>26</v>
      </c>
      <c r="F402" s="185">
        <v>0</v>
      </c>
      <c r="G402" s="185">
        <v>3</v>
      </c>
      <c r="H402" s="185">
        <v>0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40</v>
      </c>
      <c r="D403" s="305">
        <v>3</v>
      </c>
      <c r="E403" s="185">
        <v>33</v>
      </c>
      <c r="F403" s="185">
        <v>0</v>
      </c>
      <c r="G403" s="185">
        <v>3</v>
      </c>
      <c r="H403" s="185">
        <v>1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36</v>
      </c>
      <c r="D404" s="305">
        <v>2</v>
      </c>
      <c r="E404" s="185">
        <v>29</v>
      </c>
      <c r="F404" s="185">
        <v>0</v>
      </c>
      <c r="G404" s="185">
        <v>5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6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42</v>
      </c>
      <c r="D405" s="305">
        <v>2</v>
      </c>
      <c r="E405" s="185">
        <v>31</v>
      </c>
      <c r="F405" s="185">
        <v>0</v>
      </c>
      <c r="G405" s="185">
        <v>5</v>
      </c>
      <c r="H405" s="185">
        <v>1</v>
      </c>
      <c r="I405" s="185">
        <v>2</v>
      </c>
      <c r="J405" s="185">
        <v>0</v>
      </c>
      <c r="K405" s="185">
        <v>0</v>
      </c>
      <c r="L405" s="185">
        <v>0</v>
      </c>
      <c r="M405" s="185">
        <v>1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31</v>
      </c>
      <c r="D406" s="305">
        <v>4</v>
      </c>
      <c r="E406" s="185">
        <v>22</v>
      </c>
      <c r="F406" s="185">
        <v>0</v>
      </c>
      <c r="G406" s="185">
        <v>4</v>
      </c>
      <c r="H406" s="185">
        <v>1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6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36</v>
      </c>
      <c r="D407" s="305">
        <v>2</v>
      </c>
      <c r="E407" s="185">
        <v>29</v>
      </c>
      <c r="F407" s="185">
        <v>0</v>
      </c>
      <c r="G407" s="185">
        <v>1</v>
      </c>
      <c r="H407" s="185">
        <v>1</v>
      </c>
      <c r="I407" s="185">
        <v>1</v>
      </c>
      <c r="J407" s="185">
        <v>0</v>
      </c>
      <c r="K407" s="185">
        <v>1</v>
      </c>
      <c r="L407" s="185">
        <v>1</v>
      </c>
      <c r="M407" s="185">
        <v>0</v>
      </c>
      <c r="N407" s="185">
        <v>0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43</v>
      </c>
      <c r="D408" s="305">
        <v>2</v>
      </c>
      <c r="E408" s="185">
        <v>30</v>
      </c>
      <c r="F408" s="185">
        <v>0</v>
      </c>
      <c r="G408" s="185">
        <v>8</v>
      </c>
      <c r="H408" s="185">
        <v>2</v>
      </c>
      <c r="I408" s="185">
        <v>1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6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43</v>
      </c>
      <c r="D409" s="305">
        <v>2</v>
      </c>
      <c r="E409" s="185">
        <v>36</v>
      </c>
      <c r="F409" s="185">
        <v>0</v>
      </c>
      <c r="G409" s="185">
        <v>5</v>
      </c>
      <c r="H409" s="185">
        <v>0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32</v>
      </c>
      <c r="D410" s="305">
        <v>3</v>
      </c>
      <c r="E410" s="185">
        <v>22</v>
      </c>
      <c r="F410" s="185">
        <v>0</v>
      </c>
      <c r="G410" s="185">
        <v>3</v>
      </c>
      <c r="H410" s="185">
        <v>3</v>
      </c>
      <c r="I410" s="185">
        <v>1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43</v>
      </c>
      <c r="D411" s="305">
        <v>6</v>
      </c>
      <c r="E411" s="185">
        <v>29</v>
      </c>
      <c r="F411" s="185">
        <v>0</v>
      </c>
      <c r="G411" s="185">
        <v>5</v>
      </c>
      <c r="H411" s="185">
        <v>1</v>
      </c>
      <c r="I411" s="185">
        <v>2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36</v>
      </c>
      <c r="D412" s="305">
        <v>6</v>
      </c>
      <c r="E412" s="185">
        <v>24</v>
      </c>
      <c r="F412" s="185">
        <v>0</v>
      </c>
      <c r="G412" s="185">
        <v>5</v>
      </c>
      <c r="H412" s="185">
        <v>1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39</v>
      </c>
      <c r="D413" s="305">
        <v>7</v>
      </c>
      <c r="E413" s="185">
        <v>26</v>
      </c>
      <c r="F413" s="185">
        <v>0</v>
      </c>
      <c r="G413" s="185">
        <v>5</v>
      </c>
      <c r="H413" s="185">
        <v>1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33</v>
      </c>
      <c r="D414" s="305">
        <v>1</v>
      </c>
      <c r="E414" s="185">
        <v>22</v>
      </c>
      <c r="F414" s="185">
        <v>0</v>
      </c>
      <c r="G414" s="185">
        <v>9</v>
      </c>
      <c r="H414" s="185">
        <v>1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6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43</v>
      </c>
      <c r="D415" s="305">
        <v>6</v>
      </c>
      <c r="E415" s="185">
        <v>32</v>
      </c>
      <c r="F415" s="185">
        <v>0</v>
      </c>
      <c r="G415" s="185">
        <v>3</v>
      </c>
      <c r="H415" s="185">
        <v>0</v>
      </c>
      <c r="I415" s="185">
        <v>1</v>
      </c>
      <c r="J415" s="185">
        <v>0</v>
      </c>
      <c r="K415" s="185">
        <v>0</v>
      </c>
      <c r="L415" s="185">
        <v>0</v>
      </c>
      <c r="M415" s="185">
        <v>1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56</v>
      </c>
      <c r="D416" s="305">
        <v>1</v>
      </c>
      <c r="E416" s="185">
        <v>49</v>
      </c>
      <c r="F416" s="185">
        <v>0</v>
      </c>
      <c r="G416" s="185">
        <v>3</v>
      </c>
      <c r="H416" s="185">
        <v>2</v>
      </c>
      <c r="I416" s="185">
        <v>0</v>
      </c>
      <c r="J416" s="185">
        <v>0</v>
      </c>
      <c r="K416" s="185">
        <v>0</v>
      </c>
      <c r="L416" s="185">
        <v>1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45</v>
      </c>
      <c r="D417" s="305">
        <v>5</v>
      </c>
      <c r="E417" s="185">
        <v>35</v>
      </c>
      <c r="F417" s="185">
        <v>0</v>
      </c>
      <c r="G417" s="185">
        <v>3</v>
      </c>
      <c r="H417" s="185">
        <v>2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6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56</v>
      </c>
      <c r="D418" s="305">
        <v>5</v>
      </c>
      <c r="E418" s="185">
        <v>46</v>
      </c>
      <c r="F418" s="185">
        <v>0</v>
      </c>
      <c r="G418" s="185">
        <v>4</v>
      </c>
      <c r="H418" s="185">
        <v>1</v>
      </c>
      <c r="I418" s="185">
        <v>0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43</v>
      </c>
      <c r="D419" s="305">
        <v>4</v>
      </c>
      <c r="E419" s="185">
        <v>35</v>
      </c>
      <c r="F419" s="185">
        <v>0</v>
      </c>
      <c r="G419" s="185">
        <v>4</v>
      </c>
      <c r="H419" s="185">
        <v>0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55</v>
      </c>
      <c r="D420" s="305">
        <v>1</v>
      </c>
      <c r="E420" s="185">
        <v>48</v>
      </c>
      <c r="F420" s="185">
        <v>0</v>
      </c>
      <c r="G420" s="185">
        <v>3</v>
      </c>
      <c r="H420" s="185">
        <v>2</v>
      </c>
      <c r="I420" s="185">
        <v>1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6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56</v>
      </c>
      <c r="D421" s="305">
        <v>9</v>
      </c>
      <c r="E421" s="185">
        <v>42</v>
      </c>
      <c r="F421" s="185">
        <v>0</v>
      </c>
      <c r="G421" s="185">
        <v>3</v>
      </c>
      <c r="H421" s="185">
        <v>1</v>
      </c>
      <c r="I421" s="185">
        <v>0</v>
      </c>
      <c r="J421" s="185">
        <v>1</v>
      </c>
      <c r="K421" s="185">
        <v>0</v>
      </c>
      <c r="L421" s="185">
        <v>0</v>
      </c>
      <c r="M421" s="185">
        <v>0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50</v>
      </c>
      <c r="D422" s="305">
        <v>8</v>
      </c>
      <c r="E422" s="185">
        <v>34</v>
      </c>
      <c r="F422" s="185">
        <v>1</v>
      </c>
      <c r="G422" s="185">
        <v>3</v>
      </c>
      <c r="H422" s="185">
        <v>3</v>
      </c>
      <c r="I422" s="185">
        <v>1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67</v>
      </c>
      <c r="D423" s="305">
        <v>5</v>
      </c>
      <c r="E423" s="185">
        <v>52</v>
      </c>
      <c r="F423" s="185">
        <v>1</v>
      </c>
      <c r="G423" s="185">
        <v>4</v>
      </c>
      <c r="H423" s="185">
        <v>4</v>
      </c>
      <c r="I423" s="185">
        <v>0</v>
      </c>
      <c r="J423" s="185">
        <v>1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60</v>
      </c>
      <c r="D424" s="305">
        <v>9</v>
      </c>
      <c r="E424" s="185">
        <v>44</v>
      </c>
      <c r="F424" s="185">
        <v>2</v>
      </c>
      <c r="G424" s="185">
        <v>3</v>
      </c>
      <c r="H424" s="185">
        <v>1</v>
      </c>
      <c r="I424" s="185">
        <v>0</v>
      </c>
      <c r="J424" s="185">
        <v>1</v>
      </c>
      <c r="K424" s="185">
        <v>0</v>
      </c>
      <c r="L424" s="185">
        <v>0</v>
      </c>
      <c r="M424" s="185">
        <v>0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 t="s">
        <v>103</v>
      </c>
      <c r="D425" s="305" t="s">
        <v>103</v>
      </c>
      <c r="E425" s="185" t="s">
        <v>103</v>
      </c>
      <c r="F425" s="185" t="s">
        <v>103</v>
      </c>
      <c r="G425" s="185" t="s">
        <v>103</v>
      </c>
      <c r="H425" s="185" t="s">
        <v>103</v>
      </c>
      <c r="I425" s="185" t="s">
        <v>103</v>
      </c>
      <c r="J425" s="185" t="s">
        <v>103</v>
      </c>
      <c r="K425" s="185" t="s">
        <v>103</v>
      </c>
      <c r="L425" s="185" t="s">
        <v>103</v>
      </c>
      <c r="M425" s="185" t="s">
        <v>103</v>
      </c>
      <c r="N425" s="185" t="s">
        <v>103</v>
      </c>
      <c r="O425" s="306" t="s">
        <v>103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 t="s">
        <v>103</v>
      </c>
      <c r="D426" s="305" t="s">
        <v>103</v>
      </c>
      <c r="E426" s="185" t="s">
        <v>103</v>
      </c>
      <c r="F426" s="185" t="s">
        <v>103</v>
      </c>
      <c r="G426" s="185" t="s">
        <v>103</v>
      </c>
      <c r="H426" s="185" t="s">
        <v>103</v>
      </c>
      <c r="I426" s="185" t="s">
        <v>103</v>
      </c>
      <c r="J426" s="185" t="s">
        <v>103</v>
      </c>
      <c r="K426" s="185" t="s">
        <v>103</v>
      </c>
      <c r="L426" s="185" t="s">
        <v>103</v>
      </c>
      <c r="M426" s="185" t="s">
        <v>103</v>
      </c>
      <c r="N426" s="185" t="s">
        <v>103</v>
      </c>
      <c r="O426" s="306" t="s">
        <v>103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 t="s">
        <v>103</v>
      </c>
      <c r="D427" s="305" t="s">
        <v>103</v>
      </c>
      <c r="E427" s="185" t="s">
        <v>103</v>
      </c>
      <c r="F427" s="185" t="s">
        <v>103</v>
      </c>
      <c r="G427" s="185" t="s">
        <v>103</v>
      </c>
      <c r="H427" s="185" t="s">
        <v>103</v>
      </c>
      <c r="I427" s="185" t="s">
        <v>103</v>
      </c>
      <c r="J427" s="185" t="s">
        <v>103</v>
      </c>
      <c r="K427" s="185" t="s">
        <v>103</v>
      </c>
      <c r="L427" s="185" t="s">
        <v>103</v>
      </c>
      <c r="M427" s="185" t="s">
        <v>103</v>
      </c>
      <c r="N427" s="185" t="s">
        <v>103</v>
      </c>
      <c r="O427" s="306" t="s">
        <v>103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 t="s">
        <v>103</v>
      </c>
      <c r="D428" s="305" t="s">
        <v>103</v>
      </c>
      <c r="E428" s="185" t="s">
        <v>103</v>
      </c>
      <c r="F428" s="185" t="s">
        <v>103</v>
      </c>
      <c r="G428" s="185" t="s">
        <v>103</v>
      </c>
      <c r="H428" s="185" t="s">
        <v>103</v>
      </c>
      <c r="I428" s="185" t="s">
        <v>103</v>
      </c>
      <c r="J428" s="185" t="s">
        <v>103</v>
      </c>
      <c r="K428" s="185" t="s">
        <v>103</v>
      </c>
      <c r="L428" s="185" t="s">
        <v>103</v>
      </c>
      <c r="M428" s="185" t="s">
        <v>103</v>
      </c>
      <c r="N428" s="185" t="s">
        <v>103</v>
      </c>
      <c r="O428" s="306" t="s">
        <v>103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26</v>
      </c>
      <c r="D429" s="305">
        <v>0</v>
      </c>
      <c r="E429" s="185">
        <v>21</v>
      </c>
      <c r="F429" s="185">
        <v>0</v>
      </c>
      <c r="G429" s="185">
        <v>4</v>
      </c>
      <c r="H429" s="185">
        <v>1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30</v>
      </c>
      <c r="D430" s="305">
        <v>1</v>
      </c>
      <c r="E430" s="185">
        <v>28</v>
      </c>
      <c r="F430" s="185">
        <v>0</v>
      </c>
      <c r="G430" s="185">
        <v>1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28</v>
      </c>
      <c r="D431" s="305">
        <v>3</v>
      </c>
      <c r="E431" s="185">
        <v>24</v>
      </c>
      <c r="F431" s="185">
        <v>0</v>
      </c>
      <c r="G431" s="185">
        <v>1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32</v>
      </c>
      <c r="D432" s="305">
        <v>0</v>
      </c>
      <c r="E432" s="185">
        <v>28</v>
      </c>
      <c r="F432" s="185">
        <v>1</v>
      </c>
      <c r="G432" s="185">
        <v>2</v>
      </c>
      <c r="H432" s="185">
        <v>1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38</v>
      </c>
      <c r="D433" s="305">
        <v>0</v>
      </c>
      <c r="E433" s="185">
        <v>34</v>
      </c>
      <c r="F433" s="185">
        <v>0</v>
      </c>
      <c r="G433" s="185">
        <v>4</v>
      </c>
      <c r="H433" s="185">
        <v>0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33</v>
      </c>
      <c r="D434" s="305">
        <v>5</v>
      </c>
      <c r="E434" s="185">
        <v>27</v>
      </c>
      <c r="F434" s="185">
        <v>0</v>
      </c>
      <c r="G434" s="185">
        <v>1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45</v>
      </c>
      <c r="D435" s="305">
        <v>0</v>
      </c>
      <c r="E435" s="185">
        <v>40</v>
      </c>
      <c r="F435" s="185">
        <v>0</v>
      </c>
      <c r="G435" s="185">
        <v>2</v>
      </c>
      <c r="H435" s="185">
        <v>3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29</v>
      </c>
      <c r="D436" s="305">
        <v>1</v>
      </c>
      <c r="E436" s="185">
        <v>26</v>
      </c>
      <c r="F436" s="185">
        <v>0</v>
      </c>
      <c r="G436" s="185">
        <v>1</v>
      </c>
      <c r="H436" s="185">
        <v>1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24</v>
      </c>
      <c r="D437" s="305">
        <v>0</v>
      </c>
      <c r="E437" s="185">
        <v>22</v>
      </c>
      <c r="F437" s="185">
        <v>0</v>
      </c>
      <c r="G437" s="185">
        <v>0</v>
      </c>
      <c r="H437" s="185">
        <v>2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20</v>
      </c>
      <c r="D438" s="305">
        <v>2</v>
      </c>
      <c r="E438" s="185">
        <v>15</v>
      </c>
      <c r="F438" s="185">
        <v>0</v>
      </c>
      <c r="G438" s="185">
        <v>0</v>
      </c>
      <c r="H438" s="185">
        <v>3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13</v>
      </c>
      <c r="D439" s="305">
        <v>0</v>
      </c>
      <c r="E439" s="185">
        <v>12</v>
      </c>
      <c r="F439" s="185">
        <v>0</v>
      </c>
      <c r="G439" s="185">
        <v>0</v>
      </c>
      <c r="H439" s="185">
        <v>1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27</v>
      </c>
      <c r="D440" s="305">
        <v>2</v>
      </c>
      <c r="E440" s="185">
        <v>25</v>
      </c>
      <c r="F440" s="185">
        <v>0</v>
      </c>
      <c r="G440" s="185">
        <v>0</v>
      </c>
      <c r="H440" s="185">
        <v>0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29</v>
      </c>
      <c r="D441" s="305">
        <v>2</v>
      </c>
      <c r="E441" s="185">
        <v>27</v>
      </c>
      <c r="F441" s="185">
        <v>0</v>
      </c>
      <c r="G441" s="185">
        <v>0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33</v>
      </c>
      <c r="D442" s="305">
        <v>3</v>
      </c>
      <c r="E442" s="185">
        <v>29</v>
      </c>
      <c r="F442" s="185">
        <v>0</v>
      </c>
      <c r="G442" s="185">
        <v>0</v>
      </c>
      <c r="H442" s="185">
        <v>1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24</v>
      </c>
      <c r="D443" s="305">
        <v>0</v>
      </c>
      <c r="E443" s="185">
        <v>21</v>
      </c>
      <c r="F443" s="185">
        <v>0</v>
      </c>
      <c r="G443" s="185">
        <v>0</v>
      </c>
      <c r="H443" s="185">
        <v>3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15</v>
      </c>
      <c r="D444" s="305">
        <v>0</v>
      </c>
      <c r="E444" s="185">
        <v>14</v>
      </c>
      <c r="F444" s="185">
        <v>0</v>
      </c>
      <c r="G444" s="185">
        <v>1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15</v>
      </c>
      <c r="D445" s="305">
        <v>1</v>
      </c>
      <c r="E445" s="185">
        <v>13</v>
      </c>
      <c r="F445" s="185">
        <v>0</v>
      </c>
      <c r="G445" s="185">
        <v>0</v>
      </c>
      <c r="H445" s="185">
        <v>1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7</v>
      </c>
      <c r="D446" s="305">
        <v>0</v>
      </c>
      <c r="E446" s="185">
        <v>7</v>
      </c>
      <c r="F446" s="185">
        <v>0</v>
      </c>
      <c r="G446" s="185">
        <v>0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11</v>
      </c>
      <c r="D447" s="305">
        <v>0</v>
      </c>
      <c r="E447" s="185">
        <v>11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9</v>
      </c>
      <c r="D448" s="307">
        <v>1</v>
      </c>
      <c r="E448" s="308">
        <v>7</v>
      </c>
      <c r="F448" s="308">
        <v>0</v>
      </c>
      <c r="G448" s="308">
        <v>0</v>
      </c>
      <c r="H448" s="308">
        <v>0</v>
      </c>
      <c r="I448" s="308">
        <v>1</v>
      </c>
      <c r="J448" s="308">
        <v>0</v>
      </c>
      <c r="K448" s="308">
        <v>0</v>
      </c>
      <c r="L448" s="308">
        <v>0</v>
      </c>
      <c r="M448" s="308">
        <v>0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 t="s">
        <v>105</v>
      </c>
      <c r="D449" s="400" t="s">
        <v>141</v>
      </c>
      <c r="E449" s="400" t="s">
        <v>142</v>
      </c>
      <c r="F449" s="400" t="s">
        <v>121</v>
      </c>
      <c r="G449" s="400" t="s">
        <v>143</v>
      </c>
      <c r="H449" s="400" t="s">
        <v>144</v>
      </c>
      <c r="I449" s="400" t="s">
        <v>124</v>
      </c>
      <c r="J449" s="400" t="s">
        <v>145</v>
      </c>
      <c r="K449" s="400" t="s">
        <v>126</v>
      </c>
      <c r="L449" s="400" t="s">
        <v>127</v>
      </c>
      <c r="M449" s="400" t="s">
        <v>127</v>
      </c>
      <c r="N449" s="400" t="s">
        <v>128</v>
      </c>
      <c r="O449" s="401" t="s">
        <v>128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 t="s">
        <v>108</v>
      </c>
      <c r="D450" s="405" t="s">
        <v>146</v>
      </c>
      <c r="E450" s="405" t="s">
        <v>147</v>
      </c>
      <c r="F450" s="405" t="s">
        <v>145</v>
      </c>
      <c r="G450" s="405" t="s">
        <v>148</v>
      </c>
      <c r="H450" s="405" t="s">
        <v>149</v>
      </c>
      <c r="I450" s="405" t="s">
        <v>150</v>
      </c>
      <c r="J450" s="405" t="s">
        <v>145</v>
      </c>
      <c r="K450" s="405" t="s">
        <v>126</v>
      </c>
      <c r="L450" s="405" t="s">
        <v>127</v>
      </c>
      <c r="M450" s="405" t="s">
        <v>127</v>
      </c>
      <c r="N450" s="405" t="s">
        <v>128</v>
      </c>
      <c r="O450" s="406" t="s">
        <v>128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 t="s">
        <v>111</v>
      </c>
      <c r="D451" s="410" t="s">
        <v>151</v>
      </c>
      <c r="E451" s="410" t="s">
        <v>152</v>
      </c>
      <c r="F451" s="410" t="s">
        <v>145</v>
      </c>
      <c r="G451" s="410" t="s">
        <v>153</v>
      </c>
      <c r="H451" s="410" t="s">
        <v>154</v>
      </c>
      <c r="I451" s="410" t="s">
        <v>155</v>
      </c>
      <c r="J451" s="410" t="s">
        <v>145</v>
      </c>
      <c r="K451" s="410" t="s">
        <v>126</v>
      </c>
      <c r="L451" s="410" t="s">
        <v>127</v>
      </c>
      <c r="M451" s="410" t="s">
        <v>127</v>
      </c>
      <c r="N451" s="410" t="s">
        <v>128</v>
      </c>
      <c r="O451" s="411" t="s">
        <v>128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 t="s">
        <v>113</v>
      </c>
      <c r="D452" s="415" t="s">
        <v>156</v>
      </c>
      <c r="E452" s="415" t="s">
        <v>157</v>
      </c>
      <c r="F452" s="415" t="s">
        <v>145</v>
      </c>
      <c r="G452" s="415" t="s">
        <v>158</v>
      </c>
      <c r="H452" s="415" t="s">
        <v>159</v>
      </c>
      <c r="I452" s="415" t="s">
        <v>155</v>
      </c>
      <c r="J452" s="415" t="s">
        <v>145</v>
      </c>
      <c r="K452" s="415" t="s">
        <v>126</v>
      </c>
      <c r="L452" s="415" t="s">
        <v>127</v>
      </c>
      <c r="M452" s="415" t="s">
        <v>127</v>
      </c>
      <c r="N452" s="415" t="s">
        <v>128</v>
      </c>
      <c r="O452" s="416" t="s">
        <v>128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7</v>
      </c>
      <c r="D455" s="303">
        <v>0</v>
      </c>
      <c r="E455" s="182">
        <v>6</v>
      </c>
      <c r="F455" s="182">
        <v>0</v>
      </c>
      <c r="G455" s="182">
        <v>0</v>
      </c>
      <c r="H455" s="182">
        <v>1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7</v>
      </c>
      <c r="D456" s="305">
        <v>1</v>
      </c>
      <c r="E456" s="185">
        <v>6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8</v>
      </c>
      <c r="D457" s="305">
        <v>0</v>
      </c>
      <c r="E457" s="185">
        <v>8</v>
      </c>
      <c r="F457" s="185">
        <v>0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7</v>
      </c>
      <c r="D458" s="305">
        <v>0</v>
      </c>
      <c r="E458" s="185">
        <v>7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9</v>
      </c>
      <c r="D459" s="305">
        <v>0</v>
      </c>
      <c r="E459" s="185">
        <v>9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7</v>
      </c>
      <c r="D460" s="305">
        <v>0</v>
      </c>
      <c r="E460" s="185">
        <v>6</v>
      </c>
      <c r="F460" s="185">
        <v>0</v>
      </c>
      <c r="G460" s="185">
        <v>1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5</v>
      </c>
      <c r="D461" s="305">
        <v>0</v>
      </c>
      <c r="E461" s="185">
        <v>5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6</v>
      </c>
      <c r="D462" s="305">
        <v>0</v>
      </c>
      <c r="E462" s="185">
        <v>5</v>
      </c>
      <c r="F462" s="185">
        <v>0</v>
      </c>
      <c r="G462" s="185">
        <v>0</v>
      </c>
      <c r="H462" s="185">
        <v>1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6</v>
      </c>
      <c r="D463" s="305">
        <v>0</v>
      </c>
      <c r="E463" s="185">
        <v>6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5</v>
      </c>
      <c r="D464" s="305">
        <v>0</v>
      </c>
      <c r="E464" s="185">
        <v>5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3</v>
      </c>
      <c r="D465" s="305">
        <v>0</v>
      </c>
      <c r="E465" s="185">
        <v>3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3</v>
      </c>
      <c r="D466" s="305">
        <v>0</v>
      </c>
      <c r="E466" s="185">
        <v>3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5</v>
      </c>
      <c r="D467" s="305">
        <v>0</v>
      </c>
      <c r="E467" s="185">
        <v>4</v>
      </c>
      <c r="F467" s="185">
        <v>0</v>
      </c>
      <c r="G467" s="185">
        <v>1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5</v>
      </c>
      <c r="D468" s="305">
        <v>2</v>
      </c>
      <c r="E468" s="185">
        <v>3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1</v>
      </c>
      <c r="D469" s="305">
        <v>0</v>
      </c>
      <c r="E469" s="185">
        <v>1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4</v>
      </c>
      <c r="D470" s="305">
        <v>1</v>
      </c>
      <c r="E470" s="185">
        <v>3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1</v>
      </c>
      <c r="D471" s="305">
        <v>0</v>
      </c>
      <c r="E471" s="185">
        <v>0</v>
      </c>
      <c r="F471" s="185">
        <v>0</v>
      </c>
      <c r="G471" s="185">
        <v>1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1</v>
      </c>
      <c r="D472" s="305">
        <v>0</v>
      </c>
      <c r="E472" s="185">
        <v>1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7</v>
      </c>
      <c r="D473" s="305">
        <v>0</v>
      </c>
      <c r="E473" s="185">
        <v>6</v>
      </c>
      <c r="F473" s="185">
        <v>0</v>
      </c>
      <c r="G473" s="185">
        <v>1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3</v>
      </c>
      <c r="D474" s="305">
        <v>0</v>
      </c>
      <c r="E474" s="185">
        <v>2</v>
      </c>
      <c r="F474" s="185">
        <v>0</v>
      </c>
      <c r="G474" s="185">
        <v>1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4</v>
      </c>
      <c r="D475" s="305">
        <v>0</v>
      </c>
      <c r="E475" s="185">
        <v>1</v>
      </c>
      <c r="F475" s="185">
        <v>0</v>
      </c>
      <c r="G475" s="185">
        <v>3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4</v>
      </c>
      <c r="D476" s="305">
        <v>0</v>
      </c>
      <c r="E476" s="185">
        <v>4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4</v>
      </c>
      <c r="D477" s="305">
        <v>1</v>
      </c>
      <c r="E477" s="185">
        <v>2</v>
      </c>
      <c r="F477" s="185">
        <v>0</v>
      </c>
      <c r="G477" s="185">
        <v>0</v>
      </c>
      <c r="H477" s="185">
        <v>1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6</v>
      </c>
      <c r="D478" s="305">
        <v>2</v>
      </c>
      <c r="E478" s="185">
        <v>3</v>
      </c>
      <c r="F478" s="185">
        <v>0</v>
      </c>
      <c r="G478" s="185">
        <v>1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6</v>
      </c>
      <c r="D479" s="305">
        <v>0</v>
      </c>
      <c r="E479" s="185">
        <v>4</v>
      </c>
      <c r="F479" s="185">
        <v>0</v>
      </c>
      <c r="G479" s="185">
        <v>1</v>
      </c>
      <c r="H479" s="185">
        <v>1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9</v>
      </c>
      <c r="D480" s="305">
        <v>0</v>
      </c>
      <c r="E480" s="185">
        <v>6</v>
      </c>
      <c r="F480" s="185">
        <v>1</v>
      </c>
      <c r="G480" s="185">
        <v>2</v>
      </c>
      <c r="H480" s="185">
        <v>0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15</v>
      </c>
      <c r="D481" s="305">
        <v>0</v>
      </c>
      <c r="E481" s="185">
        <v>8</v>
      </c>
      <c r="F481" s="185">
        <v>0</v>
      </c>
      <c r="G481" s="185">
        <v>7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15</v>
      </c>
      <c r="D482" s="305">
        <v>1</v>
      </c>
      <c r="E482" s="185">
        <v>9</v>
      </c>
      <c r="F482" s="185">
        <v>0</v>
      </c>
      <c r="G482" s="185">
        <v>3</v>
      </c>
      <c r="H482" s="185">
        <v>2</v>
      </c>
      <c r="I482" s="185">
        <v>0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32</v>
      </c>
      <c r="D483" s="305">
        <v>1</v>
      </c>
      <c r="E483" s="185">
        <v>20</v>
      </c>
      <c r="F483" s="185">
        <v>0</v>
      </c>
      <c r="G483" s="185">
        <v>5</v>
      </c>
      <c r="H483" s="185">
        <v>6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>
        <v>28</v>
      </c>
      <c r="D484" s="305">
        <v>1</v>
      </c>
      <c r="E484" s="185">
        <v>25</v>
      </c>
      <c r="F484" s="185">
        <v>0</v>
      </c>
      <c r="G484" s="185">
        <v>1</v>
      </c>
      <c r="H484" s="185">
        <v>1</v>
      </c>
      <c r="I484" s="185">
        <v>0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306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>
        <v>31</v>
      </c>
      <c r="D485" s="305">
        <v>2</v>
      </c>
      <c r="E485" s="185">
        <v>23</v>
      </c>
      <c r="F485" s="185">
        <v>0</v>
      </c>
      <c r="G485" s="185">
        <v>5</v>
      </c>
      <c r="H485" s="185">
        <v>1</v>
      </c>
      <c r="I485" s="185">
        <v>0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6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>
        <v>51</v>
      </c>
      <c r="D486" s="305">
        <v>3</v>
      </c>
      <c r="E486" s="185">
        <v>43</v>
      </c>
      <c r="F486" s="185">
        <v>0</v>
      </c>
      <c r="G486" s="185">
        <v>5</v>
      </c>
      <c r="H486" s="185">
        <v>0</v>
      </c>
      <c r="I486" s="185">
        <v>0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6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>
        <v>34</v>
      </c>
      <c r="D487" s="305">
        <v>4</v>
      </c>
      <c r="E487" s="185">
        <v>25</v>
      </c>
      <c r="F487" s="185">
        <v>0</v>
      </c>
      <c r="G487" s="185">
        <v>3</v>
      </c>
      <c r="H487" s="185">
        <v>1</v>
      </c>
      <c r="I487" s="185">
        <v>0</v>
      </c>
      <c r="J487" s="185">
        <v>0</v>
      </c>
      <c r="K487" s="185">
        <v>0</v>
      </c>
      <c r="L487" s="185">
        <v>0</v>
      </c>
      <c r="M487" s="185">
        <v>1</v>
      </c>
      <c r="N487" s="185">
        <v>0</v>
      </c>
      <c r="O487" s="306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>
        <v>55</v>
      </c>
      <c r="D488" s="305">
        <v>3</v>
      </c>
      <c r="E488" s="185">
        <v>45</v>
      </c>
      <c r="F488" s="185">
        <v>0</v>
      </c>
      <c r="G488" s="185">
        <v>5</v>
      </c>
      <c r="H488" s="185">
        <v>2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6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>
        <v>64</v>
      </c>
      <c r="D489" s="305">
        <v>2</v>
      </c>
      <c r="E489" s="185">
        <v>52</v>
      </c>
      <c r="F489" s="185">
        <v>0</v>
      </c>
      <c r="G489" s="185">
        <v>6</v>
      </c>
      <c r="H489" s="185">
        <v>4</v>
      </c>
      <c r="I489" s="185">
        <v>0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306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>
        <v>35</v>
      </c>
      <c r="D490" s="305">
        <v>1</v>
      </c>
      <c r="E490" s="185">
        <v>29</v>
      </c>
      <c r="F490" s="185">
        <v>0</v>
      </c>
      <c r="G490" s="185">
        <v>4</v>
      </c>
      <c r="H490" s="185">
        <v>1</v>
      </c>
      <c r="I490" s="185">
        <v>0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306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>
        <v>45</v>
      </c>
      <c r="D491" s="305">
        <v>3</v>
      </c>
      <c r="E491" s="185">
        <v>35</v>
      </c>
      <c r="F491" s="185">
        <v>0</v>
      </c>
      <c r="G491" s="185">
        <v>4</v>
      </c>
      <c r="H491" s="185">
        <v>3</v>
      </c>
      <c r="I491" s="185">
        <v>0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306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>
        <v>35</v>
      </c>
      <c r="D492" s="305">
        <v>4</v>
      </c>
      <c r="E492" s="185">
        <v>25</v>
      </c>
      <c r="F492" s="185">
        <v>0</v>
      </c>
      <c r="G492" s="185">
        <v>4</v>
      </c>
      <c r="H492" s="185">
        <v>0</v>
      </c>
      <c r="I492" s="185">
        <v>2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6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>
        <v>43</v>
      </c>
      <c r="D493" s="305">
        <v>5</v>
      </c>
      <c r="E493" s="185">
        <v>32</v>
      </c>
      <c r="F493" s="185">
        <v>0</v>
      </c>
      <c r="G493" s="185">
        <v>2</v>
      </c>
      <c r="H493" s="185">
        <v>3</v>
      </c>
      <c r="I493" s="185">
        <v>1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306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>
        <v>40</v>
      </c>
      <c r="D494" s="305">
        <v>2</v>
      </c>
      <c r="E494" s="185">
        <v>35</v>
      </c>
      <c r="F494" s="185">
        <v>0</v>
      </c>
      <c r="G494" s="185">
        <v>1</v>
      </c>
      <c r="H494" s="185">
        <v>1</v>
      </c>
      <c r="I494" s="185">
        <v>1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306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>
        <v>44</v>
      </c>
      <c r="D495" s="305">
        <v>6</v>
      </c>
      <c r="E495" s="185">
        <v>28</v>
      </c>
      <c r="F495" s="185">
        <v>0</v>
      </c>
      <c r="G495" s="185">
        <v>10</v>
      </c>
      <c r="H495" s="185">
        <v>0</v>
      </c>
      <c r="I495" s="185">
        <v>0</v>
      </c>
      <c r="J495" s="185">
        <v>0</v>
      </c>
      <c r="K495" s="185">
        <v>0</v>
      </c>
      <c r="L495" s="185">
        <v>0</v>
      </c>
      <c r="M495" s="185">
        <v>0</v>
      </c>
      <c r="N495" s="185">
        <v>0</v>
      </c>
      <c r="O495" s="306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31</v>
      </c>
      <c r="D496" s="305">
        <v>1</v>
      </c>
      <c r="E496" s="185">
        <v>20</v>
      </c>
      <c r="F496" s="185">
        <v>0</v>
      </c>
      <c r="G496" s="185">
        <v>9</v>
      </c>
      <c r="H496" s="185">
        <v>1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42</v>
      </c>
      <c r="D497" s="305">
        <v>2</v>
      </c>
      <c r="E497" s="185">
        <v>33</v>
      </c>
      <c r="F497" s="185">
        <v>0</v>
      </c>
      <c r="G497" s="185">
        <v>7</v>
      </c>
      <c r="H497" s="185">
        <v>0</v>
      </c>
      <c r="I497" s="185">
        <v>0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43</v>
      </c>
      <c r="D498" s="305">
        <v>2</v>
      </c>
      <c r="E498" s="185">
        <v>35</v>
      </c>
      <c r="F498" s="185">
        <v>0</v>
      </c>
      <c r="G498" s="185">
        <v>4</v>
      </c>
      <c r="H498" s="185">
        <v>2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43</v>
      </c>
      <c r="D499" s="305">
        <v>4</v>
      </c>
      <c r="E499" s="185">
        <v>30</v>
      </c>
      <c r="F499" s="185">
        <v>0</v>
      </c>
      <c r="G499" s="185">
        <v>9</v>
      </c>
      <c r="H499" s="185">
        <v>0</v>
      </c>
      <c r="I499" s="185">
        <v>0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41</v>
      </c>
      <c r="D500" s="305">
        <v>1</v>
      </c>
      <c r="E500" s="185">
        <v>36</v>
      </c>
      <c r="F500" s="185">
        <v>0</v>
      </c>
      <c r="G500" s="185">
        <v>4</v>
      </c>
      <c r="H500" s="185">
        <v>0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45</v>
      </c>
      <c r="D501" s="305">
        <v>3</v>
      </c>
      <c r="E501" s="185">
        <v>37</v>
      </c>
      <c r="F501" s="185">
        <v>0</v>
      </c>
      <c r="G501" s="185">
        <v>4</v>
      </c>
      <c r="H501" s="185">
        <v>1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48</v>
      </c>
      <c r="D502" s="305">
        <v>2</v>
      </c>
      <c r="E502" s="185">
        <v>40</v>
      </c>
      <c r="F502" s="185">
        <v>0</v>
      </c>
      <c r="G502" s="185">
        <v>5</v>
      </c>
      <c r="H502" s="185">
        <v>1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42</v>
      </c>
      <c r="D503" s="305">
        <v>2</v>
      </c>
      <c r="E503" s="185">
        <v>29</v>
      </c>
      <c r="F503" s="185">
        <v>0</v>
      </c>
      <c r="G503" s="185">
        <v>10</v>
      </c>
      <c r="H503" s="185">
        <v>1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37</v>
      </c>
      <c r="D504" s="305">
        <v>1</v>
      </c>
      <c r="E504" s="185">
        <v>31</v>
      </c>
      <c r="F504" s="185">
        <v>0</v>
      </c>
      <c r="G504" s="185">
        <v>4</v>
      </c>
      <c r="H504" s="185">
        <v>1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46</v>
      </c>
      <c r="D505" s="305">
        <v>2</v>
      </c>
      <c r="E505" s="185">
        <v>30</v>
      </c>
      <c r="F505" s="185">
        <v>0</v>
      </c>
      <c r="G505" s="185">
        <v>12</v>
      </c>
      <c r="H505" s="185">
        <v>2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36</v>
      </c>
      <c r="D506" s="305">
        <v>3</v>
      </c>
      <c r="E506" s="185">
        <v>27</v>
      </c>
      <c r="F506" s="185">
        <v>1</v>
      </c>
      <c r="G506" s="185">
        <v>4</v>
      </c>
      <c r="H506" s="185">
        <v>1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42</v>
      </c>
      <c r="D507" s="305">
        <v>4</v>
      </c>
      <c r="E507" s="185">
        <v>26</v>
      </c>
      <c r="F507" s="185">
        <v>0</v>
      </c>
      <c r="G507" s="185">
        <v>11</v>
      </c>
      <c r="H507" s="185">
        <v>1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34</v>
      </c>
      <c r="D508" s="305">
        <v>4</v>
      </c>
      <c r="E508" s="185">
        <v>23</v>
      </c>
      <c r="F508" s="185">
        <v>0</v>
      </c>
      <c r="G508" s="185">
        <v>6</v>
      </c>
      <c r="H508" s="185">
        <v>1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6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43</v>
      </c>
      <c r="D509" s="305">
        <v>3</v>
      </c>
      <c r="E509" s="185">
        <v>28</v>
      </c>
      <c r="F509" s="185">
        <v>1</v>
      </c>
      <c r="G509" s="185">
        <v>11</v>
      </c>
      <c r="H509" s="185">
        <v>0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37</v>
      </c>
      <c r="D510" s="305">
        <v>4</v>
      </c>
      <c r="E510" s="185">
        <v>24</v>
      </c>
      <c r="F510" s="185">
        <v>0</v>
      </c>
      <c r="G510" s="185">
        <v>8</v>
      </c>
      <c r="H510" s="185">
        <v>1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41</v>
      </c>
      <c r="D511" s="305">
        <v>5</v>
      </c>
      <c r="E511" s="185">
        <v>29</v>
      </c>
      <c r="F511" s="185">
        <v>0</v>
      </c>
      <c r="G511" s="185">
        <v>6</v>
      </c>
      <c r="H511" s="185">
        <v>1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36</v>
      </c>
      <c r="D512" s="305">
        <v>3</v>
      </c>
      <c r="E512" s="185">
        <v>24</v>
      </c>
      <c r="F512" s="185">
        <v>0</v>
      </c>
      <c r="G512" s="185">
        <v>9</v>
      </c>
      <c r="H512" s="185">
        <v>0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41</v>
      </c>
      <c r="D513" s="305">
        <v>5</v>
      </c>
      <c r="E513" s="185">
        <v>29</v>
      </c>
      <c r="F513" s="185">
        <v>0</v>
      </c>
      <c r="G513" s="185">
        <v>5</v>
      </c>
      <c r="H513" s="185">
        <v>2</v>
      </c>
      <c r="I513" s="185">
        <v>0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49</v>
      </c>
      <c r="D514" s="305">
        <v>5</v>
      </c>
      <c r="E514" s="185">
        <v>33</v>
      </c>
      <c r="F514" s="185">
        <v>0</v>
      </c>
      <c r="G514" s="185">
        <v>10</v>
      </c>
      <c r="H514" s="185">
        <v>1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52</v>
      </c>
      <c r="D515" s="305">
        <v>9</v>
      </c>
      <c r="E515" s="185">
        <v>36</v>
      </c>
      <c r="F515" s="185">
        <v>0</v>
      </c>
      <c r="G515" s="185">
        <v>5</v>
      </c>
      <c r="H515" s="185">
        <v>1</v>
      </c>
      <c r="I515" s="185">
        <v>0</v>
      </c>
      <c r="J515" s="185">
        <v>1</v>
      </c>
      <c r="K515" s="185">
        <v>0</v>
      </c>
      <c r="L515" s="185">
        <v>0</v>
      </c>
      <c r="M515" s="185">
        <v>0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49</v>
      </c>
      <c r="D516" s="305">
        <v>7</v>
      </c>
      <c r="E516" s="185">
        <v>33</v>
      </c>
      <c r="F516" s="185">
        <v>0</v>
      </c>
      <c r="G516" s="185">
        <v>7</v>
      </c>
      <c r="H516" s="185">
        <v>2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59</v>
      </c>
      <c r="D517" s="305">
        <v>1</v>
      </c>
      <c r="E517" s="185">
        <v>49</v>
      </c>
      <c r="F517" s="185">
        <v>0</v>
      </c>
      <c r="G517" s="185">
        <v>7</v>
      </c>
      <c r="H517" s="185">
        <v>1</v>
      </c>
      <c r="I517" s="185">
        <v>1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61</v>
      </c>
      <c r="D518" s="305">
        <v>5</v>
      </c>
      <c r="E518" s="185">
        <v>51</v>
      </c>
      <c r="F518" s="185">
        <v>0</v>
      </c>
      <c r="G518" s="185">
        <v>0</v>
      </c>
      <c r="H518" s="185">
        <v>1</v>
      </c>
      <c r="I518" s="185">
        <v>3</v>
      </c>
      <c r="J518" s="185">
        <v>1</v>
      </c>
      <c r="K518" s="185">
        <v>0</v>
      </c>
      <c r="L518" s="185">
        <v>0</v>
      </c>
      <c r="M518" s="185">
        <v>0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57</v>
      </c>
      <c r="D519" s="305">
        <v>4</v>
      </c>
      <c r="E519" s="185">
        <v>44</v>
      </c>
      <c r="F519" s="185">
        <v>1</v>
      </c>
      <c r="G519" s="185">
        <v>2</v>
      </c>
      <c r="H519" s="185">
        <v>1</v>
      </c>
      <c r="I519" s="185">
        <v>5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48</v>
      </c>
      <c r="D520" s="305">
        <v>7</v>
      </c>
      <c r="E520" s="185">
        <v>36</v>
      </c>
      <c r="F520" s="185">
        <v>0</v>
      </c>
      <c r="G520" s="185">
        <v>3</v>
      </c>
      <c r="H520" s="185">
        <v>0</v>
      </c>
      <c r="I520" s="185">
        <v>1</v>
      </c>
      <c r="J520" s="185">
        <v>1</v>
      </c>
      <c r="K520" s="185">
        <v>0</v>
      </c>
      <c r="L520" s="185">
        <v>0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66</v>
      </c>
      <c r="D521" s="305">
        <v>11</v>
      </c>
      <c r="E521" s="185">
        <v>48</v>
      </c>
      <c r="F521" s="185">
        <v>1</v>
      </c>
      <c r="G521" s="185">
        <v>6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61</v>
      </c>
      <c r="D522" s="305">
        <v>7</v>
      </c>
      <c r="E522" s="185">
        <v>49</v>
      </c>
      <c r="F522" s="185">
        <v>0</v>
      </c>
      <c r="G522" s="185">
        <v>4</v>
      </c>
      <c r="H522" s="185">
        <v>1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61</v>
      </c>
      <c r="D523" s="305">
        <v>10</v>
      </c>
      <c r="E523" s="185">
        <v>41</v>
      </c>
      <c r="F523" s="185">
        <v>2</v>
      </c>
      <c r="G523" s="185">
        <v>7</v>
      </c>
      <c r="H523" s="185">
        <v>1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61</v>
      </c>
      <c r="D524" s="305">
        <v>12</v>
      </c>
      <c r="E524" s="185">
        <v>47</v>
      </c>
      <c r="F524" s="185">
        <v>0</v>
      </c>
      <c r="G524" s="185">
        <v>2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59</v>
      </c>
      <c r="D525" s="305">
        <v>11</v>
      </c>
      <c r="E525" s="185">
        <v>42</v>
      </c>
      <c r="F525" s="185">
        <v>0</v>
      </c>
      <c r="G525" s="185">
        <v>6</v>
      </c>
      <c r="H525" s="185">
        <v>0</v>
      </c>
      <c r="I525" s="185">
        <v>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56</v>
      </c>
      <c r="D526" s="305">
        <v>5</v>
      </c>
      <c r="E526" s="185">
        <v>47</v>
      </c>
      <c r="F526" s="185">
        <v>2</v>
      </c>
      <c r="G526" s="185">
        <v>2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34</v>
      </c>
      <c r="D527" s="305">
        <v>7</v>
      </c>
      <c r="E527" s="185">
        <v>23</v>
      </c>
      <c r="F527" s="185">
        <v>0</v>
      </c>
      <c r="G527" s="185">
        <v>4</v>
      </c>
      <c r="H527" s="185">
        <v>0</v>
      </c>
      <c r="I527" s="185">
        <v>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47</v>
      </c>
      <c r="D528" s="305">
        <v>5</v>
      </c>
      <c r="E528" s="185">
        <v>38</v>
      </c>
      <c r="F528" s="185">
        <v>0</v>
      </c>
      <c r="G528" s="185">
        <v>2</v>
      </c>
      <c r="H528" s="185">
        <v>1</v>
      </c>
      <c r="I528" s="185">
        <v>1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57</v>
      </c>
      <c r="D529" s="305">
        <v>8</v>
      </c>
      <c r="E529" s="185">
        <v>44</v>
      </c>
      <c r="F529" s="185">
        <v>1</v>
      </c>
      <c r="G529" s="185">
        <v>3</v>
      </c>
      <c r="H529" s="185">
        <v>1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47</v>
      </c>
      <c r="D530" s="305">
        <v>4</v>
      </c>
      <c r="E530" s="185">
        <v>37</v>
      </c>
      <c r="F530" s="185">
        <v>0</v>
      </c>
      <c r="G530" s="185">
        <v>5</v>
      </c>
      <c r="H530" s="185">
        <v>1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57</v>
      </c>
      <c r="D531" s="305">
        <v>3</v>
      </c>
      <c r="E531" s="185">
        <v>47</v>
      </c>
      <c r="F531" s="185">
        <v>1</v>
      </c>
      <c r="G531" s="185">
        <v>4</v>
      </c>
      <c r="H531" s="185">
        <v>2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43</v>
      </c>
      <c r="D532" s="305">
        <v>5</v>
      </c>
      <c r="E532" s="185">
        <v>35</v>
      </c>
      <c r="F532" s="185">
        <v>0</v>
      </c>
      <c r="G532" s="185">
        <v>2</v>
      </c>
      <c r="H532" s="185">
        <v>1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39</v>
      </c>
      <c r="D533" s="305">
        <v>7</v>
      </c>
      <c r="E533" s="185">
        <v>30</v>
      </c>
      <c r="F533" s="185">
        <v>0</v>
      </c>
      <c r="G533" s="185">
        <v>2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27</v>
      </c>
      <c r="D534" s="305">
        <v>1</v>
      </c>
      <c r="E534" s="185">
        <v>23</v>
      </c>
      <c r="F534" s="185">
        <v>0</v>
      </c>
      <c r="G534" s="185">
        <v>3</v>
      </c>
      <c r="H534" s="185">
        <v>0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34</v>
      </c>
      <c r="D535" s="305">
        <v>4</v>
      </c>
      <c r="E535" s="185">
        <v>27</v>
      </c>
      <c r="F535" s="185">
        <v>0</v>
      </c>
      <c r="G535" s="185">
        <v>3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15</v>
      </c>
      <c r="D536" s="305">
        <v>1</v>
      </c>
      <c r="E536" s="185">
        <v>11</v>
      </c>
      <c r="F536" s="185">
        <v>0</v>
      </c>
      <c r="G536" s="185">
        <v>2</v>
      </c>
      <c r="H536" s="185">
        <v>1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31</v>
      </c>
      <c r="D537" s="305">
        <v>3</v>
      </c>
      <c r="E537" s="185">
        <v>23</v>
      </c>
      <c r="F537" s="185">
        <v>1</v>
      </c>
      <c r="G537" s="185">
        <v>3</v>
      </c>
      <c r="H537" s="185">
        <v>1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24</v>
      </c>
      <c r="D538" s="305">
        <v>4</v>
      </c>
      <c r="E538" s="185">
        <v>16</v>
      </c>
      <c r="F538" s="185">
        <v>0</v>
      </c>
      <c r="G538" s="185">
        <v>3</v>
      </c>
      <c r="H538" s="185">
        <v>1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23</v>
      </c>
      <c r="D539" s="305">
        <v>0</v>
      </c>
      <c r="E539" s="185">
        <v>20</v>
      </c>
      <c r="F539" s="185">
        <v>0</v>
      </c>
      <c r="G539" s="185">
        <v>3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26</v>
      </c>
      <c r="D540" s="305">
        <v>3</v>
      </c>
      <c r="E540" s="185">
        <v>22</v>
      </c>
      <c r="F540" s="185">
        <v>0</v>
      </c>
      <c r="G540" s="185">
        <v>1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23</v>
      </c>
      <c r="D541" s="305">
        <v>1</v>
      </c>
      <c r="E541" s="185">
        <v>20</v>
      </c>
      <c r="F541" s="185">
        <v>1</v>
      </c>
      <c r="G541" s="185">
        <v>1</v>
      </c>
      <c r="H541" s="185">
        <v>0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35</v>
      </c>
      <c r="D542" s="305">
        <v>4</v>
      </c>
      <c r="E542" s="185">
        <v>28</v>
      </c>
      <c r="F542" s="185">
        <v>0</v>
      </c>
      <c r="G542" s="185">
        <v>3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36</v>
      </c>
      <c r="D543" s="305">
        <v>2</v>
      </c>
      <c r="E543" s="185">
        <v>32</v>
      </c>
      <c r="F543" s="185">
        <v>0</v>
      </c>
      <c r="G543" s="185">
        <v>2</v>
      </c>
      <c r="H543" s="185">
        <v>0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24</v>
      </c>
      <c r="D544" s="305">
        <v>1</v>
      </c>
      <c r="E544" s="185">
        <v>21</v>
      </c>
      <c r="F544" s="185">
        <v>0</v>
      </c>
      <c r="G544" s="185">
        <v>2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25</v>
      </c>
      <c r="D545" s="305">
        <v>0</v>
      </c>
      <c r="E545" s="185">
        <v>24</v>
      </c>
      <c r="F545" s="185">
        <v>0</v>
      </c>
      <c r="G545" s="185">
        <v>0</v>
      </c>
      <c r="H545" s="185">
        <v>1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22</v>
      </c>
      <c r="D546" s="305">
        <v>0</v>
      </c>
      <c r="E546" s="185">
        <v>22</v>
      </c>
      <c r="F546" s="185">
        <v>0</v>
      </c>
      <c r="G546" s="185">
        <v>0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31</v>
      </c>
      <c r="D547" s="305">
        <v>1</v>
      </c>
      <c r="E547" s="185">
        <v>28</v>
      </c>
      <c r="F547" s="185">
        <v>0</v>
      </c>
      <c r="G547" s="185">
        <v>2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24</v>
      </c>
      <c r="D548" s="305">
        <v>1</v>
      </c>
      <c r="E548" s="185">
        <v>22</v>
      </c>
      <c r="F548" s="185">
        <v>0</v>
      </c>
      <c r="G548" s="185">
        <v>1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27</v>
      </c>
      <c r="D549" s="305">
        <v>2</v>
      </c>
      <c r="E549" s="185">
        <v>25</v>
      </c>
      <c r="F549" s="185">
        <v>0</v>
      </c>
      <c r="G549" s="185">
        <v>0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17</v>
      </c>
      <c r="D550" s="307">
        <v>1</v>
      </c>
      <c r="E550" s="308">
        <v>15</v>
      </c>
      <c r="F550" s="308">
        <v>0</v>
      </c>
      <c r="G550" s="308">
        <v>1</v>
      </c>
      <c r="H550" s="308">
        <v>0</v>
      </c>
      <c r="I550" s="308">
        <v>0</v>
      </c>
      <c r="J550" s="308">
        <v>0</v>
      </c>
      <c r="K550" s="308">
        <v>0</v>
      </c>
      <c r="L550" s="308">
        <v>0</v>
      </c>
      <c r="M550" s="308">
        <v>0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>
        <v>2189</v>
      </c>
      <c r="D551" s="400">
        <v>206</v>
      </c>
      <c r="E551" s="400">
        <v>1646</v>
      </c>
      <c r="F551" s="400">
        <v>9</v>
      </c>
      <c r="G551" s="400">
        <v>258</v>
      </c>
      <c r="H551" s="400">
        <v>51</v>
      </c>
      <c r="I551" s="400">
        <v>15</v>
      </c>
      <c r="J551" s="400">
        <v>3</v>
      </c>
      <c r="K551" s="400">
        <v>0</v>
      </c>
      <c r="L551" s="400">
        <v>0</v>
      </c>
      <c r="M551" s="400">
        <v>1</v>
      </c>
      <c r="N551" s="400">
        <v>0</v>
      </c>
      <c r="O551" s="401">
        <v>0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>
        <v>2611</v>
      </c>
      <c r="D552" s="405">
        <v>243</v>
      </c>
      <c r="E552" s="405">
        <v>1975</v>
      </c>
      <c r="F552" s="405">
        <v>13</v>
      </c>
      <c r="G552" s="405">
        <v>301</v>
      </c>
      <c r="H552" s="405">
        <v>60</v>
      </c>
      <c r="I552" s="405">
        <v>15</v>
      </c>
      <c r="J552" s="405">
        <v>3</v>
      </c>
      <c r="K552" s="405">
        <v>0</v>
      </c>
      <c r="L552" s="405">
        <v>0</v>
      </c>
      <c r="M552" s="405">
        <v>1</v>
      </c>
      <c r="N552" s="405">
        <v>0</v>
      </c>
      <c r="O552" s="406">
        <v>0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>
        <v>2817</v>
      </c>
      <c r="D553" s="410">
        <v>251</v>
      </c>
      <c r="E553" s="410">
        <v>2164</v>
      </c>
      <c r="F553" s="410">
        <v>13</v>
      </c>
      <c r="G553" s="410">
        <v>309</v>
      </c>
      <c r="H553" s="410">
        <v>61</v>
      </c>
      <c r="I553" s="410">
        <v>15</v>
      </c>
      <c r="J553" s="410">
        <v>3</v>
      </c>
      <c r="K553" s="410">
        <v>0</v>
      </c>
      <c r="L553" s="410">
        <v>0</v>
      </c>
      <c r="M553" s="410">
        <v>1</v>
      </c>
      <c r="N553" s="410">
        <v>0</v>
      </c>
      <c r="O553" s="411">
        <v>0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>
        <v>2935</v>
      </c>
      <c r="D554" s="415">
        <v>258</v>
      </c>
      <c r="E554" s="415">
        <v>2263</v>
      </c>
      <c r="F554" s="415">
        <v>13</v>
      </c>
      <c r="G554" s="415">
        <v>318</v>
      </c>
      <c r="H554" s="415">
        <v>64</v>
      </c>
      <c r="I554" s="415">
        <v>15</v>
      </c>
      <c r="J554" s="415">
        <v>3</v>
      </c>
      <c r="K554" s="415">
        <v>0</v>
      </c>
      <c r="L554" s="415">
        <v>0</v>
      </c>
      <c r="M554" s="415">
        <v>1</v>
      </c>
      <c r="N554" s="415">
        <v>0</v>
      </c>
      <c r="O554" s="416">
        <v>0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14</v>
      </c>
      <c r="D557" s="303">
        <v>2</v>
      </c>
      <c r="E557" s="182">
        <v>12</v>
      </c>
      <c r="F557" s="182">
        <v>0</v>
      </c>
      <c r="G557" s="182">
        <v>0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8</v>
      </c>
      <c r="D558" s="305">
        <v>0</v>
      </c>
      <c r="E558" s="185">
        <v>8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13</v>
      </c>
      <c r="D559" s="305">
        <v>1</v>
      </c>
      <c r="E559" s="185">
        <v>12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12</v>
      </c>
      <c r="D560" s="305">
        <v>0</v>
      </c>
      <c r="E560" s="185">
        <v>12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13</v>
      </c>
      <c r="D561" s="305">
        <v>0</v>
      </c>
      <c r="E561" s="185">
        <v>13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7</v>
      </c>
      <c r="D562" s="305">
        <v>2</v>
      </c>
      <c r="E562" s="185">
        <v>4</v>
      </c>
      <c r="F562" s="185">
        <v>0</v>
      </c>
      <c r="G562" s="185">
        <v>1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8</v>
      </c>
      <c r="D563" s="305">
        <v>1</v>
      </c>
      <c r="E563" s="185">
        <v>7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11</v>
      </c>
      <c r="D564" s="305">
        <v>1</v>
      </c>
      <c r="E564" s="185">
        <v>10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11</v>
      </c>
      <c r="D565" s="305">
        <v>0</v>
      </c>
      <c r="E565" s="185">
        <v>11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9</v>
      </c>
      <c r="D566" s="305">
        <v>0</v>
      </c>
      <c r="E566" s="185">
        <v>8</v>
      </c>
      <c r="F566" s="185">
        <v>0</v>
      </c>
      <c r="G566" s="185">
        <v>0</v>
      </c>
      <c r="H566" s="185">
        <v>1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7</v>
      </c>
      <c r="D567" s="305">
        <v>0</v>
      </c>
      <c r="E567" s="185">
        <v>6</v>
      </c>
      <c r="F567" s="185">
        <v>0</v>
      </c>
      <c r="G567" s="185">
        <v>1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2</v>
      </c>
      <c r="D568" s="305">
        <v>0</v>
      </c>
      <c r="E568" s="185">
        <v>2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14</v>
      </c>
      <c r="D569" s="305">
        <v>1</v>
      </c>
      <c r="E569" s="185">
        <v>12</v>
      </c>
      <c r="F569" s="185">
        <v>0</v>
      </c>
      <c r="G569" s="185">
        <v>1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10</v>
      </c>
      <c r="D570" s="305">
        <v>0</v>
      </c>
      <c r="E570" s="185">
        <v>10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4</v>
      </c>
      <c r="D571" s="305">
        <v>0</v>
      </c>
      <c r="E571" s="185">
        <v>4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1</v>
      </c>
      <c r="D572" s="305">
        <v>0</v>
      </c>
      <c r="E572" s="185">
        <v>1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3</v>
      </c>
      <c r="D573" s="305">
        <v>1</v>
      </c>
      <c r="E573" s="185">
        <v>1</v>
      </c>
      <c r="F573" s="185">
        <v>0</v>
      </c>
      <c r="G573" s="185">
        <v>0</v>
      </c>
      <c r="H573" s="185">
        <v>1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1</v>
      </c>
      <c r="D574" s="305">
        <v>0</v>
      </c>
      <c r="E574" s="185">
        <v>1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0</v>
      </c>
      <c r="D575" s="305">
        <v>0</v>
      </c>
      <c r="E575" s="185">
        <v>0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6</v>
      </c>
      <c r="D576" s="305">
        <v>0</v>
      </c>
      <c r="E576" s="185">
        <v>3</v>
      </c>
      <c r="F576" s="185">
        <v>0</v>
      </c>
      <c r="G576" s="185">
        <v>3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3</v>
      </c>
      <c r="D577" s="305">
        <v>0</v>
      </c>
      <c r="E577" s="185">
        <v>1</v>
      </c>
      <c r="F577" s="185">
        <v>0</v>
      </c>
      <c r="G577" s="185">
        <v>2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2</v>
      </c>
      <c r="D578" s="305">
        <v>0</v>
      </c>
      <c r="E578" s="185">
        <v>2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1</v>
      </c>
      <c r="D579" s="305">
        <v>0</v>
      </c>
      <c r="E579" s="185">
        <v>1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5</v>
      </c>
      <c r="D580" s="305">
        <v>1</v>
      </c>
      <c r="E580" s="185">
        <v>2</v>
      </c>
      <c r="F580" s="185">
        <v>0</v>
      </c>
      <c r="G580" s="185">
        <v>1</v>
      </c>
      <c r="H580" s="185">
        <v>1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9</v>
      </c>
      <c r="D581" s="305">
        <v>0</v>
      </c>
      <c r="E581" s="185">
        <v>5</v>
      </c>
      <c r="F581" s="185">
        <v>0</v>
      </c>
      <c r="G581" s="185">
        <v>3</v>
      </c>
      <c r="H581" s="185">
        <v>1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11</v>
      </c>
      <c r="D582" s="305">
        <v>1</v>
      </c>
      <c r="E582" s="185">
        <v>8</v>
      </c>
      <c r="F582" s="185">
        <v>0</v>
      </c>
      <c r="G582" s="185">
        <v>2</v>
      </c>
      <c r="H582" s="185">
        <v>0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13</v>
      </c>
      <c r="D583" s="305">
        <v>0</v>
      </c>
      <c r="E583" s="185">
        <v>8</v>
      </c>
      <c r="F583" s="185">
        <v>0</v>
      </c>
      <c r="G583" s="185">
        <v>4</v>
      </c>
      <c r="H583" s="185">
        <v>1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16</v>
      </c>
      <c r="D584" s="305">
        <v>0</v>
      </c>
      <c r="E584" s="185">
        <v>11</v>
      </c>
      <c r="F584" s="185">
        <v>0</v>
      </c>
      <c r="G584" s="185">
        <v>4</v>
      </c>
      <c r="H584" s="185">
        <v>1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29</v>
      </c>
      <c r="D585" s="305">
        <v>3</v>
      </c>
      <c r="E585" s="185">
        <v>22</v>
      </c>
      <c r="F585" s="185">
        <v>0</v>
      </c>
      <c r="G585" s="185">
        <v>3</v>
      </c>
      <c r="H585" s="185">
        <v>1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29</v>
      </c>
      <c r="D586" s="305">
        <v>0</v>
      </c>
      <c r="E586" s="185">
        <v>25</v>
      </c>
      <c r="F586" s="185">
        <v>0</v>
      </c>
      <c r="G586" s="185">
        <v>3</v>
      </c>
      <c r="H586" s="185">
        <v>1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6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37</v>
      </c>
      <c r="D587" s="305">
        <v>1</v>
      </c>
      <c r="E587" s="185">
        <v>29</v>
      </c>
      <c r="F587" s="185">
        <v>0</v>
      </c>
      <c r="G587" s="185">
        <v>5</v>
      </c>
      <c r="H587" s="185">
        <v>2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46</v>
      </c>
      <c r="D588" s="305">
        <v>1</v>
      </c>
      <c r="E588" s="185">
        <v>38</v>
      </c>
      <c r="F588" s="185">
        <v>0</v>
      </c>
      <c r="G588" s="185">
        <v>4</v>
      </c>
      <c r="H588" s="185">
        <v>3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44</v>
      </c>
      <c r="D589" s="305">
        <v>3</v>
      </c>
      <c r="E589" s="185">
        <v>31</v>
      </c>
      <c r="F589" s="185">
        <v>0</v>
      </c>
      <c r="G589" s="185">
        <v>5</v>
      </c>
      <c r="H589" s="185">
        <v>4</v>
      </c>
      <c r="I589" s="185">
        <v>0</v>
      </c>
      <c r="J589" s="185">
        <v>0</v>
      </c>
      <c r="K589" s="185">
        <v>0</v>
      </c>
      <c r="L589" s="185">
        <v>0</v>
      </c>
      <c r="M589" s="185">
        <v>1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50</v>
      </c>
      <c r="D590" s="305">
        <v>6</v>
      </c>
      <c r="E590" s="185">
        <v>39</v>
      </c>
      <c r="F590" s="185">
        <v>0</v>
      </c>
      <c r="G590" s="185">
        <v>5</v>
      </c>
      <c r="H590" s="185">
        <v>0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6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44</v>
      </c>
      <c r="D591" s="305">
        <v>2</v>
      </c>
      <c r="E591" s="185">
        <v>35</v>
      </c>
      <c r="F591" s="185">
        <v>0</v>
      </c>
      <c r="G591" s="185">
        <v>5</v>
      </c>
      <c r="H591" s="185">
        <v>2</v>
      </c>
      <c r="I591" s="185">
        <v>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51</v>
      </c>
      <c r="D592" s="305">
        <v>5</v>
      </c>
      <c r="E592" s="185">
        <v>39</v>
      </c>
      <c r="F592" s="185">
        <v>0</v>
      </c>
      <c r="G592" s="185">
        <v>4</v>
      </c>
      <c r="H592" s="185">
        <v>2</v>
      </c>
      <c r="I592" s="185">
        <v>1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33</v>
      </c>
      <c r="D593" s="305">
        <v>2</v>
      </c>
      <c r="E593" s="185">
        <v>26</v>
      </c>
      <c r="F593" s="185">
        <v>0</v>
      </c>
      <c r="G593" s="185">
        <v>2</v>
      </c>
      <c r="H593" s="185">
        <v>2</v>
      </c>
      <c r="I593" s="185">
        <v>1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49</v>
      </c>
      <c r="D594" s="305">
        <v>3</v>
      </c>
      <c r="E594" s="185">
        <v>39</v>
      </c>
      <c r="F594" s="185">
        <v>1</v>
      </c>
      <c r="G594" s="185">
        <v>2</v>
      </c>
      <c r="H594" s="185">
        <v>2</v>
      </c>
      <c r="I594" s="185">
        <v>2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23</v>
      </c>
      <c r="D595" s="305">
        <v>4</v>
      </c>
      <c r="E595" s="185">
        <v>16</v>
      </c>
      <c r="F595" s="185">
        <v>0</v>
      </c>
      <c r="G595" s="185">
        <v>2</v>
      </c>
      <c r="H595" s="185">
        <v>0</v>
      </c>
      <c r="I595" s="185">
        <v>1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32</v>
      </c>
      <c r="D596" s="305">
        <v>3</v>
      </c>
      <c r="E596" s="185">
        <v>23</v>
      </c>
      <c r="F596" s="185">
        <v>0</v>
      </c>
      <c r="G596" s="185">
        <v>4</v>
      </c>
      <c r="H596" s="185">
        <v>1</v>
      </c>
      <c r="I596" s="185">
        <v>0</v>
      </c>
      <c r="J596" s="185">
        <v>0</v>
      </c>
      <c r="K596" s="185">
        <v>0</v>
      </c>
      <c r="L596" s="185">
        <v>0</v>
      </c>
      <c r="M596" s="185">
        <v>1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29</v>
      </c>
      <c r="D597" s="305">
        <v>3</v>
      </c>
      <c r="E597" s="185">
        <v>19</v>
      </c>
      <c r="F597" s="185">
        <v>0</v>
      </c>
      <c r="G597" s="185">
        <v>6</v>
      </c>
      <c r="H597" s="185">
        <v>0</v>
      </c>
      <c r="I597" s="185">
        <v>0</v>
      </c>
      <c r="J597" s="185">
        <v>0</v>
      </c>
      <c r="K597" s="185">
        <v>1</v>
      </c>
      <c r="L597" s="185">
        <v>0</v>
      </c>
      <c r="M597" s="185">
        <v>0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50</v>
      </c>
      <c r="D598" s="305">
        <v>3</v>
      </c>
      <c r="E598" s="185">
        <v>39</v>
      </c>
      <c r="F598" s="185">
        <v>0</v>
      </c>
      <c r="G598" s="185">
        <v>7</v>
      </c>
      <c r="H598" s="185">
        <v>0</v>
      </c>
      <c r="I598" s="185">
        <v>0</v>
      </c>
      <c r="J598" s="185">
        <v>1</v>
      </c>
      <c r="K598" s="185">
        <v>0</v>
      </c>
      <c r="L598" s="185">
        <v>0</v>
      </c>
      <c r="M598" s="185">
        <v>0</v>
      </c>
      <c r="N598" s="185">
        <v>0</v>
      </c>
      <c r="O598" s="306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36</v>
      </c>
      <c r="D599" s="305">
        <v>1</v>
      </c>
      <c r="E599" s="185">
        <v>25</v>
      </c>
      <c r="F599" s="185">
        <v>0</v>
      </c>
      <c r="G599" s="185">
        <v>10</v>
      </c>
      <c r="H599" s="185">
        <v>0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39</v>
      </c>
      <c r="D600" s="305">
        <v>1</v>
      </c>
      <c r="E600" s="185">
        <v>28</v>
      </c>
      <c r="F600" s="185">
        <v>0</v>
      </c>
      <c r="G600" s="185">
        <v>9</v>
      </c>
      <c r="H600" s="185">
        <v>1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48</v>
      </c>
      <c r="D601" s="305">
        <v>0</v>
      </c>
      <c r="E601" s="185">
        <v>37</v>
      </c>
      <c r="F601" s="185">
        <v>0</v>
      </c>
      <c r="G601" s="185">
        <v>10</v>
      </c>
      <c r="H601" s="185">
        <v>1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41</v>
      </c>
      <c r="D602" s="305">
        <v>2</v>
      </c>
      <c r="E602" s="185">
        <v>33</v>
      </c>
      <c r="F602" s="185">
        <v>0</v>
      </c>
      <c r="G602" s="185">
        <v>5</v>
      </c>
      <c r="H602" s="185">
        <v>1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36</v>
      </c>
      <c r="D603" s="305">
        <v>1</v>
      </c>
      <c r="E603" s="185">
        <v>27</v>
      </c>
      <c r="F603" s="185">
        <v>0</v>
      </c>
      <c r="G603" s="185">
        <v>5</v>
      </c>
      <c r="H603" s="185">
        <v>3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44</v>
      </c>
      <c r="D604" s="305">
        <v>5</v>
      </c>
      <c r="E604" s="185">
        <v>29</v>
      </c>
      <c r="F604" s="185">
        <v>0</v>
      </c>
      <c r="G604" s="185">
        <v>9</v>
      </c>
      <c r="H604" s="185">
        <v>0</v>
      </c>
      <c r="I604" s="185">
        <v>0</v>
      </c>
      <c r="J604" s="185">
        <v>1</v>
      </c>
      <c r="K604" s="185">
        <v>0</v>
      </c>
      <c r="L604" s="185">
        <v>0</v>
      </c>
      <c r="M604" s="185">
        <v>0</v>
      </c>
      <c r="N604" s="185">
        <v>0</v>
      </c>
      <c r="O604" s="306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41</v>
      </c>
      <c r="D605" s="305">
        <v>0</v>
      </c>
      <c r="E605" s="185">
        <v>33</v>
      </c>
      <c r="F605" s="185">
        <v>0</v>
      </c>
      <c r="G605" s="185">
        <v>8</v>
      </c>
      <c r="H605" s="185">
        <v>0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50</v>
      </c>
      <c r="D606" s="305">
        <v>2</v>
      </c>
      <c r="E606" s="185">
        <v>37</v>
      </c>
      <c r="F606" s="185">
        <v>0</v>
      </c>
      <c r="G606" s="185">
        <v>10</v>
      </c>
      <c r="H606" s="185">
        <v>1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6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41</v>
      </c>
      <c r="D607" s="305">
        <v>3</v>
      </c>
      <c r="E607" s="185">
        <v>32</v>
      </c>
      <c r="F607" s="185">
        <v>0</v>
      </c>
      <c r="G607" s="185">
        <v>6</v>
      </c>
      <c r="H607" s="185">
        <v>0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45</v>
      </c>
      <c r="D608" s="305">
        <v>4</v>
      </c>
      <c r="E608" s="185">
        <v>35</v>
      </c>
      <c r="F608" s="185">
        <v>0</v>
      </c>
      <c r="G608" s="185">
        <v>3</v>
      </c>
      <c r="H608" s="185">
        <v>2</v>
      </c>
      <c r="I608" s="185">
        <v>1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6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47</v>
      </c>
      <c r="D609" s="305">
        <v>4</v>
      </c>
      <c r="E609" s="185">
        <v>36</v>
      </c>
      <c r="F609" s="185">
        <v>0</v>
      </c>
      <c r="G609" s="185">
        <v>7</v>
      </c>
      <c r="H609" s="185">
        <v>0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6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30</v>
      </c>
      <c r="D610" s="305">
        <v>3</v>
      </c>
      <c r="E610" s="185">
        <v>21</v>
      </c>
      <c r="F610" s="185">
        <v>0</v>
      </c>
      <c r="G610" s="185">
        <v>5</v>
      </c>
      <c r="H610" s="185">
        <v>1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41</v>
      </c>
      <c r="D611" s="305">
        <v>3</v>
      </c>
      <c r="E611" s="185">
        <v>33</v>
      </c>
      <c r="F611" s="185">
        <v>1</v>
      </c>
      <c r="G611" s="185">
        <v>4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6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52</v>
      </c>
      <c r="D612" s="305">
        <v>2</v>
      </c>
      <c r="E612" s="185">
        <v>39</v>
      </c>
      <c r="F612" s="185">
        <v>0</v>
      </c>
      <c r="G612" s="185">
        <v>10</v>
      </c>
      <c r="H612" s="185">
        <v>1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42</v>
      </c>
      <c r="D613" s="305">
        <v>3</v>
      </c>
      <c r="E613" s="185">
        <v>28</v>
      </c>
      <c r="F613" s="185">
        <v>0</v>
      </c>
      <c r="G613" s="185">
        <v>7</v>
      </c>
      <c r="H613" s="185">
        <v>2</v>
      </c>
      <c r="I613" s="185">
        <v>1</v>
      </c>
      <c r="J613" s="185">
        <v>0</v>
      </c>
      <c r="K613" s="185">
        <v>1</v>
      </c>
      <c r="L613" s="185">
        <v>0</v>
      </c>
      <c r="M613" s="185">
        <v>0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31</v>
      </c>
      <c r="D614" s="305">
        <v>1</v>
      </c>
      <c r="E614" s="185">
        <v>22</v>
      </c>
      <c r="F614" s="185">
        <v>2</v>
      </c>
      <c r="G614" s="185">
        <v>5</v>
      </c>
      <c r="H614" s="185">
        <v>1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35</v>
      </c>
      <c r="D615" s="305">
        <v>4</v>
      </c>
      <c r="E615" s="185">
        <v>23</v>
      </c>
      <c r="F615" s="185">
        <v>0</v>
      </c>
      <c r="G615" s="185">
        <v>6</v>
      </c>
      <c r="H615" s="185">
        <v>2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43</v>
      </c>
      <c r="D616" s="305">
        <v>0</v>
      </c>
      <c r="E616" s="185">
        <v>36</v>
      </c>
      <c r="F616" s="185">
        <v>0</v>
      </c>
      <c r="G616" s="185">
        <v>5</v>
      </c>
      <c r="H616" s="185">
        <v>1</v>
      </c>
      <c r="I616" s="185">
        <v>1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50</v>
      </c>
      <c r="D617" s="305">
        <v>3</v>
      </c>
      <c r="E617" s="185">
        <v>41</v>
      </c>
      <c r="F617" s="185">
        <v>0</v>
      </c>
      <c r="G617" s="185">
        <v>6</v>
      </c>
      <c r="H617" s="185">
        <v>0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44</v>
      </c>
      <c r="D618" s="305">
        <v>5</v>
      </c>
      <c r="E618" s="185">
        <v>34</v>
      </c>
      <c r="F618" s="185">
        <v>0</v>
      </c>
      <c r="G618" s="185">
        <v>4</v>
      </c>
      <c r="H618" s="185">
        <v>1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6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64</v>
      </c>
      <c r="D619" s="305">
        <v>10</v>
      </c>
      <c r="E619" s="185">
        <v>43</v>
      </c>
      <c r="F619" s="185">
        <v>0</v>
      </c>
      <c r="G619" s="185">
        <v>10</v>
      </c>
      <c r="H619" s="185">
        <v>1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55</v>
      </c>
      <c r="D620" s="305">
        <v>1</v>
      </c>
      <c r="E620" s="185">
        <v>48</v>
      </c>
      <c r="F620" s="185">
        <v>0</v>
      </c>
      <c r="G620" s="185">
        <v>4</v>
      </c>
      <c r="H620" s="185">
        <v>2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63</v>
      </c>
      <c r="D621" s="305">
        <v>7</v>
      </c>
      <c r="E621" s="185">
        <v>46</v>
      </c>
      <c r="F621" s="185">
        <v>0</v>
      </c>
      <c r="G621" s="185">
        <v>8</v>
      </c>
      <c r="H621" s="185">
        <v>2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59</v>
      </c>
      <c r="D622" s="305">
        <v>2</v>
      </c>
      <c r="E622" s="185">
        <v>53</v>
      </c>
      <c r="F622" s="185">
        <v>0</v>
      </c>
      <c r="G622" s="185">
        <v>2</v>
      </c>
      <c r="H622" s="185">
        <v>2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6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56</v>
      </c>
      <c r="D623" s="305">
        <v>5</v>
      </c>
      <c r="E623" s="185">
        <v>46</v>
      </c>
      <c r="F623" s="185">
        <v>0</v>
      </c>
      <c r="G623" s="185">
        <v>5</v>
      </c>
      <c r="H623" s="185">
        <v>0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74</v>
      </c>
      <c r="D624" s="305">
        <v>6</v>
      </c>
      <c r="E624" s="185">
        <v>60</v>
      </c>
      <c r="F624" s="185">
        <v>1</v>
      </c>
      <c r="G624" s="185">
        <v>4</v>
      </c>
      <c r="H624" s="185">
        <v>3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68</v>
      </c>
      <c r="D625" s="305">
        <v>9</v>
      </c>
      <c r="E625" s="185">
        <v>53</v>
      </c>
      <c r="F625" s="185">
        <v>0</v>
      </c>
      <c r="G625" s="185">
        <v>5</v>
      </c>
      <c r="H625" s="185">
        <v>1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69</v>
      </c>
      <c r="D626" s="305">
        <v>9</v>
      </c>
      <c r="E626" s="185">
        <v>52</v>
      </c>
      <c r="F626" s="185">
        <v>1</v>
      </c>
      <c r="G626" s="185">
        <v>6</v>
      </c>
      <c r="H626" s="185">
        <v>0</v>
      </c>
      <c r="I626" s="185">
        <v>0</v>
      </c>
      <c r="J626" s="185">
        <v>0</v>
      </c>
      <c r="K626" s="185">
        <v>1</v>
      </c>
      <c r="L626" s="185">
        <v>0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58</v>
      </c>
      <c r="D627" s="305">
        <v>9</v>
      </c>
      <c r="E627" s="185">
        <v>44</v>
      </c>
      <c r="F627" s="185">
        <v>1</v>
      </c>
      <c r="G627" s="185">
        <v>2</v>
      </c>
      <c r="H627" s="185">
        <v>2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51</v>
      </c>
      <c r="D628" s="305">
        <v>6</v>
      </c>
      <c r="E628" s="185">
        <v>33</v>
      </c>
      <c r="F628" s="185">
        <v>3</v>
      </c>
      <c r="G628" s="185">
        <v>3</v>
      </c>
      <c r="H628" s="185">
        <v>5</v>
      </c>
      <c r="I628" s="185">
        <v>0</v>
      </c>
      <c r="J628" s="185">
        <v>0</v>
      </c>
      <c r="K628" s="185">
        <v>1</v>
      </c>
      <c r="L628" s="185">
        <v>0</v>
      </c>
      <c r="M628" s="185">
        <v>0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39</v>
      </c>
      <c r="D629" s="305">
        <v>5</v>
      </c>
      <c r="E629" s="185">
        <v>29</v>
      </c>
      <c r="F629" s="185">
        <v>0</v>
      </c>
      <c r="G629" s="185">
        <v>3</v>
      </c>
      <c r="H629" s="185">
        <v>2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>
        <v>45</v>
      </c>
      <c r="D630" s="305">
        <v>4</v>
      </c>
      <c r="E630" s="185">
        <v>33</v>
      </c>
      <c r="F630" s="185">
        <v>0</v>
      </c>
      <c r="G630" s="185">
        <v>3</v>
      </c>
      <c r="H630" s="185">
        <v>5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6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>
        <v>36</v>
      </c>
      <c r="D631" s="305">
        <v>1</v>
      </c>
      <c r="E631" s="185">
        <v>31</v>
      </c>
      <c r="F631" s="185">
        <v>0</v>
      </c>
      <c r="G631" s="185">
        <v>3</v>
      </c>
      <c r="H631" s="185">
        <v>1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6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>
        <v>49</v>
      </c>
      <c r="D632" s="305">
        <v>2</v>
      </c>
      <c r="E632" s="185">
        <v>45</v>
      </c>
      <c r="F632" s="185">
        <v>0</v>
      </c>
      <c r="G632" s="185">
        <v>2</v>
      </c>
      <c r="H632" s="185">
        <v>0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6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>
        <v>60</v>
      </c>
      <c r="D633" s="305">
        <v>5</v>
      </c>
      <c r="E633" s="185">
        <v>46</v>
      </c>
      <c r="F633" s="185">
        <v>1</v>
      </c>
      <c r="G633" s="185">
        <v>4</v>
      </c>
      <c r="H633" s="185">
        <v>4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6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>
        <v>47</v>
      </c>
      <c r="D634" s="305">
        <v>5</v>
      </c>
      <c r="E634" s="185">
        <v>38</v>
      </c>
      <c r="F634" s="185">
        <v>0</v>
      </c>
      <c r="G634" s="185">
        <v>3</v>
      </c>
      <c r="H634" s="185">
        <v>1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6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>
        <v>32</v>
      </c>
      <c r="D635" s="305">
        <v>0</v>
      </c>
      <c r="E635" s="185">
        <v>29</v>
      </c>
      <c r="F635" s="185">
        <v>0</v>
      </c>
      <c r="G635" s="185">
        <v>2</v>
      </c>
      <c r="H635" s="185">
        <v>1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6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>
        <v>30</v>
      </c>
      <c r="D636" s="305">
        <v>2</v>
      </c>
      <c r="E636" s="185">
        <v>26</v>
      </c>
      <c r="F636" s="185">
        <v>0</v>
      </c>
      <c r="G636" s="185">
        <v>2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6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>
        <v>29</v>
      </c>
      <c r="D637" s="305">
        <v>1</v>
      </c>
      <c r="E637" s="185">
        <v>24</v>
      </c>
      <c r="F637" s="185">
        <v>0</v>
      </c>
      <c r="G637" s="185">
        <v>3</v>
      </c>
      <c r="H637" s="185">
        <v>1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6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21</v>
      </c>
      <c r="D638" s="305">
        <v>0</v>
      </c>
      <c r="E638" s="185">
        <v>18</v>
      </c>
      <c r="F638" s="185">
        <v>0</v>
      </c>
      <c r="G638" s="185">
        <v>3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28</v>
      </c>
      <c r="D639" s="305">
        <v>2</v>
      </c>
      <c r="E639" s="185">
        <v>23</v>
      </c>
      <c r="F639" s="185">
        <v>0</v>
      </c>
      <c r="G639" s="185">
        <v>1</v>
      </c>
      <c r="H639" s="185">
        <v>2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29</v>
      </c>
      <c r="D640" s="305">
        <v>2</v>
      </c>
      <c r="E640" s="185">
        <v>24</v>
      </c>
      <c r="F640" s="185">
        <v>0</v>
      </c>
      <c r="G640" s="185">
        <v>1</v>
      </c>
      <c r="H640" s="185">
        <v>2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26</v>
      </c>
      <c r="D641" s="305">
        <v>3</v>
      </c>
      <c r="E641" s="185">
        <v>21</v>
      </c>
      <c r="F641" s="185">
        <v>0</v>
      </c>
      <c r="G641" s="185">
        <v>2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27</v>
      </c>
      <c r="D642" s="305">
        <v>5</v>
      </c>
      <c r="E642" s="185">
        <v>21</v>
      </c>
      <c r="F642" s="185">
        <v>0</v>
      </c>
      <c r="G642" s="185">
        <v>1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31</v>
      </c>
      <c r="D643" s="305">
        <v>2</v>
      </c>
      <c r="E643" s="185">
        <v>29</v>
      </c>
      <c r="F643" s="185">
        <v>0</v>
      </c>
      <c r="G643" s="185">
        <v>0</v>
      </c>
      <c r="H643" s="185">
        <v>0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43</v>
      </c>
      <c r="D644" s="305">
        <v>1</v>
      </c>
      <c r="E644" s="185">
        <v>39</v>
      </c>
      <c r="F644" s="185">
        <v>0</v>
      </c>
      <c r="G644" s="185">
        <v>1</v>
      </c>
      <c r="H644" s="185">
        <v>2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56</v>
      </c>
      <c r="D645" s="305">
        <v>0</v>
      </c>
      <c r="E645" s="185">
        <v>51</v>
      </c>
      <c r="F645" s="185">
        <v>0</v>
      </c>
      <c r="G645" s="185">
        <v>2</v>
      </c>
      <c r="H645" s="185">
        <v>3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34</v>
      </c>
      <c r="D646" s="305">
        <v>1</v>
      </c>
      <c r="E646" s="185">
        <v>32</v>
      </c>
      <c r="F646" s="185">
        <v>0</v>
      </c>
      <c r="G646" s="185">
        <v>1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31</v>
      </c>
      <c r="D647" s="305">
        <v>1</v>
      </c>
      <c r="E647" s="185">
        <v>27</v>
      </c>
      <c r="F647" s="185">
        <v>0</v>
      </c>
      <c r="G647" s="185">
        <v>1</v>
      </c>
      <c r="H647" s="185">
        <v>2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30</v>
      </c>
      <c r="D648" s="305">
        <v>0</v>
      </c>
      <c r="E648" s="185">
        <v>29</v>
      </c>
      <c r="F648" s="185">
        <v>0</v>
      </c>
      <c r="G648" s="185">
        <v>0</v>
      </c>
      <c r="H648" s="185">
        <v>1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38</v>
      </c>
      <c r="D649" s="305">
        <v>1</v>
      </c>
      <c r="E649" s="185">
        <v>35</v>
      </c>
      <c r="F649" s="185">
        <v>0</v>
      </c>
      <c r="G649" s="185">
        <v>1</v>
      </c>
      <c r="H649" s="185">
        <v>1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27</v>
      </c>
      <c r="D650" s="305">
        <v>0</v>
      </c>
      <c r="E650" s="185">
        <v>27</v>
      </c>
      <c r="F650" s="185">
        <v>0</v>
      </c>
      <c r="G650" s="185">
        <v>0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28</v>
      </c>
      <c r="D651" s="305">
        <v>0</v>
      </c>
      <c r="E651" s="185">
        <v>25</v>
      </c>
      <c r="F651" s="185">
        <v>1</v>
      </c>
      <c r="G651" s="185">
        <v>2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20</v>
      </c>
      <c r="D652" s="307">
        <v>2</v>
      </c>
      <c r="E652" s="308">
        <v>16</v>
      </c>
      <c r="F652" s="308">
        <v>0</v>
      </c>
      <c r="G652" s="308">
        <v>1</v>
      </c>
      <c r="H652" s="308">
        <v>1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>
        <v>2168</v>
      </c>
      <c r="D653" s="400">
        <v>162</v>
      </c>
      <c r="E653" s="400">
        <v>1665</v>
      </c>
      <c r="F653" s="400">
        <v>10</v>
      </c>
      <c r="G653" s="400">
        <v>251</v>
      </c>
      <c r="H653" s="400">
        <v>64</v>
      </c>
      <c r="I653" s="400">
        <v>8</v>
      </c>
      <c r="J653" s="400">
        <v>2</v>
      </c>
      <c r="K653" s="400">
        <v>4</v>
      </c>
      <c r="L653" s="400">
        <v>0</v>
      </c>
      <c r="M653" s="400">
        <v>2</v>
      </c>
      <c r="N653" s="400">
        <v>0</v>
      </c>
      <c r="O653" s="401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>
        <v>2620</v>
      </c>
      <c r="D654" s="405">
        <v>191</v>
      </c>
      <c r="E654" s="405">
        <v>2035</v>
      </c>
      <c r="F654" s="405">
        <v>11</v>
      </c>
      <c r="G654" s="405">
        <v>287</v>
      </c>
      <c r="H654" s="405">
        <v>80</v>
      </c>
      <c r="I654" s="405">
        <v>8</v>
      </c>
      <c r="J654" s="405">
        <v>2</v>
      </c>
      <c r="K654" s="405">
        <v>4</v>
      </c>
      <c r="L654" s="405">
        <v>0</v>
      </c>
      <c r="M654" s="405">
        <v>2</v>
      </c>
      <c r="N654" s="405">
        <v>0</v>
      </c>
      <c r="O654" s="406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>
        <v>2884</v>
      </c>
      <c r="D655" s="410">
        <v>196</v>
      </c>
      <c r="E655" s="410">
        <v>2277</v>
      </c>
      <c r="F655" s="410">
        <v>12</v>
      </c>
      <c r="G655" s="410">
        <v>295</v>
      </c>
      <c r="H655" s="410">
        <v>88</v>
      </c>
      <c r="I655" s="410">
        <v>8</v>
      </c>
      <c r="J655" s="410">
        <v>2</v>
      </c>
      <c r="K655" s="410">
        <v>4</v>
      </c>
      <c r="L655" s="410">
        <v>0</v>
      </c>
      <c r="M655" s="410">
        <v>2</v>
      </c>
      <c r="N655" s="410">
        <v>0</v>
      </c>
      <c r="O655" s="411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>
        <v>3049</v>
      </c>
      <c r="D656" s="415">
        <v>206</v>
      </c>
      <c r="E656" s="415">
        <v>2420</v>
      </c>
      <c r="F656" s="415">
        <v>12</v>
      </c>
      <c r="G656" s="415">
        <v>304</v>
      </c>
      <c r="H656" s="415">
        <v>91</v>
      </c>
      <c r="I656" s="415">
        <v>8</v>
      </c>
      <c r="J656" s="415">
        <v>2</v>
      </c>
      <c r="K656" s="415">
        <v>4</v>
      </c>
      <c r="L656" s="415">
        <v>0</v>
      </c>
      <c r="M656" s="415">
        <v>2</v>
      </c>
      <c r="N656" s="415">
        <v>0</v>
      </c>
      <c r="O656" s="416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28</v>
      </c>
      <c r="D659" s="303">
        <v>1</v>
      </c>
      <c r="E659" s="182">
        <v>26</v>
      </c>
      <c r="F659" s="182">
        <v>0</v>
      </c>
      <c r="G659" s="182">
        <v>0</v>
      </c>
      <c r="H659" s="182">
        <v>1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12</v>
      </c>
      <c r="D660" s="305">
        <v>0</v>
      </c>
      <c r="E660" s="185">
        <v>12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24</v>
      </c>
      <c r="D661" s="305">
        <v>1</v>
      </c>
      <c r="E661" s="185">
        <v>23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15</v>
      </c>
      <c r="D662" s="305">
        <v>0</v>
      </c>
      <c r="E662" s="185">
        <v>13</v>
      </c>
      <c r="F662" s="185">
        <v>0</v>
      </c>
      <c r="G662" s="185">
        <v>1</v>
      </c>
      <c r="H662" s="185">
        <v>1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14</v>
      </c>
      <c r="D663" s="305">
        <v>0</v>
      </c>
      <c r="E663" s="185">
        <v>12</v>
      </c>
      <c r="F663" s="185">
        <v>0</v>
      </c>
      <c r="G663" s="185">
        <v>0</v>
      </c>
      <c r="H663" s="185">
        <v>2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13</v>
      </c>
      <c r="D664" s="305">
        <v>0</v>
      </c>
      <c r="E664" s="185">
        <v>12</v>
      </c>
      <c r="F664" s="185">
        <v>0</v>
      </c>
      <c r="G664" s="185">
        <v>1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16</v>
      </c>
      <c r="D665" s="305">
        <v>0</v>
      </c>
      <c r="E665" s="185">
        <v>15</v>
      </c>
      <c r="F665" s="185">
        <v>0</v>
      </c>
      <c r="G665" s="185">
        <v>0</v>
      </c>
      <c r="H665" s="185">
        <v>1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12</v>
      </c>
      <c r="D666" s="305">
        <v>0</v>
      </c>
      <c r="E666" s="185">
        <v>11</v>
      </c>
      <c r="F666" s="185">
        <v>0</v>
      </c>
      <c r="G666" s="185">
        <v>1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12</v>
      </c>
      <c r="D667" s="305">
        <v>0</v>
      </c>
      <c r="E667" s="185">
        <v>11</v>
      </c>
      <c r="F667" s="185">
        <v>0</v>
      </c>
      <c r="G667" s="185">
        <v>1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14</v>
      </c>
      <c r="D668" s="305">
        <v>0</v>
      </c>
      <c r="E668" s="185">
        <v>13</v>
      </c>
      <c r="F668" s="185">
        <v>0</v>
      </c>
      <c r="G668" s="185">
        <v>0</v>
      </c>
      <c r="H668" s="185">
        <v>1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8</v>
      </c>
      <c r="D669" s="305">
        <v>0</v>
      </c>
      <c r="E669" s="185">
        <v>8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16</v>
      </c>
      <c r="D670" s="305">
        <v>1</v>
      </c>
      <c r="E670" s="185">
        <v>14</v>
      </c>
      <c r="F670" s="185">
        <v>0</v>
      </c>
      <c r="G670" s="185">
        <v>0</v>
      </c>
      <c r="H670" s="185">
        <v>1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11</v>
      </c>
      <c r="D671" s="305">
        <v>0</v>
      </c>
      <c r="E671" s="185">
        <v>10</v>
      </c>
      <c r="F671" s="185">
        <v>0</v>
      </c>
      <c r="G671" s="185">
        <v>1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8</v>
      </c>
      <c r="D672" s="305">
        <v>0</v>
      </c>
      <c r="E672" s="185">
        <v>8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13</v>
      </c>
      <c r="D673" s="305">
        <v>0</v>
      </c>
      <c r="E673" s="185">
        <v>13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7</v>
      </c>
      <c r="D674" s="305">
        <v>0</v>
      </c>
      <c r="E674" s="185">
        <v>7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8</v>
      </c>
      <c r="D675" s="305">
        <v>0</v>
      </c>
      <c r="E675" s="185">
        <v>7</v>
      </c>
      <c r="F675" s="185">
        <v>0</v>
      </c>
      <c r="G675" s="185">
        <v>1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2</v>
      </c>
      <c r="D676" s="305">
        <v>0</v>
      </c>
      <c r="E676" s="185">
        <v>2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3</v>
      </c>
      <c r="D677" s="305">
        <v>0</v>
      </c>
      <c r="E677" s="185">
        <v>3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0</v>
      </c>
      <c r="D678" s="305">
        <v>0</v>
      </c>
      <c r="E678" s="185">
        <v>0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5</v>
      </c>
      <c r="D679" s="305">
        <v>0</v>
      </c>
      <c r="E679" s="185">
        <v>4</v>
      </c>
      <c r="F679" s="185">
        <v>0</v>
      </c>
      <c r="G679" s="185">
        <v>1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3</v>
      </c>
      <c r="D680" s="305">
        <v>0</v>
      </c>
      <c r="E680" s="185">
        <v>3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4</v>
      </c>
      <c r="D681" s="305">
        <v>0</v>
      </c>
      <c r="E681" s="185">
        <v>2</v>
      </c>
      <c r="F681" s="185">
        <v>0</v>
      </c>
      <c r="G681" s="185">
        <v>1</v>
      </c>
      <c r="H681" s="185">
        <v>1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2</v>
      </c>
      <c r="D682" s="305">
        <v>0</v>
      </c>
      <c r="E682" s="185">
        <v>2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7</v>
      </c>
      <c r="D683" s="305">
        <v>0</v>
      </c>
      <c r="E683" s="185">
        <v>5</v>
      </c>
      <c r="F683" s="185">
        <v>0</v>
      </c>
      <c r="G683" s="185">
        <v>1</v>
      </c>
      <c r="H683" s="185">
        <v>1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3</v>
      </c>
      <c r="D684" s="305">
        <v>0</v>
      </c>
      <c r="E684" s="185">
        <v>3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6</v>
      </c>
      <c r="D685" s="305">
        <v>0</v>
      </c>
      <c r="E685" s="185">
        <v>5</v>
      </c>
      <c r="F685" s="185">
        <v>0</v>
      </c>
      <c r="G685" s="185">
        <v>1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10</v>
      </c>
      <c r="D686" s="305">
        <v>0</v>
      </c>
      <c r="E686" s="185">
        <v>6</v>
      </c>
      <c r="F686" s="185">
        <v>0</v>
      </c>
      <c r="G686" s="185">
        <v>2</v>
      </c>
      <c r="H686" s="185">
        <v>2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13</v>
      </c>
      <c r="D687" s="305">
        <v>1</v>
      </c>
      <c r="E687" s="185">
        <v>8</v>
      </c>
      <c r="F687" s="185">
        <v>0</v>
      </c>
      <c r="G687" s="185">
        <v>4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13</v>
      </c>
      <c r="D688" s="305">
        <v>1</v>
      </c>
      <c r="E688" s="185">
        <v>8</v>
      </c>
      <c r="F688" s="185">
        <v>0</v>
      </c>
      <c r="G688" s="185">
        <v>3</v>
      </c>
      <c r="H688" s="185">
        <v>0</v>
      </c>
      <c r="I688" s="185">
        <v>1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9</v>
      </c>
      <c r="D689" s="305">
        <v>1</v>
      </c>
      <c r="E689" s="185">
        <v>8</v>
      </c>
      <c r="F689" s="185">
        <v>0</v>
      </c>
      <c r="G689" s="185">
        <v>0</v>
      </c>
      <c r="H689" s="185">
        <v>0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17</v>
      </c>
      <c r="D690" s="305">
        <v>0</v>
      </c>
      <c r="E690" s="185">
        <v>13</v>
      </c>
      <c r="F690" s="185">
        <v>0</v>
      </c>
      <c r="G690" s="185">
        <v>3</v>
      </c>
      <c r="H690" s="185">
        <v>1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21</v>
      </c>
      <c r="D691" s="305">
        <v>1</v>
      </c>
      <c r="E691" s="185">
        <v>14</v>
      </c>
      <c r="F691" s="185">
        <v>0</v>
      </c>
      <c r="G691" s="185">
        <v>5</v>
      </c>
      <c r="H691" s="185">
        <v>1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24</v>
      </c>
      <c r="D692" s="305">
        <v>1</v>
      </c>
      <c r="E692" s="185">
        <v>20</v>
      </c>
      <c r="F692" s="185">
        <v>0</v>
      </c>
      <c r="G692" s="185">
        <v>1</v>
      </c>
      <c r="H692" s="185">
        <v>1</v>
      </c>
      <c r="I692" s="185">
        <v>0</v>
      </c>
      <c r="J692" s="185">
        <v>0</v>
      </c>
      <c r="K692" s="185">
        <v>0</v>
      </c>
      <c r="L692" s="185">
        <v>0</v>
      </c>
      <c r="M692" s="185">
        <v>1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25</v>
      </c>
      <c r="D693" s="305">
        <v>0</v>
      </c>
      <c r="E693" s="185">
        <v>21</v>
      </c>
      <c r="F693" s="185">
        <v>0</v>
      </c>
      <c r="G693" s="185">
        <v>4</v>
      </c>
      <c r="H693" s="185">
        <v>0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11</v>
      </c>
      <c r="D694" s="305">
        <v>1</v>
      </c>
      <c r="E694" s="185">
        <v>7</v>
      </c>
      <c r="F694" s="185">
        <v>0</v>
      </c>
      <c r="G694" s="185">
        <v>2</v>
      </c>
      <c r="H694" s="185">
        <v>1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29</v>
      </c>
      <c r="D695" s="305">
        <v>3</v>
      </c>
      <c r="E695" s="185">
        <v>24</v>
      </c>
      <c r="F695" s="185">
        <v>0</v>
      </c>
      <c r="G695" s="185">
        <v>2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29</v>
      </c>
      <c r="D696" s="305">
        <v>3</v>
      </c>
      <c r="E696" s="185">
        <v>23</v>
      </c>
      <c r="F696" s="185">
        <v>0</v>
      </c>
      <c r="G696" s="185">
        <v>3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28</v>
      </c>
      <c r="D697" s="305">
        <v>3</v>
      </c>
      <c r="E697" s="185">
        <v>18</v>
      </c>
      <c r="F697" s="185">
        <v>0</v>
      </c>
      <c r="G697" s="185">
        <v>5</v>
      </c>
      <c r="H697" s="185">
        <v>2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25</v>
      </c>
      <c r="D698" s="305">
        <v>2</v>
      </c>
      <c r="E698" s="185">
        <v>20</v>
      </c>
      <c r="F698" s="185">
        <v>0</v>
      </c>
      <c r="G698" s="185">
        <v>2</v>
      </c>
      <c r="H698" s="185">
        <v>1</v>
      </c>
      <c r="I698" s="185">
        <v>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30</v>
      </c>
      <c r="D699" s="305">
        <v>3</v>
      </c>
      <c r="E699" s="185">
        <v>18</v>
      </c>
      <c r="F699" s="185">
        <v>0</v>
      </c>
      <c r="G699" s="185">
        <v>5</v>
      </c>
      <c r="H699" s="185">
        <v>2</v>
      </c>
      <c r="I699" s="185">
        <v>2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37</v>
      </c>
      <c r="D700" s="305">
        <v>4</v>
      </c>
      <c r="E700" s="185">
        <v>27</v>
      </c>
      <c r="F700" s="185">
        <v>0</v>
      </c>
      <c r="G700" s="185">
        <v>6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38</v>
      </c>
      <c r="D701" s="305">
        <v>2</v>
      </c>
      <c r="E701" s="185">
        <v>29</v>
      </c>
      <c r="F701" s="185">
        <v>0</v>
      </c>
      <c r="G701" s="185">
        <v>5</v>
      </c>
      <c r="H701" s="185">
        <v>2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35</v>
      </c>
      <c r="D702" s="305">
        <v>0</v>
      </c>
      <c r="E702" s="185">
        <v>29</v>
      </c>
      <c r="F702" s="185">
        <v>0</v>
      </c>
      <c r="G702" s="185">
        <v>4</v>
      </c>
      <c r="H702" s="185">
        <v>2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30</v>
      </c>
      <c r="D703" s="305">
        <v>5</v>
      </c>
      <c r="E703" s="185">
        <v>20</v>
      </c>
      <c r="F703" s="185">
        <v>0</v>
      </c>
      <c r="G703" s="185">
        <v>5</v>
      </c>
      <c r="H703" s="185">
        <v>0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26</v>
      </c>
      <c r="D704" s="305">
        <v>2</v>
      </c>
      <c r="E704" s="185">
        <v>20</v>
      </c>
      <c r="F704" s="185">
        <v>0</v>
      </c>
      <c r="G704" s="185">
        <v>3</v>
      </c>
      <c r="H704" s="185">
        <v>1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43</v>
      </c>
      <c r="D705" s="305">
        <v>6</v>
      </c>
      <c r="E705" s="185">
        <v>32</v>
      </c>
      <c r="F705" s="185">
        <v>1</v>
      </c>
      <c r="G705" s="185">
        <v>2</v>
      </c>
      <c r="H705" s="185">
        <v>2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25</v>
      </c>
      <c r="D706" s="305">
        <v>2</v>
      </c>
      <c r="E706" s="185">
        <v>18</v>
      </c>
      <c r="F706" s="185">
        <v>0</v>
      </c>
      <c r="G706" s="185">
        <v>4</v>
      </c>
      <c r="H706" s="185">
        <v>1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27</v>
      </c>
      <c r="D707" s="305">
        <v>2</v>
      </c>
      <c r="E707" s="185">
        <v>19</v>
      </c>
      <c r="F707" s="185">
        <v>0</v>
      </c>
      <c r="G707" s="185">
        <v>5</v>
      </c>
      <c r="H707" s="185">
        <v>1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35</v>
      </c>
      <c r="D708" s="305">
        <v>6</v>
      </c>
      <c r="E708" s="185">
        <v>23</v>
      </c>
      <c r="F708" s="185">
        <v>0</v>
      </c>
      <c r="G708" s="185">
        <v>6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33</v>
      </c>
      <c r="D709" s="305">
        <v>4</v>
      </c>
      <c r="E709" s="185">
        <v>25</v>
      </c>
      <c r="F709" s="185">
        <v>0</v>
      </c>
      <c r="G709" s="185">
        <v>4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35</v>
      </c>
      <c r="D710" s="305">
        <v>3</v>
      </c>
      <c r="E710" s="185">
        <v>26</v>
      </c>
      <c r="F710" s="185">
        <v>0</v>
      </c>
      <c r="G710" s="185">
        <v>6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30</v>
      </c>
      <c r="D711" s="305">
        <v>1</v>
      </c>
      <c r="E711" s="185">
        <v>22</v>
      </c>
      <c r="F711" s="185">
        <v>0</v>
      </c>
      <c r="G711" s="185">
        <v>5</v>
      </c>
      <c r="H711" s="185">
        <v>2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35</v>
      </c>
      <c r="D712" s="305">
        <v>1</v>
      </c>
      <c r="E712" s="185">
        <v>28</v>
      </c>
      <c r="F712" s="185">
        <v>0</v>
      </c>
      <c r="G712" s="185">
        <v>6</v>
      </c>
      <c r="H712" s="185">
        <v>0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18</v>
      </c>
      <c r="D713" s="305">
        <v>2</v>
      </c>
      <c r="E713" s="185">
        <v>14</v>
      </c>
      <c r="F713" s="185">
        <v>0</v>
      </c>
      <c r="G713" s="185">
        <v>2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20</v>
      </c>
      <c r="D714" s="305">
        <v>3</v>
      </c>
      <c r="E714" s="185">
        <v>11</v>
      </c>
      <c r="F714" s="185">
        <v>0</v>
      </c>
      <c r="G714" s="185">
        <v>5</v>
      </c>
      <c r="H714" s="185">
        <v>1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19</v>
      </c>
      <c r="D715" s="305">
        <v>2</v>
      </c>
      <c r="E715" s="185">
        <v>16</v>
      </c>
      <c r="F715" s="185">
        <v>0</v>
      </c>
      <c r="G715" s="185">
        <v>1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20</v>
      </c>
      <c r="D716" s="305">
        <v>2</v>
      </c>
      <c r="E716" s="185">
        <v>12</v>
      </c>
      <c r="F716" s="185">
        <v>0</v>
      </c>
      <c r="G716" s="185">
        <v>4</v>
      </c>
      <c r="H716" s="185">
        <v>1</v>
      </c>
      <c r="I716" s="185">
        <v>0</v>
      </c>
      <c r="J716" s="185">
        <v>0</v>
      </c>
      <c r="K716" s="185">
        <v>1</v>
      </c>
      <c r="L716" s="185">
        <v>0</v>
      </c>
      <c r="M716" s="185">
        <v>0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11</v>
      </c>
      <c r="D717" s="305">
        <v>2</v>
      </c>
      <c r="E717" s="185">
        <v>9</v>
      </c>
      <c r="F717" s="185">
        <v>0</v>
      </c>
      <c r="G717" s="185">
        <v>0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28</v>
      </c>
      <c r="D718" s="305">
        <v>6</v>
      </c>
      <c r="E718" s="185">
        <v>19</v>
      </c>
      <c r="F718" s="185">
        <v>0</v>
      </c>
      <c r="G718" s="185">
        <v>2</v>
      </c>
      <c r="H718" s="185">
        <v>1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22</v>
      </c>
      <c r="D719" s="305">
        <v>2</v>
      </c>
      <c r="E719" s="185">
        <v>17</v>
      </c>
      <c r="F719" s="185">
        <v>0</v>
      </c>
      <c r="G719" s="185">
        <v>3</v>
      </c>
      <c r="H719" s="185">
        <v>0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29</v>
      </c>
      <c r="D720" s="305">
        <v>6</v>
      </c>
      <c r="E720" s="185">
        <v>17</v>
      </c>
      <c r="F720" s="185">
        <v>0</v>
      </c>
      <c r="G720" s="185">
        <v>5</v>
      </c>
      <c r="H720" s="185">
        <v>1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 t="s">
        <v>103</v>
      </c>
      <c r="D721" s="305" t="s">
        <v>103</v>
      </c>
      <c r="E721" s="185" t="s">
        <v>103</v>
      </c>
      <c r="F721" s="185" t="s">
        <v>103</v>
      </c>
      <c r="G721" s="185" t="s">
        <v>103</v>
      </c>
      <c r="H721" s="185" t="s">
        <v>103</v>
      </c>
      <c r="I721" s="185" t="s">
        <v>103</v>
      </c>
      <c r="J721" s="185" t="s">
        <v>103</v>
      </c>
      <c r="K721" s="185" t="s">
        <v>103</v>
      </c>
      <c r="L721" s="185" t="s">
        <v>103</v>
      </c>
      <c r="M721" s="185" t="s">
        <v>103</v>
      </c>
      <c r="N721" s="185" t="s">
        <v>103</v>
      </c>
      <c r="O721" s="306" t="s">
        <v>103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 t="s">
        <v>103</v>
      </c>
      <c r="D722" s="305" t="s">
        <v>103</v>
      </c>
      <c r="E722" s="185" t="s">
        <v>103</v>
      </c>
      <c r="F722" s="185" t="s">
        <v>103</v>
      </c>
      <c r="G722" s="185" t="s">
        <v>103</v>
      </c>
      <c r="H722" s="185" t="s">
        <v>103</v>
      </c>
      <c r="I722" s="185" t="s">
        <v>103</v>
      </c>
      <c r="J722" s="185" t="s">
        <v>103</v>
      </c>
      <c r="K722" s="185" t="s">
        <v>103</v>
      </c>
      <c r="L722" s="185" t="s">
        <v>103</v>
      </c>
      <c r="M722" s="185" t="s">
        <v>103</v>
      </c>
      <c r="N722" s="185" t="s">
        <v>103</v>
      </c>
      <c r="O722" s="306" t="s">
        <v>103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22</v>
      </c>
      <c r="D723" s="305">
        <v>1</v>
      </c>
      <c r="E723" s="185">
        <v>14</v>
      </c>
      <c r="F723" s="185">
        <v>0</v>
      </c>
      <c r="G723" s="185">
        <v>7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29</v>
      </c>
      <c r="D724" s="305">
        <v>1</v>
      </c>
      <c r="E724" s="185">
        <v>24</v>
      </c>
      <c r="F724" s="185">
        <v>0</v>
      </c>
      <c r="G724" s="185">
        <v>4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25</v>
      </c>
      <c r="D725" s="305">
        <v>2</v>
      </c>
      <c r="E725" s="185">
        <v>17</v>
      </c>
      <c r="F725" s="185">
        <v>0</v>
      </c>
      <c r="G725" s="185">
        <v>4</v>
      </c>
      <c r="H725" s="185">
        <v>1</v>
      </c>
      <c r="I725" s="185">
        <v>1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35</v>
      </c>
      <c r="D726" s="305">
        <v>5</v>
      </c>
      <c r="E726" s="185">
        <v>28</v>
      </c>
      <c r="F726" s="185">
        <v>0</v>
      </c>
      <c r="G726" s="185">
        <v>2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52</v>
      </c>
      <c r="D727" s="305">
        <v>6</v>
      </c>
      <c r="E727" s="185">
        <v>43</v>
      </c>
      <c r="F727" s="185">
        <v>0</v>
      </c>
      <c r="G727" s="185">
        <v>3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49</v>
      </c>
      <c r="D728" s="305">
        <v>5</v>
      </c>
      <c r="E728" s="185">
        <v>42</v>
      </c>
      <c r="F728" s="185">
        <v>0</v>
      </c>
      <c r="G728" s="185">
        <v>1</v>
      </c>
      <c r="H728" s="185">
        <v>0</v>
      </c>
      <c r="I728" s="185">
        <v>1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54</v>
      </c>
      <c r="D729" s="305">
        <v>6</v>
      </c>
      <c r="E729" s="185">
        <v>44</v>
      </c>
      <c r="F729" s="185">
        <v>0</v>
      </c>
      <c r="G729" s="185">
        <v>4</v>
      </c>
      <c r="H729" s="185">
        <v>0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34</v>
      </c>
      <c r="D730" s="305">
        <v>3</v>
      </c>
      <c r="E730" s="185">
        <v>26</v>
      </c>
      <c r="F730" s="185">
        <v>0</v>
      </c>
      <c r="G730" s="185">
        <v>4</v>
      </c>
      <c r="H730" s="185">
        <v>1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58</v>
      </c>
      <c r="D731" s="305">
        <v>4</v>
      </c>
      <c r="E731" s="185">
        <v>50</v>
      </c>
      <c r="F731" s="185">
        <v>0</v>
      </c>
      <c r="G731" s="185">
        <v>4</v>
      </c>
      <c r="H731" s="185">
        <v>0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44</v>
      </c>
      <c r="D732" s="305">
        <v>6</v>
      </c>
      <c r="E732" s="185">
        <v>37</v>
      </c>
      <c r="F732" s="185">
        <v>0</v>
      </c>
      <c r="G732" s="185">
        <v>1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32</v>
      </c>
      <c r="D733" s="305">
        <v>2</v>
      </c>
      <c r="E733" s="185">
        <v>28</v>
      </c>
      <c r="F733" s="185">
        <v>1</v>
      </c>
      <c r="G733" s="185">
        <v>1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31</v>
      </c>
      <c r="D734" s="305">
        <v>1</v>
      </c>
      <c r="E734" s="185">
        <v>25</v>
      </c>
      <c r="F734" s="185">
        <v>0</v>
      </c>
      <c r="G734" s="185">
        <v>3</v>
      </c>
      <c r="H734" s="185">
        <v>2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45</v>
      </c>
      <c r="D735" s="305">
        <v>0</v>
      </c>
      <c r="E735" s="185">
        <v>41</v>
      </c>
      <c r="F735" s="185">
        <v>1</v>
      </c>
      <c r="G735" s="185">
        <v>2</v>
      </c>
      <c r="H735" s="185">
        <v>1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36</v>
      </c>
      <c r="D736" s="305">
        <v>2</v>
      </c>
      <c r="E736" s="185">
        <v>29</v>
      </c>
      <c r="F736" s="185">
        <v>0</v>
      </c>
      <c r="G736" s="185">
        <v>4</v>
      </c>
      <c r="H736" s="185">
        <v>1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47</v>
      </c>
      <c r="D737" s="305">
        <v>5</v>
      </c>
      <c r="E737" s="185">
        <v>39</v>
      </c>
      <c r="F737" s="185">
        <v>0</v>
      </c>
      <c r="G737" s="185">
        <v>2</v>
      </c>
      <c r="H737" s="185">
        <v>0</v>
      </c>
      <c r="I737" s="185">
        <v>0</v>
      </c>
      <c r="J737" s="185">
        <v>1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36</v>
      </c>
      <c r="D738" s="305">
        <v>1</v>
      </c>
      <c r="E738" s="185">
        <v>32</v>
      </c>
      <c r="F738" s="185">
        <v>0</v>
      </c>
      <c r="G738" s="185">
        <v>3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32</v>
      </c>
      <c r="D739" s="305">
        <v>2</v>
      </c>
      <c r="E739" s="185">
        <v>27</v>
      </c>
      <c r="F739" s="185">
        <v>0</v>
      </c>
      <c r="G739" s="185">
        <v>3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23</v>
      </c>
      <c r="D740" s="305">
        <v>1</v>
      </c>
      <c r="E740" s="185">
        <v>21</v>
      </c>
      <c r="F740" s="185">
        <v>0</v>
      </c>
      <c r="G740" s="185">
        <v>1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36</v>
      </c>
      <c r="D741" s="305">
        <v>1</v>
      </c>
      <c r="E741" s="185">
        <v>34</v>
      </c>
      <c r="F741" s="185">
        <v>0</v>
      </c>
      <c r="G741" s="185">
        <v>0</v>
      </c>
      <c r="H741" s="185">
        <v>0</v>
      </c>
      <c r="I741" s="185">
        <v>1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28</v>
      </c>
      <c r="D742" s="305">
        <v>2</v>
      </c>
      <c r="E742" s="185">
        <v>23</v>
      </c>
      <c r="F742" s="185">
        <v>0</v>
      </c>
      <c r="G742" s="185">
        <v>1</v>
      </c>
      <c r="H742" s="185">
        <v>2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40</v>
      </c>
      <c r="D743" s="305">
        <v>4</v>
      </c>
      <c r="E743" s="185">
        <v>34</v>
      </c>
      <c r="F743" s="185">
        <v>0</v>
      </c>
      <c r="G743" s="185">
        <v>2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11</v>
      </c>
      <c r="D744" s="305">
        <v>1</v>
      </c>
      <c r="E744" s="185">
        <v>9</v>
      </c>
      <c r="F744" s="185">
        <v>0</v>
      </c>
      <c r="G744" s="185">
        <v>1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 t="s">
        <v>103</v>
      </c>
      <c r="D745" s="305" t="s">
        <v>103</v>
      </c>
      <c r="E745" s="185" t="s">
        <v>103</v>
      </c>
      <c r="F745" s="185" t="s">
        <v>103</v>
      </c>
      <c r="G745" s="185" t="s">
        <v>103</v>
      </c>
      <c r="H745" s="185" t="s">
        <v>103</v>
      </c>
      <c r="I745" s="185" t="s">
        <v>103</v>
      </c>
      <c r="J745" s="185" t="s">
        <v>103</v>
      </c>
      <c r="K745" s="185" t="s">
        <v>103</v>
      </c>
      <c r="L745" s="185" t="s">
        <v>103</v>
      </c>
      <c r="M745" s="185" t="s">
        <v>103</v>
      </c>
      <c r="N745" s="185" t="s">
        <v>103</v>
      </c>
      <c r="O745" s="306" t="s">
        <v>103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 t="s">
        <v>103</v>
      </c>
      <c r="D746" s="305" t="s">
        <v>103</v>
      </c>
      <c r="E746" s="185" t="s">
        <v>103</v>
      </c>
      <c r="F746" s="185" t="s">
        <v>103</v>
      </c>
      <c r="G746" s="185" t="s">
        <v>103</v>
      </c>
      <c r="H746" s="185" t="s">
        <v>103</v>
      </c>
      <c r="I746" s="185" t="s">
        <v>103</v>
      </c>
      <c r="J746" s="185" t="s">
        <v>103</v>
      </c>
      <c r="K746" s="185" t="s">
        <v>103</v>
      </c>
      <c r="L746" s="185" t="s">
        <v>103</v>
      </c>
      <c r="M746" s="185" t="s">
        <v>103</v>
      </c>
      <c r="N746" s="185" t="s">
        <v>103</v>
      </c>
      <c r="O746" s="306" t="s">
        <v>103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 t="s">
        <v>103</v>
      </c>
      <c r="D747" s="305" t="s">
        <v>103</v>
      </c>
      <c r="E747" s="185" t="s">
        <v>103</v>
      </c>
      <c r="F747" s="185" t="s">
        <v>103</v>
      </c>
      <c r="G747" s="185" t="s">
        <v>103</v>
      </c>
      <c r="H747" s="185" t="s">
        <v>103</v>
      </c>
      <c r="I747" s="185" t="s">
        <v>103</v>
      </c>
      <c r="J747" s="185" t="s">
        <v>103</v>
      </c>
      <c r="K747" s="185" t="s">
        <v>103</v>
      </c>
      <c r="L747" s="185" t="s">
        <v>103</v>
      </c>
      <c r="M747" s="185" t="s">
        <v>103</v>
      </c>
      <c r="N747" s="185" t="s">
        <v>103</v>
      </c>
      <c r="O747" s="306" t="s">
        <v>103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 t="s">
        <v>103</v>
      </c>
      <c r="D748" s="305" t="s">
        <v>103</v>
      </c>
      <c r="E748" s="185" t="s">
        <v>103</v>
      </c>
      <c r="F748" s="185" t="s">
        <v>103</v>
      </c>
      <c r="G748" s="185" t="s">
        <v>103</v>
      </c>
      <c r="H748" s="185" t="s">
        <v>103</v>
      </c>
      <c r="I748" s="185" t="s">
        <v>103</v>
      </c>
      <c r="J748" s="185" t="s">
        <v>103</v>
      </c>
      <c r="K748" s="185" t="s">
        <v>103</v>
      </c>
      <c r="L748" s="185" t="s">
        <v>103</v>
      </c>
      <c r="M748" s="185" t="s">
        <v>103</v>
      </c>
      <c r="N748" s="185" t="s">
        <v>103</v>
      </c>
      <c r="O748" s="306" t="s">
        <v>103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 t="s">
        <v>103</v>
      </c>
      <c r="D749" s="305" t="s">
        <v>103</v>
      </c>
      <c r="E749" s="185" t="s">
        <v>103</v>
      </c>
      <c r="F749" s="185" t="s">
        <v>103</v>
      </c>
      <c r="G749" s="185" t="s">
        <v>103</v>
      </c>
      <c r="H749" s="185" t="s">
        <v>103</v>
      </c>
      <c r="I749" s="185" t="s">
        <v>103</v>
      </c>
      <c r="J749" s="185" t="s">
        <v>103</v>
      </c>
      <c r="K749" s="185" t="s">
        <v>103</v>
      </c>
      <c r="L749" s="185" t="s">
        <v>103</v>
      </c>
      <c r="M749" s="185" t="s">
        <v>103</v>
      </c>
      <c r="N749" s="185" t="s">
        <v>103</v>
      </c>
      <c r="O749" s="306" t="s">
        <v>103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 t="s">
        <v>103</v>
      </c>
      <c r="D750" s="305" t="s">
        <v>103</v>
      </c>
      <c r="E750" s="185" t="s">
        <v>103</v>
      </c>
      <c r="F750" s="185" t="s">
        <v>103</v>
      </c>
      <c r="G750" s="185" t="s">
        <v>103</v>
      </c>
      <c r="H750" s="185" t="s">
        <v>103</v>
      </c>
      <c r="I750" s="185" t="s">
        <v>103</v>
      </c>
      <c r="J750" s="185" t="s">
        <v>103</v>
      </c>
      <c r="K750" s="185" t="s">
        <v>103</v>
      </c>
      <c r="L750" s="185" t="s">
        <v>103</v>
      </c>
      <c r="M750" s="185" t="s">
        <v>103</v>
      </c>
      <c r="N750" s="185" t="s">
        <v>103</v>
      </c>
      <c r="O750" s="306" t="s">
        <v>103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 t="s">
        <v>103</v>
      </c>
      <c r="D751" s="305" t="s">
        <v>103</v>
      </c>
      <c r="E751" s="185" t="s">
        <v>103</v>
      </c>
      <c r="F751" s="185" t="s">
        <v>103</v>
      </c>
      <c r="G751" s="185" t="s">
        <v>103</v>
      </c>
      <c r="H751" s="185" t="s">
        <v>103</v>
      </c>
      <c r="I751" s="185" t="s">
        <v>103</v>
      </c>
      <c r="J751" s="185" t="s">
        <v>103</v>
      </c>
      <c r="K751" s="185" t="s">
        <v>103</v>
      </c>
      <c r="L751" s="185" t="s">
        <v>103</v>
      </c>
      <c r="M751" s="185" t="s">
        <v>103</v>
      </c>
      <c r="N751" s="185" t="s">
        <v>103</v>
      </c>
      <c r="O751" s="306" t="s">
        <v>103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 t="s">
        <v>103</v>
      </c>
      <c r="D752" s="305" t="s">
        <v>103</v>
      </c>
      <c r="E752" s="185" t="s">
        <v>103</v>
      </c>
      <c r="F752" s="185" t="s">
        <v>103</v>
      </c>
      <c r="G752" s="185" t="s">
        <v>103</v>
      </c>
      <c r="H752" s="185" t="s">
        <v>103</v>
      </c>
      <c r="I752" s="185" t="s">
        <v>103</v>
      </c>
      <c r="J752" s="185" t="s">
        <v>103</v>
      </c>
      <c r="K752" s="185" t="s">
        <v>103</v>
      </c>
      <c r="L752" s="185" t="s">
        <v>103</v>
      </c>
      <c r="M752" s="185" t="s">
        <v>103</v>
      </c>
      <c r="N752" s="185" t="s">
        <v>103</v>
      </c>
      <c r="O752" s="306" t="s">
        <v>103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 t="s">
        <v>103</v>
      </c>
      <c r="D753" s="305" t="s">
        <v>103</v>
      </c>
      <c r="E753" s="185" t="s">
        <v>103</v>
      </c>
      <c r="F753" s="185" t="s">
        <v>103</v>
      </c>
      <c r="G753" s="185" t="s">
        <v>103</v>
      </c>
      <c r="H753" s="185" t="s">
        <v>103</v>
      </c>
      <c r="I753" s="185" t="s">
        <v>103</v>
      </c>
      <c r="J753" s="185" t="s">
        <v>103</v>
      </c>
      <c r="K753" s="185" t="s">
        <v>103</v>
      </c>
      <c r="L753" s="185" t="s">
        <v>103</v>
      </c>
      <c r="M753" s="185" t="s">
        <v>103</v>
      </c>
      <c r="N753" s="185" t="s">
        <v>103</v>
      </c>
      <c r="O753" s="306" t="s">
        <v>103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 t="s">
        <v>103</v>
      </c>
      <c r="D754" s="307" t="s">
        <v>103</v>
      </c>
      <c r="E754" s="308" t="s">
        <v>103</v>
      </c>
      <c r="F754" s="308" t="s">
        <v>103</v>
      </c>
      <c r="G754" s="308" t="s">
        <v>103</v>
      </c>
      <c r="H754" s="308" t="s">
        <v>103</v>
      </c>
      <c r="I754" s="308" t="s">
        <v>103</v>
      </c>
      <c r="J754" s="308" t="s">
        <v>103</v>
      </c>
      <c r="K754" s="308" t="s">
        <v>103</v>
      </c>
      <c r="L754" s="308" t="s">
        <v>103</v>
      </c>
      <c r="M754" s="308" t="s">
        <v>103</v>
      </c>
      <c r="N754" s="308" t="s">
        <v>103</v>
      </c>
      <c r="O754" s="309" t="s">
        <v>103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 t="s">
        <v>106</v>
      </c>
      <c r="D755" s="400" t="s">
        <v>160</v>
      </c>
      <c r="E755" s="400" t="s">
        <v>161</v>
      </c>
      <c r="F755" s="400" t="s">
        <v>127</v>
      </c>
      <c r="G755" s="400" t="s">
        <v>162</v>
      </c>
      <c r="H755" s="400" t="s">
        <v>163</v>
      </c>
      <c r="I755" s="400" t="s">
        <v>121</v>
      </c>
      <c r="J755" s="400" t="s">
        <v>128</v>
      </c>
      <c r="K755" s="400" t="s">
        <v>126</v>
      </c>
      <c r="L755" s="400" t="s">
        <v>128</v>
      </c>
      <c r="M755" s="400" t="s">
        <v>126</v>
      </c>
      <c r="N755" s="400" t="s">
        <v>128</v>
      </c>
      <c r="O755" s="401" t="s">
        <v>128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 t="s">
        <v>109</v>
      </c>
      <c r="D756" s="405" t="s">
        <v>164</v>
      </c>
      <c r="E756" s="405" t="s">
        <v>165</v>
      </c>
      <c r="F756" s="405" t="s">
        <v>125</v>
      </c>
      <c r="G756" s="405" t="s">
        <v>166</v>
      </c>
      <c r="H756" s="405" t="s">
        <v>167</v>
      </c>
      <c r="I756" s="405" t="s">
        <v>145</v>
      </c>
      <c r="J756" s="405" t="s">
        <v>126</v>
      </c>
      <c r="K756" s="405" t="s">
        <v>126</v>
      </c>
      <c r="L756" s="405" t="s">
        <v>128</v>
      </c>
      <c r="M756" s="405" t="s">
        <v>126</v>
      </c>
      <c r="N756" s="405" t="s">
        <v>128</v>
      </c>
      <c r="O756" s="406" t="s">
        <v>128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 t="s">
        <v>109</v>
      </c>
      <c r="D757" s="410" t="s">
        <v>164</v>
      </c>
      <c r="E757" s="410" t="s">
        <v>165</v>
      </c>
      <c r="F757" s="410" t="s">
        <v>125</v>
      </c>
      <c r="G757" s="410" t="s">
        <v>166</v>
      </c>
      <c r="H757" s="410" t="s">
        <v>167</v>
      </c>
      <c r="I757" s="410" t="s">
        <v>145</v>
      </c>
      <c r="J757" s="410" t="s">
        <v>126</v>
      </c>
      <c r="K757" s="410" t="s">
        <v>126</v>
      </c>
      <c r="L757" s="410" t="s">
        <v>128</v>
      </c>
      <c r="M757" s="410" t="s">
        <v>126</v>
      </c>
      <c r="N757" s="410" t="s">
        <v>128</v>
      </c>
      <c r="O757" s="411" t="s">
        <v>128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 t="s">
        <v>114</v>
      </c>
      <c r="D758" s="415" t="s">
        <v>146</v>
      </c>
      <c r="E758" s="415" t="s">
        <v>168</v>
      </c>
      <c r="F758" s="415" t="s">
        <v>125</v>
      </c>
      <c r="G758" s="415" t="s">
        <v>169</v>
      </c>
      <c r="H758" s="415" t="s">
        <v>170</v>
      </c>
      <c r="I758" s="415" t="s">
        <v>145</v>
      </c>
      <c r="J758" s="415" t="s">
        <v>126</v>
      </c>
      <c r="K758" s="415" t="s">
        <v>126</v>
      </c>
      <c r="L758" s="415" t="s">
        <v>128</v>
      </c>
      <c r="M758" s="415" t="s">
        <v>126</v>
      </c>
      <c r="N758" s="415" t="s">
        <v>128</v>
      </c>
      <c r="O758" s="416" t="s">
        <v>128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 t="s">
        <v>103</v>
      </c>
      <c r="D761" s="303" t="s">
        <v>103</v>
      </c>
      <c r="E761" s="182" t="s">
        <v>103</v>
      </c>
      <c r="F761" s="182" t="s">
        <v>103</v>
      </c>
      <c r="G761" s="182" t="s">
        <v>103</v>
      </c>
      <c r="H761" s="182" t="s">
        <v>103</v>
      </c>
      <c r="I761" s="182" t="s">
        <v>103</v>
      </c>
      <c r="J761" s="182" t="s">
        <v>103</v>
      </c>
      <c r="K761" s="182" t="s">
        <v>103</v>
      </c>
      <c r="L761" s="182" t="s">
        <v>103</v>
      </c>
      <c r="M761" s="182" t="s">
        <v>103</v>
      </c>
      <c r="N761" s="182" t="s">
        <v>103</v>
      </c>
      <c r="O761" s="304" t="s">
        <v>103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 t="s">
        <v>103</v>
      </c>
      <c r="D762" s="305" t="s">
        <v>103</v>
      </c>
      <c r="E762" s="185" t="s">
        <v>103</v>
      </c>
      <c r="F762" s="185" t="s">
        <v>103</v>
      </c>
      <c r="G762" s="185" t="s">
        <v>103</v>
      </c>
      <c r="H762" s="185" t="s">
        <v>103</v>
      </c>
      <c r="I762" s="185" t="s">
        <v>103</v>
      </c>
      <c r="J762" s="185" t="s">
        <v>103</v>
      </c>
      <c r="K762" s="185" t="s">
        <v>103</v>
      </c>
      <c r="L762" s="185" t="s">
        <v>103</v>
      </c>
      <c r="M762" s="185" t="s">
        <v>103</v>
      </c>
      <c r="N762" s="185" t="s">
        <v>103</v>
      </c>
      <c r="O762" s="306" t="s">
        <v>103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 t="s">
        <v>103</v>
      </c>
      <c r="D763" s="305" t="s">
        <v>103</v>
      </c>
      <c r="E763" s="185" t="s">
        <v>103</v>
      </c>
      <c r="F763" s="185" t="s">
        <v>103</v>
      </c>
      <c r="G763" s="185" t="s">
        <v>103</v>
      </c>
      <c r="H763" s="185" t="s">
        <v>103</v>
      </c>
      <c r="I763" s="185" t="s">
        <v>103</v>
      </c>
      <c r="J763" s="185" t="s">
        <v>103</v>
      </c>
      <c r="K763" s="185" t="s">
        <v>103</v>
      </c>
      <c r="L763" s="185" t="s">
        <v>103</v>
      </c>
      <c r="M763" s="185" t="s">
        <v>103</v>
      </c>
      <c r="N763" s="185" t="s">
        <v>103</v>
      </c>
      <c r="O763" s="306" t="s">
        <v>103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 t="s">
        <v>103</v>
      </c>
      <c r="D764" s="305" t="s">
        <v>103</v>
      </c>
      <c r="E764" s="185" t="s">
        <v>103</v>
      </c>
      <c r="F764" s="185" t="s">
        <v>103</v>
      </c>
      <c r="G764" s="185" t="s">
        <v>103</v>
      </c>
      <c r="H764" s="185" t="s">
        <v>103</v>
      </c>
      <c r="I764" s="185" t="s">
        <v>103</v>
      </c>
      <c r="J764" s="185" t="s">
        <v>103</v>
      </c>
      <c r="K764" s="185" t="s">
        <v>103</v>
      </c>
      <c r="L764" s="185" t="s">
        <v>103</v>
      </c>
      <c r="M764" s="185" t="s">
        <v>103</v>
      </c>
      <c r="N764" s="185" t="s">
        <v>103</v>
      </c>
      <c r="O764" s="306" t="s">
        <v>103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 t="s">
        <v>103</v>
      </c>
      <c r="D765" s="305" t="s">
        <v>103</v>
      </c>
      <c r="E765" s="185" t="s">
        <v>103</v>
      </c>
      <c r="F765" s="185" t="s">
        <v>103</v>
      </c>
      <c r="G765" s="185" t="s">
        <v>103</v>
      </c>
      <c r="H765" s="185" t="s">
        <v>103</v>
      </c>
      <c r="I765" s="185" t="s">
        <v>103</v>
      </c>
      <c r="J765" s="185" t="s">
        <v>103</v>
      </c>
      <c r="K765" s="185" t="s">
        <v>103</v>
      </c>
      <c r="L765" s="185" t="s">
        <v>103</v>
      </c>
      <c r="M765" s="185" t="s">
        <v>103</v>
      </c>
      <c r="N765" s="185" t="s">
        <v>103</v>
      </c>
      <c r="O765" s="306" t="s">
        <v>103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 t="s">
        <v>103</v>
      </c>
      <c r="D766" s="305" t="s">
        <v>103</v>
      </c>
      <c r="E766" s="185" t="s">
        <v>103</v>
      </c>
      <c r="F766" s="185" t="s">
        <v>103</v>
      </c>
      <c r="G766" s="185" t="s">
        <v>103</v>
      </c>
      <c r="H766" s="185" t="s">
        <v>103</v>
      </c>
      <c r="I766" s="185" t="s">
        <v>103</v>
      </c>
      <c r="J766" s="185" t="s">
        <v>103</v>
      </c>
      <c r="K766" s="185" t="s">
        <v>103</v>
      </c>
      <c r="L766" s="185" t="s">
        <v>103</v>
      </c>
      <c r="M766" s="185" t="s">
        <v>103</v>
      </c>
      <c r="N766" s="185" t="s">
        <v>103</v>
      </c>
      <c r="O766" s="306" t="s">
        <v>103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9</v>
      </c>
      <c r="D767" s="305">
        <v>0</v>
      </c>
      <c r="E767" s="185">
        <v>7</v>
      </c>
      <c r="F767" s="185">
        <v>0</v>
      </c>
      <c r="G767" s="185">
        <v>1</v>
      </c>
      <c r="H767" s="185">
        <v>1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12</v>
      </c>
      <c r="D768" s="305">
        <v>0</v>
      </c>
      <c r="E768" s="185">
        <v>12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13</v>
      </c>
      <c r="D769" s="305">
        <v>1</v>
      </c>
      <c r="E769" s="185">
        <v>11</v>
      </c>
      <c r="F769" s="185">
        <v>0</v>
      </c>
      <c r="G769" s="185">
        <v>1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19</v>
      </c>
      <c r="D770" s="305">
        <v>0</v>
      </c>
      <c r="E770" s="185">
        <v>19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25</v>
      </c>
      <c r="D771" s="305">
        <v>0</v>
      </c>
      <c r="E771" s="185">
        <v>22</v>
      </c>
      <c r="F771" s="185">
        <v>0</v>
      </c>
      <c r="G771" s="185">
        <v>2</v>
      </c>
      <c r="H771" s="185">
        <v>1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8</v>
      </c>
      <c r="D772" s="305">
        <v>0</v>
      </c>
      <c r="E772" s="185">
        <v>8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7</v>
      </c>
      <c r="D773" s="305">
        <v>0</v>
      </c>
      <c r="E773" s="185">
        <v>6</v>
      </c>
      <c r="F773" s="185">
        <v>0</v>
      </c>
      <c r="G773" s="185">
        <v>1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16</v>
      </c>
      <c r="D774" s="305">
        <v>0</v>
      </c>
      <c r="E774" s="185">
        <v>16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3</v>
      </c>
      <c r="D775" s="305">
        <v>0</v>
      </c>
      <c r="E775" s="185">
        <v>3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5</v>
      </c>
      <c r="D776" s="305">
        <v>0</v>
      </c>
      <c r="E776" s="185">
        <v>5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7</v>
      </c>
      <c r="D777" s="305">
        <v>0</v>
      </c>
      <c r="E777" s="185">
        <v>7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4</v>
      </c>
      <c r="D778" s="305">
        <v>0</v>
      </c>
      <c r="E778" s="185">
        <v>4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1</v>
      </c>
      <c r="D779" s="305">
        <v>0</v>
      </c>
      <c r="E779" s="185">
        <v>1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2</v>
      </c>
      <c r="D780" s="305">
        <v>0</v>
      </c>
      <c r="E780" s="185">
        <v>2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3</v>
      </c>
      <c r="D781" s="305">
        <v>0</v>
      </c>
      <c r="E781" s="185">
        <v>2</v>
      </c>
      <c r="F781" s="185">
        <v>0</v>
      </c>
      <c r="G781" s="185">
        <v>1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5</v>
      </c>
      <c r="D782" s="305">
        <v>0</v>
      </c>
      <c r="E782" s="185">
        <v>5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3</v>
      </c>
      <c r="D783" s="305">
        <v>0</v>
      </c>
      <c r="E783" s="185">
        <v>2</v>
      </c>
      <c r="F783" s="185">
        <v>0</v>
      </c>
      <c r="G783" s="185">
        <v>1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4</v>
      </c>
      <c r="D784" s="305">
        <v>1</v>
      </c>
      <c r="E784" s="185">
        <v>3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6</v>
      </c>
      <c r="D785" s="305">
        <v>0</v>
      </c>
      <c r="E785" s="185">
        <v>5</v>
      </c>
      <c r="F785" s="185">
        <v>0</v>
      </c>
      <c r="G785" s="185">
        <v>1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4</v>
      </c>
      <c r="D786" s="305">
        <v>0</v>
      </c>
      <c r="E786" s="185">
        <v>4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2</v>
      </c>
      <c r="D787" s="305">
        <v>1</v>
      </c>
      <c r="E787" s="185">
        <v>1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4</v>
      </c>
      <c r="D788" s="305">
        <v>1</v>
      </c>
      <c r="E788" s="185">
        <v>3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8</v>
      </c>
      <c r="D789" s="305">
        <v>0</v>
      </c>
      <c r="E789" s="185">
        <v>6</v>
      </c>
      <c r="F789" s="185">
        <v>0</v>
      </c>
      <c r="G789" s="185">
        <v>2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5</v>
      </c>
      <c r="D790" s="305">
        <v>0</v>
      </c>
      <c r="E790" s="185">
        <v>4</v>
      </c>
      <c r="F790" s="185">
        <v>1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10</v>
      </c>
      <c r="D791" s="305">
        <v>0</v>
      </c>
      <c r="E791" s="185">
        <v>8</v>
      </c>
      <c r="F791" s="185">
        <v>0</v>
      </c>
      <c r="G791" s="185">
        <v>1</v>
      </c>
      <c r="H791" s="185">
        <v>1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7</v>
      </c>
      <c r="D792" s="305">
        <v>0</v>
      </c>
      <c r="E792" s="185">
        <v>7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10</v>
      </c>
      <c r="D793" s="305">
        <v>0</v>
      </c>
      <c r="E793" s="185">
        <v>8</v>
      </c>
      <c r="F793" s="185">
        <v>0</v>
      </c>
      <c r="G793" s="185">
        <v>2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16</v>
      </c>
      <c r="D794" s="305">
        <v>0</v>
      </c>
      <c r="E794" s="185">
        <v>14</v>
      </c>
      <c r="F794" s="185">
        <v>0</v>
      </c>
      <c r="G794" s="185">
        <v>2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23</v>
      </c>
      <c r="D795" s="305">
        <v>1</v>
      </c>
      <c r="E795" s="185">
        <v>21</v>
      </c>
      <c r="F795" s="185">
        <v>0</v>
      </c>
      <c r="G795" s="185">
        <v>0</v>
      </c>
      <c r="H795" s="185">
        <v>1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37</v>
      </c>
      <c r="D796" s="305">
        <v>0</v>
      </c>
      <c r="E796" s="185">
        <v>34</v>
      </c>
      <c r="F796" s="185">
        <v>0</v>
      </c>
      <c r="G796" s="185">
        <v>2</v>
      </c>
      <c r="H796" s="185">
        <v>1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23</v>
      </c>
      <c r="D797" s="305">
        <v>4</v>
      </c>
      <c r="E797" s="185">
        <v>15</v>
      </c>
      <c r="F797" s="185">
        <v>1</v>
      </c>
      <c r="G797" s="185">
        <v>2</v>
      </c>
      <c r="H797" s="185">
        <v>0</v>
      </c>
      <c r="I797" s="185">
        <v>1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20</v>
      </c>
      <c r="D798" s="305">
        <v>2</v>
      </c>
      <c r="E798" s="185">
        <v>16</v>
      </c>
      <c r="F798" s="185">
        <v>0</v>
      </c>
      <c r="G798" s="185">
        <v>1</v>
      </c>
      <c r="H798" s="185">
        <v>1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37</v>
      </c>
      <c r="D799" s="305">
        <v>1</v>
      </c>
      <c r="E799" s="185">
        <v>33</v>
      </c>
      <c r="F799" s="185">
        <v>0</v>
      </c>
      <c r="G799" s="185">
        <v>3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35</v>
      </c>
      <c r="D800" s="305">
        <v>2</v>
      </c>
      <c r="E800" s="185">
        <v>31</v>
      </c>
      <c r="F800" s="185">
        <v>0</v>
      </c>
      <c r="G800" s="185">
        <v>1</v>
      </c>
      <c r="H800" s="185">
        <v>0</v>
      </c>
      <c r="I800" s="185">
        <v>1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42</v>
      </c>
      <c r="D801" s="305">
        <v>2</v>
      </c>
      <c r="E801" s="185">
        <v>34</v>
      </c>
      <c r="F801" s="185">
        <v>0</v>
      </c>
      <c r="G801" s="185">
        <v>5</v>
      </c>
      <c r="H801" s="185">
        <v>1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37</v>
      </c>
      <c r="D802" s="305">
        <v>3</v>
      </c>
      <c r="E802" s="185">
        <v>32</v>
      </c>
      <c r="F802" s="185">
        <v>0</v>
      </c>
      <c r="G802" s="185">
        <v>1</v>
      </c>
      <c r="H802" s="185">
        <v>1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38</v>
      </c>
      <c r="D803" s="305">
        <v>3</v>
      </c>
      <c r="E803" s="185">
        <v>27</v>
      </c>
      <c r="F803" s="185">
        <v>0</v>
      </c>
      <c r="G803" s="185">
        <v>6</v>
      </c>
      <c r="H803" s="185">
        <v>1</v>
      </c>
      <c r="I803" s="185">
        <v>1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46</v>
      </c>
      <c r="D804" s="305">
        <v>3</v>
      </c>
      <c r="E804" s="185">
        <v>38</v>
      </c>
      <c r="F804" s="185">
        <v>0</v>
      </c>
      <c r="G804" s="185">
        <v>4</v>
      </c>
      <c r="H804" s="185">
        <v>1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35</v>
      </c>
      <c r="D805" s="305">
        <v>2</v>
      </c>
      <c r="E805" s="185">
        <v>29</v>
      </c>
      <c r="F805" s="185">
        <v>0</v>
      </c>
      <c r="G805" s="185">
        <v>4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26</v>
      </c>
      <c r="D806" s="305">
        <v>4</v>
      </c>
      <c r="E806" s="185">
        <v>18</v>
      </c>
      <c r="F806" s="185">
        <v>0</v>
      </c>
      <c r="G806" s="185">
        <v>4</v>
      </c>
      <c r="H806" s="185">
        <v>0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40</v>
      </c>
      <c r="D807" s="305">
        <v>3</v>
      </c>
      <c r="E807" s="185">
        <v>33</v>
      </c>
      <c r="F807" s="185">
        <v>0</v>
      </c>
      <c r="G807" s="185">
        <v>4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6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36</v>
      </c>
      <c r="D808" s="305">
        <v>3</v>
      </c>
      <c r="E808" s="185">
        <v>30</v>
      </c>
      <c r="F808" s="185">
        <v>0</v>
      </c>
      <c r="G808" s="185">
        <v>3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48</v>
      </c>
      <c r="D809" s="305">
        <v>11</v>
      </c>
      <c r="E809" s="185">
        <v>33</v>
      </c>
      <c r="F809" s="185">
        <v>0</v>
      </c>
      <c r="G809" s="185">
        <v>4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42</v>
      </c>
      <c r="D810" s="305">
        <v>4</v>
      </c>
      <c r="E810" s="185">
        <v>35</v>
      </c>
      <c r="F810" s="185">
        <v>0</v>
      </c>
      <c r="G810" s="185">
        <v>3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30</v>
      </c>
      <c r="D811" s="305">
        <v>0</v>
      </c>
      <c r="E811" s="185">
        <v>27</v>
      </c>
      <c r="F811" s="185">
        <v>0</v>
      </c>
      <c r="G811" s="185">
        <v>3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34</v>
      </c>
      <c r="D812" s="305">
        <v>1</v>
      </c>
      <c r="E812" s="185">
        <v>30</v>
      </c>
      <c r="F812" s="185">
        <v>0</v>
      </c>
      <c r="G812" s="185">
        <v>3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56</v>
      </c>
      <c r="D813" s="305">
        <v>5</v>
      </c>
      <c r="E813" s="185">
        <v>47</v>
      </c>
      <c r="F813" s="185">
        <v>0</v>
      </c>
      <c r="G813" s="185">
        <v>3</v>
      </c>
      <c r="H813" s="185">
        <v>1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45</v>
      </c>
      <c r="D814" s="305">
        <v>4</v>
      </c>
      <c r="E814" s="185">
        <v>37</v>
      </c>
      <c r="F814" s="185">
        <v>0</v>
      </c>
      <c r="G814" s="185">
        <v>4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34</v>
      </c>
      <c r="D815" s="305">
        <v>6</v>
      </c>
      <c r="E815" s="185">
        <v>26</v>
      </c>
      <c r="F815" s="185">
        <v>0</v>
      </c>
      <c r="G815" s="185">
        <v>2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48</v>
      </c>
      <c r="D816" s="305">
        <v>3</v>
      </c>
      <c r="E816" s="185">
        <v>38</v>
      </c>
      <c r="F816" s="185">
        <v>1</v>
      </c>
      <c r="G816" s="185">
        <v>5</v>
      </c>
      <c r="H816" s="185">
        <v>0</v>
      </c>
      <c r="I816" s="185">
        <v>1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6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48</v>
      </c>
      <c r="D817" s="305">
        <v>2</v>
      </c>
      <c r="E817" s="185">
        <v>36</v>
      </c>
      <c r="F817" s="185">
        <v>1</v>
      </c>
      <c r="G817" s="185">
        <v>7</v>
      </c>
      <c r="H817" s="185">
        <v>0</v>
      </c>
      <c r="I817" s="185">
        <v>2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32</v>
      </c>
      <c r="D818" s="305">
        <v>3</v>
      </c>
      <c r="E818" s="185">
        <v>23</v>
      </c>
      <c r="F818" s="185">
        <v>0</v>
      </c>
      <c r="G818" s="185">
        <v>5</v>
      </c>
      <c r="H818" s="185">
        <v>0</v>
      </c>
      <c r="I818" s="185">
        <v>1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40</v>
      </c>
      <c r="D819" s="305">
        <v>4</v>
      </c>
      <c r="E819" s="185">
        <v>32</v>
      </c>
      <c r="F819" s="185">
        <v>0</v>
      </c>
      <c r="G819" s="185">
        <v>4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41</v>
      </c>
      <c r="D820" s="305">
        <v>6</v>
      </c>
      <c r="E820" s="185">
        <v>31</v>
      </c>
      <c r="F820" s="185">
        <v>1</v>
      </c>
      <c r="G820" s="185">
        <v>3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34</v>
      </c>
      <c r="D821" s="305">
        <v>5</v>
      </c>
      <c r="E821" s="185">
        <v>24</v>
      </c>
      <c r="F821" s="185">
        <v>0</v>
      </c>
      <c r="G821" s="185">
        <v>2</v>
      </c>
      <c r="H821" s="185">
        <v>3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36</v>
      </c>
      <c r="D822" s="305">
        <v>6</v>
      </c>
      <c r="E822" s="185">
        <v>26</v>
      </c>
      <c r="F822" s="185">
        <v>0</v>
      </c>
      <c r="G822" s="185">
        <v>3</v>
      </c>
      <c r="H822" s="185">
        <v>0</v>
      </c>
      <c r="I822" s="185">
        <v>1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44</v>
      </c>
      <c r="D823" s="305">
        <v>0</v>
      </c>
      <c r="E823" s="185">
        <v>39</v>
      </c>
      <c r="F823" s="185">
        <v>1</v>
      </c>
      <c r="G823" s="185">
        <v>4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38</v>
      </c>
      <c r="D824" s="305">
        <v>3</v>
      </c>
      <c r="E824" s="185">
        <v>33</v>
      </c>
      <c r="F824" s="185">
        <v>0</v>
      </c>
      <c r="G824" s="185">
        <v>2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48</v>
      </c>
      <c r="D825" s="305">
        <v>6</v>
      </c>
      <c r="E825" s="185">
        <v>39</v>
      </c>
      <c r="F825" s="185">
        <v>0</v>
      </c>
      <c r="G825" s="185">
        <v>3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43</v>
      </c>
      <c r="D826" s="305">
        <v>1</v>
      </c>
      <c r="E826" s="185">
        <v>38</v>
      </c>
      <c r="F826" s="185">
        <v>0</v>
      </c>
      <c r="G826" s="185">
        <v>4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35</v>
      </c>
      <c r="D827" s="305">
        <v>1</v>
      </c>
      <c r="E827" s="185">
        <v>29</v>
      </c>
      <c r="F827" s="185">
        <v>0</v>
      </c>
      <c r="G827" s="185">
        <v>2</v>
      </c>
      <c r="H827" s="185">
        <v>3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45</v>
      </c>
      <c r="D828" s="305">
        <v>4</v>
      </c>
      <c r="E828" s="185">
        <v>39</v>
      </c>
      <c r="F828" s="185">
        <v>0</v>
      </c>
      <c r="G828" s="185">
        <v>2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41</v>
      </c>
      <c r="D829" s="305">
        <v>4</v>
      </c>
      <c r="E829" s="185">
        <v>34</v>
      </c>
      <c r="F829" s="185">
        <v>1</v>
      </c>
      <c r="G829" s="185">
        <v>2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39</v>
      </c>
      <c r="D830" s="305">
        <v>2</v>
      </c>
      <c r="E830" s="185">
        <v>31</v>
      </c>
      <c r="F830" s="185">
        <v>0</v>
      </c>
      <c r="G830" s="185">
        <v>5</v>
      </c>
      <c r="H830" s="185">
        <v>1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32</v>
      </c>
      <c r="D831" s="305">
        <v>3</v>
      </c>
      <c r="E831" s="185">
        <v>24</v>
      </c>
      <c r="F831" s="185">
        <v>1</v>
      </c>
      <c r="G831" s="185">
        <v>3</v>
      </c>
      <c r="H831" s="185">
        <v>0</v>
      </c>
      <c r="I831" s="185">
        <v>0</v>
      </c>
      <c r="J831" s="185">
        <v>1</v>
      </c>
      <c r="K831" s="185">
        <v>0</v>
      </c>
      <c r="L831" s="185">
        <v>0</v>
      </c>
      <c r="M831" s="185">
        <v>0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27</v>
      </c>
      <c r="D832" s="305">
        <v>2</v>
      </c>
      <c r="E832" s="185">
        <v>22</v>
      </c>
      <c r="F832" s="185">
        <v>0</v>
      </c>
      <c r="G832" s="185">
        <v>2</v>
      </c>
      <c r="H832" s="185">
        <v>0</v>
      </c>
      <c r="I832" s="185">
        <v>0</v>
      </c>
      <c r="J832" s="185">
        <v>0</v>
      </c>
      <c r="K832" s="185">
        <v>1</v>
      </c>
      <c r="L832" s="185">
        <v>0</v>
      </c>
      <c r="M832" s="185">
        <v>0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34</v>
      </c>
      <c r="D833" s="305">
        <v>3</v>
      </c>
      <c r="E833" s="185">
        <v>28</v>
      </c>
      <c r="F833" s="185">
        <v>0</v>
      </c>
      <c r="G833" s="185">
        <v>3</v>
      </c>
      <c r="H833" s="185">
        <v>0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25</v>
      </c>
      <c r="D834" s="305">
        <v>2</v>
      </c>
      <c r="E834" s="185">
        <v>22</v>
      </c>
      <c r="F834" s="185">
        <v>0</v>
      </c>
      <c r="G834" s="185">
        <v>0</v>
      </c>
      <c r="H834" s="185">
        <v>0</v>
      </c>
      <c r="I834" s="185">
        <v>1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29</v>
      </c>
      <c r="D835" s="305">
        <v>6</v>
      </c>
      <c r="E835" s="185">
        <v>23</v>
      </c>
      <c r="F835" s="185">
        <v>0</v>
      </c>
      <c r="G835" s="185">
        <v>0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25</v>
      </c>
      <c r="D836" s="305">
        <v>2</v>
      </c>
      <c r="E836" s="185">
        <v>22</v>
      </c>
      <c r="F836" s="185">
        <v>0</v>
      </c>
      <c r="G836" s="185">
        <v>1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29</v>
      </c>
      <c r="D837" s="305">
        <v>4</v>
      </c>
      <c r="E837" s="185">
        <v>21</v>
      </c>
      <c r="F837" s="185">
        <v>1</v>
      </c>
      <c r="G837" s="185">
        <v>3</v>
      </c>
      <c r="H837" s="185">
        <v>0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32</v>
      </c>
      <c r="D838" s="305">
        <v>4</v>
      </c>
      <c r="E838" s="185">
        <v>27</v>
      </c>
      <c r="F838" s="185">
        <v>0</v>
      </c>
      <c r="G838" s="185">
        <v>1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24</v>
      </c>
      <c r="D839" s="305">
        <v>1</v>
      </c>
      <c r="E839" s="185">
        <v>21</v>
      </c>
      <c r="F839" s="185">
        <v>0</v>
      </c>
      <c r="G839" s="185">
        <v>0</v>
      </c>
      <c r="H839" s="185">
        <v>2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25</v>
      </c>
      <c r="D840" s="305">
        <v>0</v>
      </c>
      <c r="E840" s="185">
        <v>25</v>
      </c>
      <c r="F840" s="185">
        <v>0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30</v>
      </c>
      <c r="D841" s="305">
        <v>3</v>
      </c>
      <c r="E841" s="185">
        <v>26</v>
      </c>
      <c r="F841" s="185">
        <v>0</v>
      </c>
      <c r="G841" s="185">
        <v>1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20</v>
      </c>
      <c r="D842" s="305">
        <v>2</v>
      </c>
      <c r="E842" s="185">
        <v>18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19</v>
      </c>
      <c r="D843" s="305">
        <v>1</v>
      </c>
      <c r="E843" s="185">
        <v>16</v>
      </c>
      <c r="F843" s="185">
        <v>0</v>
      </c>
      <c r="G843" s="185">
        <v>2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16</v>
      </c>
      <c r="D844" s="305">
        <v>3</v>
      </c>
      <c r="E844" s="185">
        <v>11</v>
      </c>
      <c r="F844" s="185">
        <v>0</v>
      </c>
      <c r="G844" s="185">
        <v>0</v>
      </c>
      <c r="H844" s="185">
        <v>2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17</v>
      </c>
      <c r="D845" s="305">
        <v>0</v>
      </c>
      <c r="E845" s="185">
        <v>16</v>
      </c>
      <c r="F845" s="185">
        <v>0</v>
      </c>
      <c r="G845" s="185">
        <v>1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13</v>
      </c>
      <c r="D846" s="305">
        <v>0</v>
      </c>
      <c r="E846" s="185">
        <v>13</v>
      </c>
      <c r="F846" s="185">
        <v>0</v>
      </c>
      <c r="G846" s="185">
        <v>0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18</v>
      </c>
      <c r="D847" s="305">
        <v>1</v>
      </c>
      <c r="E847" s="185">
        <v>16</v>
      </c>
      <c r="F847" s="185">
        <v>0</v>
      </c>
      <c r="G847" s="185">
        <v>1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15</v>
      </c>
      <c r="D848" s="305">
        <v>1</v>
      </c>
      <c r="E848" s="185">
        <v>14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15</v>
      </c>
      <c r="D849" s="305">
        <v>1</v>
      </c>
      <c r="E849" s="185">
        <v>11</v>
      </c>
      <c r="F849" s="185">
        <v>0</v>
      </c>
      <c r="G849" s="185">
        <v>3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11</v>
      </c>
      <c r="D850" s="305">
        <v>0</v>
      </c>
      <c r="E850" s="185">
        <v>11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10</v>
      </c>
      <c r="D851" s="305">
        <v>1</v>
      </c>
      <c r="E851" s="185">
        <v>8</v>
      </c>
      <c r="F851" s="185">
        <v>0</v>
      </c>
      <c r="G851" s="185">
        <v>1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13</v>
      </c>
      <c r="D852" s="305">
        <v>0</v>
      </c>
      <c r="E852" s="185">
        <v>12</v>
      </c>
      <c r="F852" s="185">
        <v>0</v>
      </c>
      <c r="G852" s="185">
        <v>1</v>
      </c>
      <c r="H852" s="185">
        <v>0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15</v>
      </c>
      <c r="D853" s="305">
        <v>1</v>
      </c>
      <c r="E853" s="185">
        <v>14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8</v>
      </c>
      <c r="D854" s="305">
        <v>1</v>
      </c>
      <c r="E854" s="185">
        <v>7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11</v>
      </c>
      <c r="D855" s="305">
        <v>2</v>
      </c>
      <c r="E855" s="185">
        <v>9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11</v>
      </c>
      <c r="D856" s="307">
        <v>1</v>
      </c>
      <c r="E856" s="308">
        <v>8</v>
      </c>
      <c r="F856" s="308">
        <v>1</v>
      </c>
      <c r="G856" s="308">
        <v>0</v>
      </c>
      <c r="H856" s="308">
        <v>0</v>
      </c>
      <c r="I856" s="308">
        <v>1</v>
      </c>
      <c r="J856" s="308">
        <v>0</v>
      </c>
      <c r="K856" s="308">
        <v>0</v>
      </c>
      <c r="L856" s="308">
        <v>0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1604</v>
      </c>
      <c r="D857" s="400">
        <v>132</v>
      </c>
      <c r="E857" s="400">
        <v>1306</v>
      </c>
      <c r="F857" s="400">
        <v>8</v>
      </c>
      <c r="G857" s="400">
        <v>131</v>
      </c>
      <c r="H857" s="400">
        <v>16</v>
      </c>
      <c r="I857" s="400">
        <v>9</v>
      </c>
      <c r="J857" s="400">
        <v>1</v>
      </c>
      <c r="K857" s="400">
        <v>1</v>
      </c>
      <c r="L857" s="400">
        <v>0</v>
      </c>
      <c r="M857" s="400">
        <v>0</v>
      </c>
      <c r="N857" s="400">
        <v>0</v>
      </c>
      <c r="O857" s="401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1878</v>
      </c>
      <c r="D858" s="405">
        <v>154</v>
      </c>
      <c r="E858" s="405">
        <v>1543</v>
      </c>
      <c r="F858" s="405">
        <v>9</v>
      </c>
      <c r="G858" s="405">
        <v>141</v>
      </c>
      <c r="H858" s="405">
        <v>20</v>
      </c>
      <c r="I858" s="405">
        <v>9</v>
      </c>
      <c r="J858" s="405">
        <v>1</v>
      </c>
      <c r="K858" s="405">
        <v>1</v>
      </c>
      <c r="L858" s="405">
        <v>0</v>
      </c>
      <c r="M858" s="405">
        <v>0</v>
      </c>
      <c r="N858" s="405">
        <v>0</v>
      </c>
      <c r="O858" s="406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1972</v>
      </c>
      <c r="D859" s="410">
        <v>161</v>
      </c>
      <c r="E859" s="410">
        <v>1623</v>
      </c>
      <c r="F859" s="410">
        <v>10</v>
      </c>
      <c r="G859" s="410">
        <v>146</v>
      </c>
      <c r="H859" s="410">
        <v>20</v>
      </c>
      <c r="I859" s="410">
        <v>10</v>
      </c>
      <c r="J859" s="410">
        <v>1</v>
      </c>
      <c r="K859" s="410">
        <v>1</v>
      </c>
      <c r="L859" s="410">
        <v>0</v>
      </c>
      <c r="M859" s="410">
        <v>0</v>
      </c>
      <c r="N859" s="410">
        <v>0</v>
      </c>
      <c r="O859" s="411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 t="s">
        <v>115</v>
      </c>
      <c r="D860" s="415" t="s">
        <v>171</v>
      </c>
      <c r="E860" s="415" t="s">
        <v>172</v>
      </c>
      <c r="F860" s="415" t="s">
        <v>173</v>
      </c>
      <c r="G860" s="415" t="s">
        <v>174</v>
      </c>
      <c r="H860" s="415" t="s">
        <v>175</v>
      </c>
      <c r="I860" s="415" t="s">
        <v>173</v>
      </c>
      <c r="J860" s="415" t="s">
        <v>126</v>
      </c>
      <c r="K860" s="415" t="s">
        <v>126</v>
      </c>
      <c r="L860" s="415" t="s">
        <v>128</v>
      </c>
      <c r="M860" s="415" t="s">
        <v>128</v>
      </c>
      <c r="N860" s="415" t="s">
        <v>128</v>
      </c>
      <c r="O860" s="416" t="s">
        <v>128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9.4</v>
      </c>
      <c r="D863" s="87">
        <v>0.8</v>
      </c>
      <c r="E863" s="88">
        <v>7.6</v>
      </c>
      <c r="F863" s="88">
        <v>0</v>
      </c>
      <c r="G863" s="88">
        <v>0.8</v>
      </c>
      <c r="H863" s="88">
        <v>0.2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7.2</v>
      </c>
      <c r="D864" s="90">
        <v>0.2</v>
      </c>
      <c r="E864" s="90">
        <v>6.8</v>
      </c>
      <c r="F864" s="90">
        <v>0</v>
      </c>
      <c r="G864" s="90">
        <v>0.2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6.4</v>
      </c>
      <c r="D865" s="90">
        <v>0.2</v>
      </c>
      <c r="E865" s="90">
        <v>6.2</v>
      </c>
      <c r="F865" s="90">
        <v>0</v>
      </c>
      <c r="G865" s="90">
        <v>0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6.2</v>
      </c>
      <c r="D866" s="90">
        <v>0.2</v>
      </c>
      <c r="E866" s="90">
        <v>6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6.4</v>
      </c>
      <c r="D867" s="90">
        <v>0</v>
      </c>
      <c r="E867" s="90">
        <v>6.4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5.1999999999999993</v>
      </c>
      <c r="D868" s="90">
        <v>0.6</v>
      </c>
      <c r="E868" s="90">
        <v>3.8</v>
      </c>
      <c r="F868" s="90">
        <v>0</v>
      </c>
      <c r="G868" s="90">
        <v>0.8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5.4</v>
      </c>
      <c r="D869" s="90">
        <v>0.2</v>
      </c>
      <c r="E869" s="90">
        <v>5.2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4.6000000000000005</v>
      </c>
      <c r="D870" s="90">
        <v>0.2</v>
      </c>
      <c r="E870" s="90">
        <v>4.2</v>
      </c>
      <c r="F870" s="90">
        <v>0</v>
      </c>
      <c r="G870" s="90">
        <v>0</v>
      </c>
      <c r="H870" s="90">
        <v>0.2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6.4</v>
      </c>
      <c r="D871" s="90">
        <v>0</v>
      </c>
      <c r="E871" s="90">
        <v>6.4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6.2</v>
      </c>
      <c r="D872" s="90">
        <v>0</v>
      </c>
      <c r="E872" s="90">
        <v>6</v>
      </c>
      <c r="F872" s="90">
        <v>0</v>
      </c>
      <c r="G872" s="90">
        <v>0</v>
      </c>
      <c r="H872" s="90">
        <v>0.2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3.6</v>
      </c>
      <c r="D873" s="90">
        <v>0</v>
      </c>
      <c r="E873" s="90">
        <v>3.2</v>
      </c>
      <c r="F873" s="90">
        <v>0</v>
      </c>
      <c r="G873" s="90">
        <v>0.4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2.6000000000000005</v>
      </c>
      <c r="D874" s="90">
        <v>0.2</v>
      </c>
      <c r="E874" s="90">
        <v>2.2000000000000002</v>
      </c>
      <c r="F874" s="90">
        <v>0</v>
      </c>
      <c r="G874" s="90">
        <v>0.2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5.8</v>
      </c>
      <c r="D875" s="90">
        <v>0.2</v>
      </c>
      <c r="E875" s="90">
        <v>5</v>
      </c>
      <c r="F875" s="90">
        <v>0</v>
      </c>
      <c r="G875" s="90">
        <v>0.6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4.4000000000000004</v>
      </c>
      <c r="D876" s="90">
        <v>0.4</v>
      </c>
      <c r="E876" s="90">
        <v>3.8</v>
      </c>
      <c r="F876" s="90">
        <v>0</v>
      </c>
      <c r="G876" s="90">
        <v>0</v>
      </c>
      <c r="H876" s="90">
        <v>0.2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1.8</v>
      </c>
      <c r="D877" s="90">
        <v>0</v>
      </c>
      <c r="E877" s="90">
        <v>1.8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2</v>
      </c>
      <c r="D878" s="90">
        <v>0.2</v>
      </c>
      <c r="E878" s="90">
        <v>1.8</v>
      </c>
      <c r="F878" s="90">
        <v>0</v>
      </c>
      <c r="G878" s="90">
        <v>0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2.8</v>
      </c>
      <c r="D879" s="90">
        <v>0.2</v>
      </c>
      <c r="E879" s="90">
        <v>1.8</v>
      </c>
      <c r="F879" s="90">
        <v>0</v>
      </c>
      <c r="G879" s="90">
        <v>0.4</v>
      </c>
      <c r="H879" s="90">
        <v>0.4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0.6</v>
      </c>
      <c r="D880" s="90">
        <v>0</v>
      </c>
      <c r="E880" s="90">
        <v>0.6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2.4</v>
      </c>
      <c r="D881" s="90">
        <v>0</v>
      </c>
      <c r="E881" s="90">
        <v>2</v>
      </c>
      <c r="F881" s="90">
        <v>0</v>
      </c>
      <c r="G881" s="90">
        <v>0.4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3.2</v>
      </c>
      <c r="D882" s="90">
        <v>0</v>
      </c>
      <c r="E882" s="90">
        <v>1.8</v>
      </c>
      <c r="F882" s="90">
        <v>0</v>
      </c>
      <c r="G882" s="90">
        <v>1.2</v>
      </c>
      <c r="H882" s="90">
        <v>0.2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3.1999999999999997</v>
      </c>
      <c r="D883" s="90">
        <v>0</v>
      </c>
      <c r="E883" s="90">
        <v>1.6</v>
      </c>
      <c r="F883" s="90">
        <v>0</v>
      </c>
      <c r="G883" s="90">
        <v>1.2</v>
      </c>
      <c r="H883" s="90">
        <v>0.4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3.4</v>
      </c>
      <c r="D884" s="90">
        <v>0.2</v>
      </c>
      <c r="E884" s="90">
        <v>2.8</v>
      </c>
      <c r="F884" s="90">
        <v>0</v>
      </c>
      <c r="G884" s="90">
        <v>0.4</v>
      </c>
      <c r="H884" s="90">
        <v>0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3.6000000000000005</v>
      </c>
      <c r="D885" s="90">
        <v>0.4</v>
      </c>
      <c r="E885" s="90">
        <v>2.2000000000000002</v>
      </c>
      <c r="F885" s="90">
        <v>0</v>
      </c>
      <c r="G885" s="90">
        <v>0.2</v>
      </c>
      <c r="H885" s="90">
        <v>0.8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6</v>
      </c>
      <c r="D886" s="90">
        <v>1</v>
      </c>
      <c r="E886" s="90">
        <v>3.2</v>
      </c>
      <c r="F886" s="90">
        <v>0</v>
      </c>
      <c r="G886" s="90">
        <v>1.2</v>
      </c>
      <c r="H886" s="90">
        <v>0.6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8.8000000000000007</v>
      </c>
      <c r="D887" s="120">
        <v>0.2</v>
      </c>
      <c r="E887" s="90">
        <v>5.8</v>
      </c>
      <c r="F887" s="90">
        <v>0</v>
      </c>
      <c r="G887" s="90">
        <v>1.4</v>
      </c>
      <c r="H887" s="90">
        <v>1.4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11.6</v>
      </c>
      <c r="D888" s="90">
        <v>1.2</v>
      </c>
      <c r="E888" s="90">
        <v>8</v>
      </c>
      <c r="F888" s="90">
        <v>0.2</v>
      </c>
      <c r="G888" s="90">
        <v>1.4</v>
      </c>
      <c r="H888" s="90">
        <v>0.8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14.4</v>
      </c>
      <c r="D889" s="90">
        <v>0.4</v>
      </c>
      <c r="E889" s="90">
        <v>10</v>
      </c>
      <c r="F889" s="90">
        <v>0</v>
      </c>
      <c r="G889" s="90">
        <v>3.4</v>
      </c>
      <c r="H889" s="90">
        <v>0.4</v>
      </c>
      <c r="I889" s="90">
        <v>0.2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18.8</v>
      </c>
      <c r="D890" s="90">
        <v>1</v>
      </c>
      <c r="E890" s="90">
        <v>12</v>
      </c>
      <c r="F890" s="90">
        <v>0</v>
      </c>
      <c r="G890" s="90">
        <v>4.2</v>
      </c>
      <c r="H890" s="90">
        <v>1.6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26.6</v>
      </c>
      <c r="D891" s="90">
        <v>2.4</v>
      </c>
      <c r="E891" s="90">
        <v>18</v>
      </c>
      <c r="F891" s="90">
        <v>0</v>
      </c>
      <c r="G891" s="90">
        <v>4.5999999999999996</v>
      </c>
      <c r="H891" s="90">
        <v>1.6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31.8</v>
      </c>
      <c r="D892" s="90">
        <v>1</v>
      </c>
      <c r="E892" s="90">
        <v>27.2</v>
      </c>
      <c r="F892" s="90">
        <v>0</v>
      </c>
      <c r="G892" s="90">
        <v>2.6</v>
      </c>
      <c r="H892" s="90">
        <v>1</v>
      </c>
      <c r="I892" s="90">
        <v>0</v>
      </c>
      <c r="J892" s="90">
        <v>0</v>
      </c>
      <c r="K892" s="90">
        <v>0</v>
      </c>
      <c r="L892" s="90">
        <v>0</v>
      </c>
      <c r="M892" s="90">
        <v>0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33.6</v>
      </c>
      <c r="D893" s="90">
        <v>1.4</v>
      </c>
      <c r="E893" s="90">
        <v>27.2</v>
      </c>
      <c r="F893" s="90">
        <v>0</v>
      </c>
      <c r="G893" s="90">
        <v>3.8</v>
      </c>
      <c r="H893" s="90">
        <v>1</v>
      </c>
      <c r="I893" s="90">
        <v>0</v>
      </c>
      <c r="J893" s="90">
        <v>0.2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49.79999999999999</v>
      </c>
      <c r="D894" s="90">
        <v>2.8</v>
      </c>
      <c r="E894" s="90">
        <v>39.4</v>
      </c>
      <c r="F894" s="90">
        <v>0</v>
      </c>
      <c r="G894" s="90">
        <v>5.8</v>
      </c>
      <c r="H894" s="90">
        <v>1.8</v>
      </c>
      <c r="I894" s="90">
        <v>0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41.75</v>
      </c>
      <c r="D895" s="90">
        <v>3.5</v>
      </c>
      <c r="E895" s="90">
        <v>32</v>
      </c>
      <c r="F895" s="90">
        <v>0.25</v>
      </c>
      <c r="G895" s="90">
        <v>4</v>
      </c>
      <c r="H895" s="90">
        <v>1.25</v>
      </c>
      <c r="I895" s="90">
        <v>0</v>
      </c>
      <c r="J895" s="90">
        <v>0.25</v>
      </c>
      <c r="K895" s="90">
        <v>0</v>
      </c>
      <c r="L895" s="90">
        <v>0</v>
      </c>
      <c r="M895" s="90">
        <v>0.5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46.25</v>
      </c>
      <c r="D896" s="90">
        <v>4.75</v>
      </c>
      <c r="E896" s="90">
        <v>34</v>
      </c>
      <c r="F896" s="90">
        <v>0</v>
      </c>
      <c r="G896" s="90">
        <v>6</v>
      </c>
      <c r="H896" s="90">
        <v>1.5</v>
      </c>
      <c r="I896" s="90">
        <v>0</v>
      </c>
      <c r="J896" s="90">
        <v>0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49</v>
      </c>
      <c r="D897" s="90">
        <v>1.5</v>
      </c>
      <c r="E897" s="90">
        <v>38.5</v>
      </c>
      <c r="F897" s="90">
        <v>0</v>
      </c>
      <c r="G897" s="90">
        <v>6.25</v>
      </c>
      <c r="H897" s="90">
        <v>2.5</v>
      </c>
      <c r="I897" s="90">
        <v>0</v>
      </c>
      <c r="J897" s="90">
        <v>0.25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47</v>
      </c>
      <c r="D898" s="90">
        <v>2</v>
      </c>
      <c r="E898" s="90">
        <v>38.5</v>
      </c>
      <c r="F898" s="90">
        <v>0</v>
      </c>
      <c r="G898" s="90">
        <v>4.75</v>
      </c>
      <c r="H898" s="90">
        <v>1.5</v>
      </c>
      <c r="I898" s="90">
        <v>0.25</v>
      </c>
      <c r="J898" s="90">
        <v>0</v>
      </c>
      <c r="K898" s="90">
        <v>0</v>
      </c>
      <c r="L898" s="90">
        <v>0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41</v>
      </c>
      <c r="D899" s="90">
        <v>2</v>
      </c>
      <c r="E899" s="90">
        <v>32.5</v>
      </c>
      <c r="F899" s="90">
        <v>0</v>
      </c>
      <c r="G899" s="90">
        <v>3.25</v>
      </c>
      <c r="H899" s="90">
        <v>2</v>
      </c>
      <c r="I899" s="90">
        <v>0.75</v>
      </c>
      <c r="J899" s="90">
        <v>0.25</v>
      </c>
      <c r="K899" s="90">
        <v>0</v>
      </c>
      <c r="L899" s="90">
        <v>0.25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41.75</v>
      </c>
      <c r="D900" s="90">
        <v>2.25</v>
      </c>
      <c r="E900" s="90">
        <v>32.75</v>
      </c>
      <c r="F900" s="90">
        <v>0.25</v>
      </c>
      <c r="G900" s="90">
        <v>4.5</v>
      </c>
      <c r="H900" s="90">
        <v>0.75</v>
      </c>
      <c r="I900" s="90">
        <v>1</v>
      </c>
      <c r="J900" s="90">
        <v>0.25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35</v>
      </c>
      <c r="D901" s="90">
        <v>3</v>
      </c>
      <c r="E901" s="90">
        <v>25.5</v>
      </c>
      <c r="F901" s="90">
        <v>0</v>
      </c>
      <c r="G901" s="90">
        <v>4.75</v>
      </c>
      <c r="H901" s="90">
        <v>1.25</v>
      </c>
      <c r="I901" s="90">
        <v>0.5</v>
      </c>
      <c r="J901" s="90">
        <v>0</v>
      </c>
      <c r="K901" s="90">
        <v>0</v>
      </c>
      <c r="L901" s="90">
        <v>0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39.5</v>
      </c>
      <c r="D902" s="90">
        <v>1.75</v>
      </c>
      <c r="E902" s="90">
        <v>31.5</v>
      </c>
      <c r="F902" s="90">
        <v>0</v>
      </c>
      <c r="G902" s="90">
        <v>4.75</v>
      </c>
      <c r="H902" s="90">
        <v>0.75</v>
      </c>
      <c r="I902" s="90">
        <v>0.5</v>
      </c>
      <c r="J902" s="90">
        <v>0</v>
      </c>
      <c r="K902" s="90">
        <v>0</v>
      </c>
      <c r="L902" s="90">
        <v>0</v>
      </c>
      <c r="M902" s="90">
        <v>0.25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38.75</v>
      </c>
      <c r="D903" s="90">
        <v>3</v>
      </c>
      <c r="E903" s="90">
        <v>27</v>
      </c>
      <c r="F903" s="90">
        <v>0</v>
      </c>
      <c r="G903" s="90">
        <v>8</v>
      </c>
      <c r="H903" s="90">
        <v>0.5</v>
      </c>
      <c r="I903" s="90">
        <v>0</v>
      </c>
      <c r="J903" s="90">
        <v>0</v>
      </c>
      <c r="K903" s="90">
        <v>0.25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39.25</v>
      </c>
      <c r="D904" s="90">
        <v>2</v>
      </c>
      <c r="E904" s="90">
        <v>30.75</v>
      </c>
      <c r="F904" s="90">
        <v>0</v>
      </c>
      <c r="G904" s="90">
        <v>6</v>
      </c>
      <c r="H904" s="90">
        <v>0.25</v>
      </c>
      <c r="I904" s="90">
        <v>0</v>
      </c>
      <c r="J904" s="90">
        <v>0.25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37</v>
      </c>
      <c r="D905" s="90">
        <v>1.25</v>
      </c>
      <c r="E905" s="90">
        <v>26.25</v>
      </c>
      <c r="F905" s="90">
        <v>0.25</v>
      </c>
      <c r="G905" s="90">
        <v>8.5</v>
      </c>
      <c r="H905" s="90">
        <v>0.75</v>
      </c>
      <c r="I905" s="90">
        <v>0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42.5</v>
      </c>
      <c r="D906" s="90">
        <v>2.75</v>
      </c>
      <c r="E906" s="90">
        <v>32</v>
      </c>
      <c r="F906" s="90">
        <v>0</v>
      </c>
      <c r="G906" s="90">
        <v>6.25</v>
      </c>
      <c r="H906" s="90">
        <v>1.5</v>
      </c>
      <c r="I906" s="90">
        <v>0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38.75</v>
      </c>
      <c r="D907" s="90">
        <v>1.5</v>
      </c>
      <c r="E907" s="90">
        <v>29.75</v>
      </c>
      <c r="F907" s="90">
        <v>0</v>
      </c>
      <c r="G907" s="90">
        <v>6</v>
      </c>
      <c r="H907" s="90">
        <v>1.5</v>
      </c>
      <c r="I907" s="90">
        <v>0</v>
      </c>
      <c r="J907" s="90">
        <v>0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34.6</v>
      </c>
      <c r="D908" s="90">
        <v>1</v>
      </c>
      <c r="E908" s="90">
        <v>26.8</v>
      </c>
      <c r="F908" s="90">
        <v>0</v>
      </c>
      <c r="G908" s="90">
        <v>5.6</v>
      </c>
      <c r="H908" s="90">
        <v>1</v>
      </c>
      <c r="I908" s="90">
        <v>0.2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40.199999999999996</v>
      </c>
      <c r="D909" s="90">
        <v>2</v>
      </c>
      <c r="E909" s="90">
        <v>29.4</v>
      </c>
      <c r="F909" s="90">
        <v>0</v>
      </c>
      <c r="G909" s="90">
        <v>7</v>
      </c>
      <c r="H909" s="90">
        <v>1.8</v>
      </c>
      <c r="I909" s="90">
        <v>0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45.2</v>
      </c>
      <c r="D910" s="90">
        <v>2.6</v>
      </c>
      <c r="E910" s="90">
        <v>35.799999999999997</v>
      </c>
      <c r="F910" s="90">
        <v>0</v>
      </c>
      <c r="G910" s="90">
        <v>6.4</v>
      </c>
      <c r="H910" s="90">
        <v>0.2</v>
      </c>
      <c r="I910" s="90">
        <v>0</v>
      </c>
      <c r="J910" s="90">
        <v>0.2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40.199999999999996</v>
      </c>
      <c r="D911" s="120">
        <v>1.8</v>
      </c>
      <c r="E911" s="90">
        <v>30</v>
      </c>
      <c r="F911" s="90">
        <v>0</v>
      </c>
      <c r="G911" s="90">
        <v>7.6</v>
      </c>
      <c r="H911" s="90">
        <v>0.4</v>
      </c>
      <c r="I911" s="90">
        <v>0.4</v>
      </c>
      <c r="J911" s="90">
        <v>0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39.199999999999996</v>
      </c>
      <c r="D912" s="90">
        <v>2</v>
      </c>
      <c r="E912" s="90">
        <v>29.4</v>
      </c>
      <c r="F912" s="90">
        <v>0.2</v>
      </c>
      <c r="G912" s="90">
        <v>6.8</v>
      </c>
      <c r="H912" s="90">
        <v>0.8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40.199999999999996</v>
      </c>
      <c r="D913" s="90">
        <v>1.8</v>
      </c>
      <c r="E913" s="90">
        <v>29.4</v>
      </c>
      <c r="F913" s="90">
        <v>0.2</v>
      </c>
      <c r="G913" s="90">
        <v>7.6</v>
      </c>
      <c r="H913" s="90">
        <v>0.8</v>
      </c>
      <c r="I913" s="90">
        <v>0</v>
      </c>
      <c r="J913" s="90">
        <v>0.4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35.6</v>
      </c>
      <c r="D914" s="90">
        <v>3.2</v>
      </c>
      <c r="E914" s="90">
        <v>26.6</v>
      </c>
      <c r="F914" s="90">
        <v>0.2</v>
      </c>
      <c r="G914" s="90">
        <v>3.6</v>
      </c>
      <c r="H914" s="90">
        <v>1.2</v>
      </c>
      <c r="I914" s="90">
        <v>0.8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40.6</v>
      </c>
      <c r="D915" s="90">
        <v>4.2</v>
      </c>
      <c r="E915" s="90">
        <v>28.2</v>
      </c>
      <c r="F915" s="90">
        <v>0</v>
      </c>
      <c r="G915" s="90">
        <v>6</v>
      </c>
      <c r="H915" s="90">
        <v>1.2</v>
      </c>
      <c r="I915" s="90">
        <v>0.6</v>
      </c>
      <c r="J915" s="90">
        <v>0</v>
      </c>
      <c r="K915" s="90">
        <v>0</v>
      </c>
      <c r="L915" s="90">
        <v>0</v>
      </c>
      <c r="M915" s="90">
        <v>0.4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37.4</v>
      </c>
      <c r="D916" s="90">
        <v>3.4</v>
      </c>
      <c r="E916" s="90">
        <v>28.4</v>
      </c>
      <c r="F916" s="90">
        <v>0</v>
      </c>
      <c r="G916" s="90">
        <v>3.8</v>
      </c>
      <c r="H916" s="90">
        <v>1.6</v>
      </c>
      <c r="I916" s="90">
        <v>0.2</v>
      </c>
      <c r="J916" s="90">
        <v>0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39.20000000000001</v>
      </c>
      <c r="D917" s="90">
        <v>2.8</v>
      </c>
      <c r="E917" s="90">
        <v>29</v>
      </c>
      <c r="F917" s="90">
        <v>0.6</v>
      </c>
      <c r="G917" s="90">
        <v>5.2</v>
      </c>
      <c r="H917" s="90">
        <v>1</v>
      </c>
      <c r="I917" s="90">
        <v>0.2</v>
      </c>
      <c r="J917" s="90">
        <v>0</v>
      </c>
      <c r="K917" s="90">
        <v>0.2</v>
      </c>
      <c r="L917" s="90">
        <v>0.2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43.599999999999994</v>
      </c>
      <c r="D918" s="90">
        <v>3.4</v>
      </c>
      <c r="E918" s="90">
        <v>29.2</v>
      </c>
      <c r="F918" s="90">
        <v>0</v>
      </c>
      <c r="G918" s="90">
        <v>8.1999999999999993</v>
      </c>
      <c r="H918" s="90">
        <v>2.4</v>
      </c>
      <c r="I918" s="90">
        <v>0.4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40.600000000000009</v>
      </c>
      <c r="D919" s="90">
        <v>3.4</v>
      </c>
      <c r="E919" s="90">
        <v>30.8</v>
      </c>
      <c r="F919" s="90">
        <v>0</v>
      </c>
      <c r="G919" s="90">
        <v>4.5999999999999996</v>
      </c>
      <c r="H919" s="90">
        <v>1.4</v>
      </c>
      <c r="I919" s="90">
        <v>0.2</v>
      </c>
      <c r="J919" s="90">
        <v>0</v>
      </c>
      <c r="K919" s="90">
        <v>0.2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31.199999999999996</v>
      </c>
      <c r="D920" s="90">
        <v>2.8</v>
      </c>
      <c r="E920" s="90">
        <v>22.2</v>
      </c>
      <c r="F920" s="90">
        <v>0.4</v>
      </c>
      <c r="G920" s="90">
        <v>4.4000000000000004</v>
      </c>
      <c r="H920" s="90">
        <v>1</v>
      </c>
      <c r="I920" s="90">
        <v>0.2</v>
      </c>
      <c r="J920" s="90">
        <v>0</v>
      </c>
      <c r="K920" s="90">
        <v>0.2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39.200000000000003</v>
      </c>
      <c r="D921" s="90">
        <v>4.4000000000000004</v>
      </c>
      <c r="E921" s="90">
        <v>26.6</v>
      </c>
      <c r="F921" s="90">
        <v>0</v>
      </c>
      <c r="G921" s="90">
        <v>6.2</v>
      </c>
      <c r="H921" s="90">
        <v>1.6</v>
      </c>
      <c r="I921" s="90">
        <v>0.4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40.79999999999999</v>
      </c>
      <c r="D922" s="90">
        <v>3.4</v>
      </c>
      <c r="E922" s="90">
        <v>28</v>
      </c>
      <c r="F922" s="90">
        <v>0.2</v>
      </c>
      <c r="G922" s="90">
        <v>6.6</v>
      </c>
      <c r="H922" s="90">
        <v>1.8</v>
      </c>
      <c r="I922" s="90">
        <v>0.8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44.6</v>
      </c>
      <c r="D923" s="90">
        <v>4.8</v>
      </c>
      <c r="E923" s="90">
        <v>33.4</v>
      </c>
      <c r="F923" s="90">
        <v>0</v>
      </c>
      <c r="G923" s="90">
        <v>5.2</v>
      </c>
      <c r="H923" s="90">
        <v>0.8</v>
      </c>
      <c r="I923" s="90">
        <v>0.2</v>
      </c>
      <c r="J923" s="90">
        <v>0.2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39.599999999999994</v>
      </c>
      <c r="D924" s="90">
        <v>5.4</v>
      </c>
      <c r="E924" s="90">
        <v>27.4</v>
      </c>
      <c r="F924" s="90">
        <v>0</v>
      </c>
      <c r="G924" s="90">
        <v>5.4</v>
      </c>
      <c r="H924" s="90">
        <v>1.4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50.20000000000001</v>
      </c>
      <c r="D925" s="90">
        <v>5.2</v>
      </c>
      <c r="E925" s="90">
        <v>36.200000000000003</v>
      </c>
      <c r="F925" s="90">
        <v>0.2</v>
      </c>
      <c r="G925" s="90">
        <v>6.6</v>
      </c>
      <c r="H925" s="90">
        <v>1</v>
      </c>
      <c r="I925" s="90">
        <v>0.8</v>
      </c>
      <c r="J925" s="90">
        <v>0</v>
      </c>
      <c r="K925" s="90">
        <v>0</v>
      </c>
      <c r="L925" s="90">
        <v>0</v>
      </c>
      <c r="M925" s="90">
        <v>0.2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56</v>
      </c>
      <c r="D926" s="90">
        <v>2.4</v>
      </c>
      <c r="E926" s="90">
        <v>45.6</v>
      </c>
      <c r="F926" s="90">
        <v>0</v>
      </c>
      <c r="G926" s="90">
        <v>5</v>
      </c>
      <c r="H926" s="90">
        <v>1.8</v>
      </c>
      <c r="I926" s="90">
        <v>0.8</v>
      </c>
      <c r="J926" s="90">
        <v>0.2</v>
      </c>
      <c r="K926" s="90">
        <v>0</v>
      </c>
      <c r="L926" s="90">
        <v>0.2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52.600000000000009</v>
      </c>
      <c r="D927" s="90">
        <v>5</v>
      </c>
      <c r="E927" s="90">
        <v>40.200000000000003</v>
      </c>
      <c r="F927" s="90">
        <v>0.2</v>
      </c>
      <c r="G927" s="90">
        <v>3.8</v>
      </c>
      <c r="H927" s="90">
        <v>1.8</v>
      </c>
      <c r="I927" s="90">
        <v>1.2</v>
      </c>
      <c r="J927" s="90">
        <v>0.2</v>
      </c>
      <c r="K927" s="90">
        <v>0.2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52.000000000000007</v>
      </c>
      <c r="D928" s="90">
        <v>3.6</v>
      </c>
      <c r="E928" s="90">
        <v>43</v>
      </c>
      <c r="F928" s="90">
        <v>0</v>
      </c>
      <c r="G928" s="90">
        <v>3.4</v>
      </c>
      <c r="H928" s="90">
        <v>1.6</v>
      </c>
      <c r="I928" s="90">
        <v>0.2</v>
      </c>
      <c r="J928" s="90">
        <v>0.2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57.400000000000013</v>
      </c>
      <c r="D929" s="90">
        <v>6.2</v>
      </c>
      <c r="E929" s="90">
        <v>44</v>
      </c>
      <c r="F929" s="90">
        <v>0.2</v>
      </c>
      <c r="G929" s="90">
        <v>5.6</v>
      </c>
      <c r="H929" s="90">
        <v>1</v>
      </c>
      <c r="I929" s="90">
        <v>0</v>
      </c>
      <c r="J929" s="90">
        <v>0.2</v>
      </c>
      <c r="K929" s="90">
        <v>0.2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61.400000000000013</v>
      </c>
      <c r="D930" s="90">
        <v>5.2</v>
      </c>
      <c r="E930" s="90">
        <v>50.6</v>
      </c>
      <c r="F930" s="90">
        <v>0.2</v>
      </c>
      <c r="G930" s="90">
        <v>3.4</v>
      </c>
      <c r="H930" s="90">
        <v>1.4</v>
      </c>
      <c r="I930" s="90">
        <v>0.2</v>
      </c>
      <c r="J930" s="90">
        <v>0</v>
      </c>
      <c r="K930" s="90">
        <v>0.2</v>
      </c>
      <c r="L930" s="90">
        <v>0</v>
      </c>
      <c r="M930" s="90">
        <v>0.2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66.200000000000017</v>
      </c>
      <c r="D931" s="90">
        <v>10.6</v>
      </c>
      <c r="E931" s="90">
        <v>48</v>
      </c>
      <c r="F931" s="90">
        <v>0.8</v>
      </c>
      <c r="G931" s="90">
        <v>5</v>
      </c>
      <c r="H931" s="90">
        <v>1.4</v>
      </c>
      <c r="I931" s="90">
        <v>0</v>
      </c>
      <c r="J931" s="90">
        <v>0.2</v>
      </c>
      <c r="K931" s="90">
        <v>0</v>
      </c>
      <c r="L931" s="90">
        <v>0</v>
      </c>
      <c r="M931" s="90">
        <v>0</v>
      </c>
      <c r="N931" s="90">
        <v>0</v>
      </c>
      <c r="O931" s="91">
        <v>0.2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62.2</v>
      </c>
      <c r="D932" s="90">
        <v>9.1999999999999993</v>
      </c>
      <c r="E932" s="90">
        <v>47</v>
      </c>
      <c r="F932" s="90">
        <v>0.4</v>
      </c>
      <c r="G932" s="90">
        <v>3.8</v>
      </c>
      <c r="H932" s="90">
        <v>1</v>
      </c>
      <c r="I932" s="90">
        <v>0.2</v>
      </c>
      <c r="J932" s="90">
        <v>0</v>
      </c>
      <c r="K932" s="90">
        <v>0.4</v>
      </c>
      <c r="L932" s="90">
        <v>0.2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65.2</v>
      </c>
      <c r="D933" s="90">
        <v>9.6</v>
      </c>
      <c r="E933" s="90">
        <v>48.8</v>
      </c>
      <c r="F933" s="90">
        <v>0.6</v>
      </c>
      <c r="G933" s="90">
        <v>3.2</v>
      </c>
      <c r="H933" s="90">
        <v>2.6</v>
      </c>
      <c r="I933" s="90">
        <v>0</v>
      </c>
      <c r="J933" s="90">
        <v>0.2</v>
      </c>
      <c r="K933" s="90">
        <v>0</v>
      </c>
      <c r="L933" s="90">
        <v>0.2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55.400000000000006</v>
      </c>
      <c r="D934" s="90">
        <v>9</v>
      </c>
      <c r="E934" s="90">
        <v>39.4</v>
      </c>
      <c r="F934" s="90">
        <v>1.4</v>
      </c>
      <c r="G934" s="90">
        <v>3.2</v>
      </c>
      <c r="H934" s="90">
        <v>2</v>
      </c>
      <c r="I934" s="90">
        <v>0</v>
      </c>
      <c r="J934" s="90">
        <v>0.2</v>
      </c>
      <c r="K934" s="90">
        <v>0.2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39.5</v>
      </c>
      <c r="D935" s="120">
        <v>5.25</v>
      </c>
      <c r="E935" s="90">
        <v>29.5</v>
      </c>
      <c r="F935" s="90">
        <v>0</v>
      </c>
      <c r="G935" s="90">
        <v>3.5</v>
      </c>
      <c r="H935" s="90">
        <v>1.25</v>
      </c>
      <c r="I935" s="90">
        <v>0</v>
      </c>
      <c r="J935" s="90">
        <v>0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45.5</v>
      </c>
      <c r="D936" s="90">
        <v>5</v>
      </c>
      <c r="E936" s="90">
        <v>34.25</v>
      </c>
      <c r="F936" s="90">
        <v>0.25</v>
      </c>
      <c r="G936" s="90">
        <v>3.25</v>
      </c>
      <c r="H936" s="90">
        <v>2</v>
      </c>
      <c r="I936" s="90">
        <v>0.25</v>
      </c>
      <c r="J936" s="90">
        <v>0.25</v>
      </c>
      <c r="K936" s="90">
        <v>0</v>
      </c>
      <c r="L936" s="90">
        <v>0</v>
      </c>
      <c r="M936" s="90">
        <v>0.25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42.75</v>
      </c>
      <c r="D937" s="90">
        <v>4.75</v>
      </c>
      <c r="E937" s="90">
        <v>33.25</v>
      </c>
      <c r="F937" s="90">
        <v>0.25</v>
      </c>
      <c r="G937" s="90">
        <v>2.75</v>
      </c>
      <c r="H937" s="90">
        <v>1.25</v>
      </c>
      <c r="I937" s="90">
        <v>0.25</v>
      </c>
      <c r="J937" s="90">
        <v>0</v>
      </c>
      <c r="K937" s="90">
        <v>0.25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47</v>
      </c>
      <c r="D938" s="90">
        <v>3.25</v>
      </c>
      <c r="E938" s="90">
        <v>38.25</v>
      </c>
      <c r="F938" s="90">
        <v>0</v>
      </c>
      <c r="G938" s="90">
        <v>4.25</v>
      </c>
      <c r="H938" s="90">
        <v>0.75</v>
      </c>
      <c r="I938" s="90">
        <v>0.5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42.8</v>
      </c>
      <c r="D939" s="90">
        <v>2</v>
      </c>
      <c r="E939" s="90">
        <v>35.200000000000003</v>
      </c>
      <c r="F939" s="90">
        <v>0.4</v>
      </c>
      <c r="G939" s="90">
        <v>3.8</v>
      </c>
      <c r="H939" s="90">
        <v>1.4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36.6</v>
      </c>
      <c r="D940" s="90">
        <v>3.4</v>
      </c>
      <c r="E940" s="90">
        <v>30</v>
      </c>
      <c r="F940" s="90">
        <v>0</v>
      </c>
      <c r="G940" s="90">
        <v>2</v>
      </c>
      <c r="H940" s="90">
        <v>1.2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31</v>
      </c>
      <c r="D941" s="90">
        <v>2.8</v>
      </c>
      <c r="E941" s="90">
        <v>26</v>
      </c>
      <c r="F941" s="90">
        <v>0</v>
      </c>
      <c r="G941" s="90">
        <v>1.4</v>
      </c>
      <c r="H941" s="90">
        <v>0.8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26.2</v>
      </c>
      <c r="D942" s="90">
        <v>1.8</v>
      </c>
      <c r="E942" s="90">
        <v>21.8</v>
      </c>
      <c r="F942" s="90">
        <v>0.2</v>
      </c>
      <c r="G942" s="90">
        <v>2</v>
      </c>
      <c r="H942" s="90">
        <v>0.4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31.999999999999996</v>
      </c>
      <c r="D943" s="90">
        <v>1.4</v>
      </c>
      <c r="E943" s="90">
        <v>26.8</v>
      </c>
      <c r="F943" s="90">
        <v>0</v>
      </c>
      <c r="G943" s="90">
        <v>3.4</v>
      </c>
      <c r="H943" s="90">
        <v>0.4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22.6</v>
      </c>
      <c r="D944" s="90">
        <v>2</v>
      </c>
      <c r="E944" s="90">
        <v>18.2</v>
      </c>
      <c r="F944" s="90">
        <v>0</v>
      </c>
      <c r="G944" s="90">
        <v>1.8</v>
      </c>
      <c r="H944" s="90">
        <v>0.6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28.799999999999997</v>
      </c>
      <c r="D945" s="90">
        <v>1.4</v>
      </c>
      <c r="E945" s="90">
        <v>24</v>
      </c>
      <c r="F945" s="90">
        <v>0.2</v>
      </c>
      <c r="G945" s="90">
        <v>2</v>
      </c>
      <c r="H945" s="90">
        <v>1.2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28.6</v>
      </c>
      <c r="D946" s="90">
        <v>2.6</v>
      </c>
      <c r="E946" s="90">
        <v>23.4</v>
      </c>
      <c r="F946" s="90">
        <v>0</v>
      </c>
      <c r="G946" s="90">
        <v>1.8</v>
      </c>
      <c r="H946" s="90">
        <v>0.8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21.400000000000002</v>
      </c>
      <c r="D947" s="90">
        <v>1.8</v>
      </c>
      <c r="E947" s="90">
        <v>17.8</v>
      </c>
      <c r="F947" s="90">
        <v>0</v>
      </c>
      <c r="G947" s="90">
        <v>1.2</v>
      </c>
      <c r="H947" s="90">
        <v>0.6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22.2</v>
      </c>
      <c r="D948" s="90">
        <v>2.4</v>
      </c>
      <c r="E948" s="90">
        <v>18.399999999999999</v>
      </c>
      <c r="F948" s="90">
        <v>0</v>
      </c>
      <c r="G948" s="90">
        <v>0.8</v>
      </c>
      <c r="H948" s="90">
        <v>0.6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19.999999999999996</v>
      </c>
      <c r="D949" s="90">
        <v>1</v>
      </c>
      <c r="E949" s="90">
        <v>18</v>
      </c>
      <c r="F949" s="90">
        <v>0.2</v>
      </c>
      <c r="G949" s="90">
        <v>0.4</v>
      </c>
      <c r="H949" s="90">
        <v>0.2</v>
      </c>
      <c r="I949" s="90">
        <v>0.2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27.4</v>
      </c>
      <c r="D950" s="90">
        <v>2</v>
      </c>
      <c r="E950" s="90">
        <v>23</v>
      </c>
      <c r="F950" s="90">
        <v>0</v>
      </c>
      <c r="G950" s="90">
        <v>1.4</v>
      </c>
      <c r="H950" s="90">
        <v>1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33</v>
      </c>
      <c r="D951" s="90">
        <v>1.6</v>
      </c>
      <c r="E951" s="90">
        <v>29.2</v>
      </c>
      <c r="F951" s="90">
        <v>0</v>
      </c>
      <c r="G951" s="90">
        <v>1</v>
      </c>
      <c r="H951" s="90">
        <v>1.2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26.8</v>
      </c>
      <c r="D952" s="90">
        <v>1</v>
      </c>
      <c r="E952" s="90">
        <v>24.4</v>
      </c>
      <c r="F952" s="90">
        <v>0</v>
      </c>
      <c r="G952" s="90">
        <v>0.8</v>
      </c>
      <c r="H952" s="90">
        <v>0.6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21.8</v>
      </c>
      <c r="D953" s="90">
        <v>0.4</v>
      </c>
      <c r="E953" s="90">
        <v>19.600000000000001</v>
      </c>
      <c r="F953" s="90">
        <v>0</v>
      </c>
      <c r="G953" s="90">
        <v>0.6</v>
      </c>
      <c r="H953" s="90">
        <v>1.2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20.399999999999999</v>
      </c>
      <c r="D954" s="90">
        <v>0.8</v>
      </c>
      <c r="E954" s="90">
        <v>18.399999999999999</v>
      </c>
      <c r="F954" s="90">
        <v>0</v>
      </c>
      <c r="G954" s="90">
        <v>0.8</v>
      </c>
      <c r="H954" s="90">
        <v>0.4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23.599999999999998</v>
      </c>
      <c r="D955" s="90">
        <v>1.2</v>
      </c>
      <c r="E955" s="90">
        <v>20.8</v>
      </c>
      <c r="F955" s="90">
        <v>0</v>
      </c>
      <c r="G955" s="90">
        <v>1.2</v>
      </c>
      <c r="H955" s="90">
        <v>0.4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16.600000000000001</v>
      </c>
      <c r="D956" s="90">
        <v>0.4</v>
      </c>
      <c r="E956" s="90">
        <v>15.4</v>
      </c>
      <c r="F956" s="90">
        <v>0</v>
      </c>
      <c r="G956" s="90">
        <v>0.8</v>
      </c>
      <c r="H956" s="90">
        <v>0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16.399999999999999</v>
      </c>
      <c r="D957" s="90">
        <v>0.6</v>
      </c>
      <c r="E957" s="90">
        <v>15</v>
      </c>
      <c r="F957" s="90">
        <v>0.2</v>
      </c>
      <c r="G957" s="90">
        <v>0.6</v>
      </c>
      <c r="H957" s="90">
        <v>0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12.8</v>
      </c>
      <c r="D958" s="92">
        <v>0.8</v>
      </c>
      <c r="E958" s="92">
        <v>10.6</v>
      </c>
      <c r="F958" s="92">
        <v>0</v>
      </c>
      <c r="G958" s="92">
        <v>0.6</v>
      </c>
      <c r="H958" s="92">
        <v>0.4</v>
      </c>
      <c r="I958" s="92">
        <v>0.4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2104.6500000000005</v>
      </c>
      <c r="D959" s="400">
        <v>175.5</v>
      </c>
      <c r="E959" s="400">
        <v>1591.4499999999998</v>
      </c>
      <c r="F959" s="400">
        <v>7.0500000000000007</v>
      </c>
      <c r="G959" s="400">
        <v>246.74999999999994</v>
      </c>
      <c r="H959" s="400">
        <v>62.649999999999984</v>
      </c>
      <c r="I959" s="400">
        <v>12</v>
      </c>
      <c r="J959" s="400">
        <v>3.9000000000000012</v>
      </c>
      <c r="K959" s="400">
        <v>2.3000000000000003</v>
      </c>
      <c r="L959" s="400">
        <v>1.05</v>
      </c>
      <c r="M959" s="400">
        <v>1.7999999999999998</v>
      </c>
      <c r="N959" s="400">
        <v>0</v>
      </c>
      <c r="O959" s="401">
        <v>0.2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2497.8500000000004</v>
      </c>
      <c r="D960" s="405">
        <v>202.90000000000006</v>
      </c>
      <c r="E960" s="405">
        <v>1909.8500000000001</v>
      </c>
      <c r="F960" s="405">
        <v>8.25</v>
      </c>
      <c r="G960" s="405">
        <v>279.14999999999992</v>
      </c>
      <c r="H960" s="405">
        <v>76.05</v>
      </c>
      <c r="I960" s="405">
        <v>12.399999999999999</v>
      </c>
      <c r="J960" s="405">
        <v>3.9000000000000012</v>
      </c>
      <c r="K960" s="405">
        <v>2.3000000000000003</v>
      </c>
      <c r="L960" s="405">
        <v>1.05</v>
      </c>
      <c r="M960" s="405">
        <v>1.7999999999999998</v>
      </c>
      <c r="N960" s="405">
        <v>0</v>
      </c>
      <c r="O960" s="406">
        <v>0.2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2669.2500000000009</v>
      </c>
      <c r="D961" s="410">
        <v>209.70000000000007</v>
      </c>
      <c r="E961" s="410">
        <v>2063.2500000000005</v>
      </c>
      <c r="F961" s="410">
        <v>8.4499999999999993</v>
      </c>
      <c r="G961" s="410">
        <v>285.55</v>
      </c>
      <c r="H961" s="410">
        <v>80.250000000000014</v>
      </c>
      <c r="I961" s="410">
        <v>12.799999999999999</v>
      </c>
      <c r="J961" s="410">
        <v>3.9000000000000012</v>
      </c>
      <c r="K961" s="410">
        <v>2.3000000000000003</v>
      </c>
      <c r="L961" s="410">
        <v>1.05</v>
      </c>
      <c r="M961" s="410">
        <v>1.7999999999999998</v>
      </c>
      <c r="N961" s="410">
        <v>0</v>
      </c>
      <c r="O961" s="411">
        <v>0.2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2778.0500000000006</v>
      </c>
      <c r="D962" s="415">
        <v>214.90000000000009</v>
      </c>
      <c r="E962" s="415">
        <v>2155.65</v>
      </c>
      <c r="F962" s="415">
        <v>8.4499999999999993</v>
      </c>
      <c r="G962" s="415">
        <v>293.55</v>
      </c>
      <c r="H962" s="415">
        <v>83.45</v>
      </c>
      <c r="I962" s="415">
        <v>12.799999999999999</v>
      </c>
      <c r="J962" s="415">
        <v>3.9000000000000012</v>
      </c>
      <c r="K962" s="415">
        <v>2.3000000000000003</v>
      </c>
      <c r="L962" s="415">
        <v>1.05</v>
      </c>
      <c r="M962" s="415">
        <v>1.7999999999999998</v>
      </c>
      <c r="N962" s="415">
        <v>0</v>
      </c>
      <c r="O962" s="416">
        <v>0.2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12.5</v>
      </c>
      <c r="D965" s="295">
        <v>0.83333333333333337</v>
      </c>
      <c r="E965" s="87">
        <v>10.666666666666666</v>
      </c>
      <c r="F965" s="87">
        <v>0</v>
      </c>
      <c r="G965" s="87">
        <v>0.66666666666666663</v>
      </c>
      <c r="H965" s="87">
        <v>0.33333333333333331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8</v>
      </c>
      <c r="D966" s="245">
        <v>0.16666666666666666</v>
      </c>
      <c r="E966" s="120">
        <v>7.666666666666667</v>
      </c>
      <c r="F966" s="120">
        <v>0</v>
      </c>
      <c r="G966" s="120">
        <v>0.16666666666666666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9.3333333333333339</v>
      </c>
      <c r="D967" s="245">
        <v>0.33333333333333331</v>
      </c>
      <c r="E967" s="120">
        <v>9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7.6666666666666679</v>
      </c>
      <c r="D968" s="245">
        <v>0.16666666666666666</v>
      </c>
      <c r="E968" s="120">
        <v>7.166666666666667</v>
      </c>
      <c r="F968" s="120">
        <v>0</v>
      </c>
      <c r="G968" s="120">
        <v>0.16666666666666666</v>
      </c>
      <c r="H968" s="120">
        <v>0.16666666666666666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7.6666666666666661</v>
      </c>
      <c r="D969" s="245">
        <v>0</v>
      </c>
      <c r="E969" s="120">
        <v>7.333333333333333</v>
      </c>
      <c r="F969" s="120">
        <v>0</v>
      </c>
      <c r="G969" s="120">
        <v>0</v>
      </c>
      <c r="H969" s="120">
        <v>0.33333333333333331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6.5</v>
      </c>
      <c r="D970" s="245">
        <v>0.5</v>
      </c>
      <c r="E970" s="120">
        <v>5.166666666666667</v>
      </c>
      <c r="F970" s="120">
        <v>0</v>
      </c>
      <c r="G970" s="120">
        <v>0.83333333333333337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7.4285714285714288</v>
      </c>
      <c r="D971" s="245">
        <v>0.14285714285714285</v>
      </c>
      <c r="E971" s="120">
        <v>6.8571428571428568</v>
      </c>
      <c r="F971" s="120">
        <v>0</v>
      </c>
      <c r="G971" s="120">
        <v>0.14285714285714285</v>
      </c>
      <c r="H971" s="120">
        <v>0.2857142857142857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6.7142857142857153</v>
      </c>
      <c r="D972" s="245">
        <v>0.14285714285714285</v>
      </c>
      <c r="E972" s="120">
        <v>6.2857142857142856</v>
      </c>
      <c r="F972" s="120">
        <v>0</v>
      </c>
      <c r="G972" s="120">
        <v>0.14285714285714285</v>
      </c>
      <c r="H972" s="120">
        <v>0.14285714285714285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8.1428571428571441</v>
      </c>
      <c r="D973" s="245">
        <v>0.14285714285714285</v>
      </c>
      <c r="E973" s="120">
        <v>7.7142857142857144</v>
      </c>
      <c r="F973" s="120">
        <v>0</v>
      </c>
      <c r="G973" s="120">
        <v>0.2857142857142857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9.1428571428571441</v>
      </c>
      <c r="D974" s="245">
        <v>0</v>
      </c>
      <c r="E974" s="120">
        <v>8.8571428571428577</v>
      </c>
      <c r="F974" s="120">
        <v>0</v>
      </c>
      <c r="G974" s="120">
        <v>0</v>
      </c>
      <c r="H974" s="120">
        <v>0.2857142857142857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7.2857142857142856</v>
      </c>
      <c r="D975" s="245">
        <v>0</v>
      </c>
      <c r="E975" s="120">
        <v>6.5714285714285712</v>
      </c>
      <c r="F975" s="120">
        <v>0</v>
      </c>
      <c r="G975" s="120">
        <v>0.5714285714285714</v>
      </c>
      <c r="H975" s="120">
        <v>0.14285714285714285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5.2857142857142865</v>
      </c>
      <c r="D976" s="245">
        <v>0.2857142857142857</v>
      </c>
      <c r="E976" s="120">
        <v>4.7142857142857144</v>
      </c>
      <c r="F976" s="120">
        <v>0</v>
      </c>
      <c r="G976" s="120">
        <v>0.14285714285714285</v>
      </c>
      <c r="H976" s="120">
        <v>0.14285714285714285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6.7142857142857144</v>
      </c>
      <c r="D977" s="245">
        <v>0.14285714285714285</v>
      </c>
      <c r="E977" s="120">
        <v>5.8571428571428568</v>
      </c>
      <c r="F977" s="120">
        <v>0</v>
      </c>
      <c r="G977" s="120">
        <v>0.7142857142857143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6.5714285714285721</v>
      </c>
      <c r="D978" s="245">
        <v>0.2857142857142857</v>
      </c>
      <c r="E978" s="120">
        <v>6.1428571428571432</v>
      </c>
      <c r="F978" s="120">
        <v>0</v>
      </c>
      <c r="G978" s="120">
        <v>0</v>
      </c>
      <c r="H978" s="120">
        <v>0.14285714285714285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3.5714285714285716</v>
      </c>
      <c r="D979" s="245">
        <v>0</v>
      </c>
      <c r="E979" s="120">
        <v>3.5714285714285716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3.1428571428571428</v>
      </c>
      <c r="D980" s="245">
        <v>0.14285714285714285</v>
      </c>
      <c r="E980" s="120">
        <v>3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4.1428571428571423</v>
      </c>
      <c r="D981" s="245">
        <v>0.14285714285714285</v>
      </c>
      <c r="E981" s="120">
        <v>3.2857142857142856</v>
      </c>
      <c r="F981" s="120">
        <v>0</v>
      </c>
      <c r="G981" s="120">
        <v>0.42857142857142855</v>
      </c>
      <c r="H981" s="120">
        <v>0.2857142857142857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1.2857142857142858</v>
      </c>
      <c r="D982" s="245">
        <v>0</v>
      </c>
      <c r="E982" s="120">
        <v>1.2857142857142858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2.2857142857142856</v>
      </c>
      <c r="D983" s="245">
        <v>0</v>
      </c>
      <c r="E983" s="120">
        <v>2</v>
      </c>
      <c r="F983" s="120">
        <v>0</v>
      </c>
      <c r="G983" s="120">
        <v>0.2857142857142857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2.5714285714285712</v>
      </c>
      <c r="D984" s="245">
        <v>0</v>
      </c>
      <c r="E984" s="120">
        <v>1.5714285714285714</v>
      </c>
      <c r="F984" s="120">
        <v>0</v>
      </c>
      <c r="G984" s="120">
        <v>0.8571428571428571</v>
      </c>
      <c r="H984" s="120">
        <v>0.14285714285714285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3.4285714285714284</v>
      </c>
      <c r="D985" s="245">
        <v>0</v>
      </c>
      <c r="E985" s="120">
        <v>2</v>
      </c>
      <c r="F985" s="120">
        <v>0</v>
      </c>
      <c r="G985" s="120">
        <v>1.1428571428571428</v>
      </c>
      <c r="H985" s="120">
        <v>0.2857142857142857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3.5714285714285712</v>
      </c>
      <c r="D986" s="245">
        <v>0.14285714285714285</v>
      </c>
      <c r="E986" s="120">
        <v>3.1428571428571428</v>
      </c>
      <c r="F986" s="120">
        <v>0</v>
      </c>
      <c r="G986" s="120">
        <v>0.2857142857142857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3.5714285714285712</v>
      </c>
      <c r="D987" s="245">
        <v>0.2857142857142857</v>
      </c>
      <c r="E987" s="120">
        <v>2.1428571428571428</v>
      </c>
      <c r="F987" s="120">
        <v>0</v>
      </c>
      <c r="G987" s="120">
        <v>0.42857142857142855</v>
      </c>
      <c r="H987" s="120">
        <v>0.7142857142857143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5.1428571428571432</v>
      </c>
      <c r="D988" s="245">
        <v>0.8571428571428571</v>
      </c>
      <c r="E988" s="120">
        <v>3</v>
      </c>
      <c r="F988" s="120">
        <v>0</v>
      </c>
      <c r="G988" s="120">
        <v>0.8571428571428571</v>
      </c>
      <c r="H988" s="120">
        <v>0.42857142857142855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8.1428571428571423</v>
      </c>
      <c r="D989" s="245">
        <v>0.14285714285714285</v>
      </c>
      <c r="E989" s="120">
        <v>5.5714285714285712</v>
      </c>
      <c r="F989" s="120">
        <v>0</v>
      </c>
      <c r="G989" s="120">
        <v>1.2857142857142858</v>
      </c>
      <c r="H989" s="120">
        <v>1.1428571428571428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9.2857142857142865</v>
      </c>
      <c r="D990" s="245">
        <v>0.8571428571428571</v>
      </c>
      <c r="E990" s="120">
        <v>6.7142857142857144</v>
      </c>
      <c r="F990" s="120">
        <v>0.14285714285714285</v>
      </c>
      <c r="G990" s="120">
        <v>1</v>
      </c>
      <c r="H990" s="120">
        <v>0.5714285714285714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11.428571428571429</v>
      </c>
      <c r="D991" s="245">
        <v>0.42857142857142855</v>
      </c>
      <c r="E991" s="120">
        <v>8</v>
      </c>
      <c r="F991" s="120">
        <v>0</v>
      </c>
      <c r="G991" s="120">
        <v>2.5714285714285716</v>
      </c>
      <c r="H991" s="120">
        <v>0.2857142857142857</v>
      </c>
      <c r="I991" s="120">
        <v>0.14285714285714285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15.428571428571429</v>
      </c>
      <c r="D992" s="245">
        <v>0.8571428571428571</v>
      </c>
      <c r="E992" s="120">
        <v>9.8571428571428577</v>
      </c>
      <c r="F992" s="120">
        <v>0</v>
      </c>
      <c r="G992" s="120">
        <v>3.2857142857142856</v>
      </c>
      <c r="H992" s="120">
        <v>1.4285714285714286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22</v>
      </c>
      <c r="D993" s="245">
        <v>1.8571428571428572</v>
      </c>
      <c r="E993" s="120">
        <v>14.857142857142858</v>
      </c>
      <c r="F993" s="120">
        <v>0</v>
      </c>
      <c r="G993" s="120">
        <v>4.1428571428571432</v>
      </c>
      <c r="H993" s="120">
        <v>1.1428571428571428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7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25.285714285714285</v>
      </c>
      <c r="D994" s="245">
        <v>0.8571428571428571</v>
      </c>
      <c r="E994" s="120">
        <v>21.142857142857142</v>
      </c>
      <c r="F994" s="120">
        <v>0.14285714285714285</v>
      </c>
      <c r="G994" s="120">
        <v>2.2857142857142856</v>
      </c>
      <c r="H994" s="120">
        <v>0.7142857142857143</v>
      </c>
      <c r="I994" s="120">
        <v>0.14285714285714285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297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26.714285714285715</v>
      </c>
      <c r="D995" s="245">
        <v>1.1428571428571428</v>
      </c>
      <c r="E995" s="120">
        <v>21.714285714285715</v>
      </c>
      <c r="F995" s="120">
        <v>0</v>
      </c>
      <c r="G995" s="120">
        <v>2.8571428571428572</v>
      </c>
      <c r="H995" s="120">
        <v>0.8571428571428571</v>
      </c>
      <c r="I995" s="120">
        <v>0</v>
      </c>
      <c r="J995" s="120">
        <v>0.14285714285714285</v>
      </c>
      <c r="K995" s="120">
        <v>0</v>
      </c>
      <c r="L995" s="120">
        <v>0</v>
      </c>
      <c r="M995" s="120">
        <v>0</v>
      </c>
      <c r="N995" s="120">
        <v>0</v>
      </c>
      <c r="O995" s="297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39</v>
      </c>
      <c r="D996" s="245">
        <v>2</v>
      </c>
      <c r="E996" s="120">
        <v>31</v>
      </c>
      <c r="F996" s="120">
        <v>0</v>
      </c>
      <c r="G996" s="120">
        <v>4.5714285714285712</v>
      </c>
      <c r="H996" s="120">
        <v>1.4285714285714286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97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33</v>
      </c>
      <c r="D997" s="245">
        <v>2.5</v>
      </c>
      <c r="E997" s="120">
        <v>25</v>
      </c>
      <c r="F997" s="120">
        <v>0.16666666666666666</v>
      </c>
      <c r="G997" s="120">
        <v>3.8333333333333335</v>
      </c>
      <c r="H997" s="120">
        <v>1</v>
      </c>
      <c r="I997" s="120">
        <v>0</v>
      </c>
      <c r="J997" s="120">
        <v>0.16666666666666666</v>
      </c>
      <c r="K997" s="120">
        <v>0</v>
      </c>
      <c r="L997" s="120">
        <v>0</v>
      </c>
      <c r="M997" s="120">
        <v>0.33333333333333331</v>
      </c>
      <c r="N997" s="120">
        <v>0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37.499999999999993</v>
      </c>
      <c r="D998" s="245">
        <v>3.3333333333333335</v>
      </c>
      <c r="E998" s="120">
        <v>28.333333333333332</v>
      </c>
      <c r="F998" s="120">
        <v>0</v>
      </c>
      <c r="G998" s="120">
        <v>4.5</v>
      </c>
      <c r="H998" s="120">
        <v>1.1666666666666667</v>
      </c>
      <c r="I998" s="120">
        <v>0</v>
      </c>
      <c r="J998" s="120">
        <v>0</v>
      </c>
      <c r="K998" s="120">
        <v>0</v>
      </c>
      <c r="L998" s="120">
        <v>0</v>
      </c>
      <c r="M998" s="120">
        <v>0.16666666666666666</v>
      </c>
      <c r="N998" s="120">
        <v>0</v>
      </c>
      <c r="O998" s="297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40.666666666666664</v>
      </c>
      <c r="D999" s="245">
        <v>1.1666666666666667</v>
      </c>
      <c r="E999" s="120">
        <v>32.666666666666664</v>
      </c>
      <c r="F999" s="120">
        <v>0</v>
      </c>
      <c r="G999" s="120">
        <v>4.833333333333333</v>
      </c>
      <c r="H999" s="120">
        <v>1.8333333333333333</v>
      </c>
      <c r="I999" s="120">
        <v>0</v>
      </c>
      <c r="J999" s="120">
        <v>0.16666666666666666</v>
      </c>
      <c r="K999" s="120">
        <v>0</v>
      </c>
      <c r="L999" s="120">
        <v>0</v>
      </c>
      <c r="M999" s="120">
        <v>0</v>
      </c>
      <c r="N999" s="120">
        <v>0</v>
      </c>
      <c r="O999" s="297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39.333333333333336</v>
      </c>
      <c r="D1000" s="245">
        <v>1.5</v>
      </c>
      <c r="E1000" s="120">
        <v>32.5</v>
      </c>
      <c r="F1000" s="120">
        <v>0</v>
      </c>
      <c r="G1000" s="120">
        <v>3.8333333333333335</v>
      </c>
      <c r="H1000" s="120">
        <v>1.3333333333333333</v>
      </c>
      <c r="I1000" s="120">
        <v>0.16666666666666666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297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36</v>
      </c>
      <c r="D1001" s="245">
        <v>2.5</v>
      </c>
      <c r="E1001" s="120">
        <v>28.166666666666668</v>
      </c>
      <c r="F1001" s="120">
        <v>0.16666666666666666</v>
      </c>
      <c r="G1001" s="120">
        <v>2.8333333333333335</v>
      </c>
      <c r="H1001" s="120">
        <v>1.3333333333333333</v>
      </c>
      <c r="I1001" s="120">
        <v>0.66666666666666663</v>
      </c>
      <c r="J1001" s="120">
        <v>0.16666666666666666</v>
      </c>
      <c r="K1001" s="120">
        <v>0</v>
      </c>
      <c r="L1001" s="120">
        <v>0.16666666666666666</v>
      </c>
      <c r="M1001" s="120">
        <v>0</v>
      </c>
      <c r="N1001" s="120">
        <v>0</v>
      </c>
      <c r="O1001" s="297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35.999999999999993</v>
      </c>
      <c r="D1002" s="245">
        <v>2.3333333333333335</v>
      </c>
      <c r="E1002" s="120">
        <v>28.333333333333332</v>
      </c>
      <c r="F1002" s="120">
        <v>0.16666666666666666</v>
      </c>
      <c r="G1002" s="120">
        <v>3.6666666666666665</v>
      </c>
      <c r="H1002" s="120">
        <v>0.66666666666666663</v>
      </c>
      <c r="I1002" s="120">
        <v>0.66666666666666663</v>
      </c>
      <c r="J1002" s="120">
        <v>0.16666666666666666</v>
      </c>
      <c r="K1002" s="120">
        <v>0</v>
      </c>
      <c r="L1002" s="120">
        <v>0</v>
      </c>
      <c r="M1002" s="120">
        <v>0</v>
      </c>
      <c r="N1002" s="120">
        <v>0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34.166666666666671</v>
      </c>
      <c r="D1003" s="245">
        <v>2.6666666666666665</v>
      </c>
      <c r="E1003" s="120">
        <v>25.5</v>
      </c>
      <c r="F1003" s="120">
        <v>0</v>
      </c>
      <c r="G1003" s="120">
        <v>4.5</v>
      </c>
      <c r="H1003" s="120">
        <v>1.1666666666666667</v>
      </c>
      <c r="I1003" s="120">
        <v>0.33333333333333331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36.333333333333329</v>
      </c>
      <c r="D1004" s="245">
        <v>1.8333333333333333</v>
      </c>
      <c r="E1004" s="120">
        <v>29.5</v>
      </c>
      <c r="F1004" s="120">
        <v>0</v>
      </c>
      <c r="G1004" s="120">
        <v>3.6666666666666665</v>
      </c>
      <c r="H1004" s="120">
        <v>0.66666666666666663</v>
      </c>
      <c r="I1004" s="120">
        <v>0.5</v>
      </c>
      <c r="J1004" s="120">
        <v>0</v>
      </c>
      <c r="K1004" s="120">
        <v>0</v>
      </c>
      <c r="L1004" s="120">
        <v>0</v>
      </c>
      <c r="M1004" s="120">
        <v>0.16666666666666666</v>
      </c>
      <c r="N1004" s="120">
        <v>0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37.833333333333336</v>
      </c>
      <c r="D1005" s="245">
        <v>2.8333333333333335</v>
      </c>
      <c r="E1005" s="120">
        <v>26.666666666666668</v>
      </c>
      <c r="F1005" s="120">
        <v>0</v>
      </c>
      <c r="G1005" s="120">
        <v>7</v>
      </c>
      <c r="H1005" s="120">
        <v>0.83333333333333337</v>
      </c>
      <c r="I1005" s="120">
        <v>0.33333333333333331</v>
      </c>
      <c r="J1005" s="120">
        <v>0</v>
      </c>
      <c r="K1005" s="120">
        <v>0.16666666666666666</v>
      </c>
      <c r="L1005" s="120">
        <v>0</v>
      </c>
      <c r="M1005" s="120">
        <v>0</v>
      </c>
      <c r="N1005" s="120">
        <v>0</v>
      </c>
      <c r="O1005" s="297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38.499999999999993</v>
      </c>
      <c r="D1006" s="245">
        <v>2.5</v>
      </c>
      <c r="E1006" s="120">
        <v>30.333333333333332</v>
      </c>
      <c r="F1006" s="120">
        <v>0</v>
      </c>
      <c r="G1006" s="120">
        <v>5.166666666666667</v>
      </c>
      <c r="H1006" s="120">
        <v>0.33333333333333331</v>
      </c>
      <c r="I1006" s="120">
        <v>0</v>
      </c>
      <c r="J1006" s="120">
        <v>0.16666666666666666</v>
      </c>
      <c r="K1006" s="120">
        <v>0</v>
      </c>
      <c r="L1006" s="120">
        <v>0</v>
      </c>
      <c r="M1006" s="120">
        <v>0</v>
      </c>
      <c r="N1006" s="120">
        <v>0</v>
      </c>
      <c r="O1006" s="297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37.333333333333336</v>
      </c>
      <c r="D1007" s="245">
        <v>1.6666666666666667</v>
      </c>
      <c r="E1007" s="120">
        <v>26.833333333333332</v>
      </c>
      <c r="F1007" s="120">
        <v>0.16666666666666666</v>
      </c>
      <c r="G1007" s="120">
        <v>7.5</v>
      </c>
      <c r="H1007" s="120">
        <v>1</v>
      </c>
      <c r="I1007" s="120">
        <v>0.16666666666666666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41.833333333333336</v>
      </c>
      <c r="D1008" s="245">
        <v>2.3333333333333335</v>
      </c>
      <c r="E1008" s="120">
        <v>32.5</v>
      </c>
      <c r="F1008" s="120">
        <v>0</v>
      </c>
      <c r="G1008" s="120">
        <v>5.5</v>
      </c>
      <c r="H1008" s="120">
        <v>1.5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36.666666666666671</v>
      </c>
      <c r="D1009" s="245">
        <v>2.1666666666666665</v>
      </c>
      <c r="E1009" s="120">
        <v>28</v>
      </c>
      <c r="F1009" s="120">
        <v>0</v>
      </c>
      <c r="G1009" s="120">
        <v>5.5</v>
      </c>
      <c r="H1009" s="120">
        <v>1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32.142857142857146</v>
      </c>
      <c r="D1010" s="245">
        <v>1.5714285714285714</v>
      </c>
      <c r="E1010" s="120">
        <v>24.571428571428573</v>
      </c>
      <c r="F1010" s="120">
        <v>0</v>
      </c>
      <c r="G1010" s="120">
        <v>5</v>
      </c>
      <c r="H1010" s="120">
        <v>0.8571428571428571</v>
      </c>
      <c r="I1010" s="120">
        <v>0.14285714285714285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297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40.571428571428569</v>
      </c>
      <c r="D1011" s="245">
        <v>2.7142857142857144</v>
      </c>
      <c r="E1011" s="120">
        <v>30.285714285714285</v>
      </c>
      <c r="F1011" s="120">
        <v>0.14285714285714285</v>
      </c>
      <c r="G1011" s="120">
        <v>5.8571428571428568</v>
      </c>
      <c r="H1011" s="120">
        <v>1.5714285714285714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7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41</v>
      </c>
      <c r="D1012" s="245">
        <v>2.5714285714285716</v>
      </c>
      <c r="E1012" s="120">
        <v>32.428571428571431</v>
      </c>
      <c r="F1012" s="120">
        <v>0</v>
      </c>
      <c r="G1012" s="120">
        <v>5.5714285714285712</v>
      </c>
      <c r="H1012" s="120">
        <v>0.2857142857142857</v>
      </c>
      <c r="I1012" s="120">
        <v>0</v>
      </c>
      <c r="J1012" s="120">
        <v>0.14285714285714285</v>
      </c>
      <c r="K1012" s="120">
        <v>0</v>
      </c>
      <c r="L1012" s="120">
        <v>0</v>
      </c>
      <c r="M1012" s="120">
        <v>0</v>
      </c>
      <c r="N1012" s="120">
        <v>0</v>
      </c>
      <c r="O1012" s="297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39.428571428571431</v>
      </c>
      <c r="D1013" s="245">
        <v>3.1428571428571428</v>
      </c>
      <c r="E1013" s="120">
        <v>28.857142857142858</v>
      </c>
      <c r="F1013" s="120">
        <v>0</v>
      </c>
      <c r="G1013" s="120">
        <v>6.7142857142857144</v>
      </c>
      <c r="H1013" s="120">
        <v>0.42857142857142855</v>
      </c>
      <c r="I1013" s="120">
        <v>0.2857142857142857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39</v>
      </c>
      <c r="D1014" s="245">
        <v>2.8571428571428572</v>
      </c>
      <c r="E1014" s="120">
        <v>29.285714285714285</v>
      </c>
      <c r="F1014" s="120">
        <v>0.14285714285714285</v>
      </c>
      <c r="G1014" s="120">
        <v>6.1428571428571432</v>
      </c>
      <c r="H1014" s="120">
        <v>0.5714285714285714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7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37.714285714285708</v>
      </c>
      <c r="D1015" s="245">
        <v>1.8571428571428572</v>
      </c>
      <c r="E1015" s="120">
        <v>28.428571428571427</v>
      </c>
      <c r="F1015" s="120">
        <v>0.14285714285714285</v>
      </c>
      <c r="G1015" s="120">
        <v>6.4285714285714288</v>
      </c>
      <c r="H1015" s="120">
        <v>0.5714285714285714</v>
      </c>
      <c r="I1015" s="120">
        <v>0</v>
      </c>
      <c r="J1015" s="120">
        <v>0.2857142857142857</v>
      </c>
      <c r="K1015" s="120">
        <v>0</v>
      </c>
      <c r="L1015" s="120">
        <v>0</v>
      </c>
      <c r="M1015" s="120">
        <v>0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35.285714285714278</v>
      </c>
      <c r="D1016" s="245">
        <v>2.8571428571428572</v>
      </c>
      <c r="E1016" s="120">
        <v>27</v>
      </c>
      <c r="F1016" s="120">
        <v>0.14285714285714285</v>
      </c>
      <c r="G1016" s="120">
        <v>3.8571428571428572</v>
      </c>
      <c r="H1016" s="120">
        <v>0.8571428571428571</v>
      </c>
      <c r="I1016" s="120">
        <v>0.5714285714285714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297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41.285714285714285</v>
      </c>
      <c r="D1017" s="245">
        <v>3.8571428571428572</v>
      </c>
      <c r="E1017" s="120">
        <v>30</v>
      </c>
      <c r="F1017" s="120">
        <v>0</v>
      </c>
      <c r="G1017" s="120">
        <v>5.4285714285714288</v>
      </c>
      <c r="H1017" s="120">
        <v>1.2857142857142858</v>
      </c>
      <c r="I1017" s="120">
        <v>0.42857142857142855</v>
      </c>
      <c r="J1017" s="120">
        <v>0</v>
      </c>
      <c r="K1017" s="120">
        <v>0</v>
      </c>
      <c r="L1017" s="120">
        <v>0</v>
      </c>
      <c r="M1017" s="120">
        <v>0.2857142857142857</v>
      </c>
      <c r="N1017" s="120">
        <v>0</v>
      </c>
      <c r="O1017" s="297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38.142857142857153</v>
      </c>
      <c r="D1018" s="245">
        <v>3.1428571428571428</v>
      </c>
      <c r="E1018" s="120">
        <v>29.571428571428573</v>
      </c>
      <c r="F1018" s="120">
        <v>0</v>
      </c>
      <c r="G1018" s="120">
        <v>4.1428571428571432</v>
      </c>
      <c r="H1018" s="120">
        <v>1.1428571428571428</v>
      </c>
      <c r="I1018" s="120">
        <v>0.14285714285714285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297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35.428571428571438</v>
      </c>
      <c r="D1019" s="245">
        <v>3.1428571428571428</v>
      </c>
      <c r="E1019" s="120">
        <v>26.428571428571427</v>
      </c>
      <c r="F1019" s="120">
        <v>0.42857142857142855</v>
      </c>
      <c r="G1019" s="120">
        <v>4.2857142857142856</v>
      </c>
      <c r="H1019" s="120">
        <v>0.7142857142857143</v>
      </c>
      <c r="I1019" s="120">
        <v>0.14285714285714285</v>
      </c>
      <c r="J1019" s="120">
        <v>0</v>
      </c>
      <c r="K1019" s="120">
        <v>0.14285714285714285</v>
      </c>
      <c r="L1019" s="120">
        <v>0.14285714285714285</v>
      </c>
      <c r="M1019" s="120">
        <v>0</v>
      </c>
      <c r="N1019" s="120">
        <v>0</v>
      </c>
      <c r="O1019" s="297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40.857142857142854</v>
      </c>
      <c r="D1020" s="245">
        <v>3.2857142857142856</v>
      </c>
      <c r="E1020" s="120">
        <v>27.857142857142858</v>
      </c>
      <c r="F1020" s="120">
        <v>0.14285714285714285</v>
      </c>
      <c r="G1020" s="120">
        <v>7.2857142857142856</v>
      </c>
      <c r="H1020" s="120">
        <v>1.8571428571428572</v>
      </c>
      <c r="I1020" s="120">
        <v>0.42857142857142855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7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38.571428571428584</v>
      </c>
      <c r="D1021" s="245">
        <v>3</v>
      </c>
      <c r="E1021" s="120">
        <v>29.428571428571427</v>
      </c>
      <c r="F1021" s="120">
        <v>0.14285714285714285</v>
      </c>
      <c r="G1021" s="120">
        <v>4.4285714285714288</v>
      </c>
      <c r="H1021" s="120">
        <v>1</v>
      </c>
      <c r="I1021" s="120">
        <v>0.42857142857142855</v>
      </c>
      <c r="J1021" s="120">
        <v>0</v>
      </c>
      <c r="K1021" s="120">
        <v>0.14285714285714285</v>
      </c>
      <c r="L1021" s="120">
        <v>0</v>
      </c>
      <c r="M1021" s="120">
        <v>0</v>
      </c>
      <c r="N1021" s="120">
        <v>0</v>
      </c>
      <c r="O1021" s="297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29.714285714285712</v>
      </c>
      <c r="D1022" s="245">
        <v>2.7142857142857144</v>
      </c>
      <c r="E1022" s="120">
        <v>20.857142857142858</v>
      </c>
      <c r="F1022" s="120">
        <v>0.2857142857142857</v>
      </c>
      <c r="G1022" s="120">
        <v>4.4285714285714288</v>
      </c>
      <c r="H1022" s="120">
        <v>0.8571428571428571</v>
      </c>
      <c r="I1022" s="120">
        <v>0.2857142857142857</v>
      </c>
      <c r="J1022" s="120">
        <v>0</v>
      </c>
      <c r="K1022" s="120">
        <v>0.2857142857142857</v>
      </c>
      <c r="L1022" s="120">
        <v>0</v>
      </c>
      <c r="M1022" s="120">
        <v>0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35.285714285714292</v>
      </c>
      <c r="D1023" s="245">
        <v>4</v>
      </c>
      <c r="E1023" s="120">
        <v>24.857142857142858</v>
      </c>
      <c r="F1023" s="120">
        <v>0</v>
      </c>
      <c r="G1023" s="120">
        <v>5</v>
      </c>
      <c r="H1023" s="120">
        <v>1.1428571428571428</v>
      </c>
      <c r="I1023" s="120">
        <v>0.2857142857142857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39</v>
      </c>
      <c r="D1024" s="245">
        <v>4.1428571428571432</v>
      </c>
      <c r="E1024" s="120">
        <v>27.142857142857142</v>
      </c>
      <c r="F1024" s="120">
        <v>0.2857142857142857</v>
      </c>
      <c r="G1024" s="120">
        <v>5.4285714285714288</v>
      </c>
      <c r="H1024" s="120">
        <v>1.4285714285714286</v>
      </c>
      <c r="I1024" s="120">
        <v>0.5714285714285714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39.857142857142868</v>
      </c>
      <c r="D1025" s="245">
        <v>4.4285714285714288</v>
      </c>
      <c r="E1025" s="120">
        <v>29.714285714285715</v>
      </c>
      <c r="F1025" s="120">
        <v>0</v>
      </c>
      <c r="G1025" s="120">
        <v>4.4285714285714288</v>
      </c>
      <c r="H1025" s="120">
        <v>1</v>
      </c>
      <c r="I1025" s="120">
        <v>0.14285714285714285</v>
      </c>
      <c r="J1025" s="120">
        <v>0.14285714285714285</v>
      </c>
      <c r="K1025" s="120">
        <v>0</v>
      </c>
      <c r="L1025" s="120">
        <v>0</v>
      </c>
      <c r="M1025" s="120">
        <v>0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37.571428571428577</v>
      </c>
      <c r="D1026" s="245">
        <v>5.5714285714285712</v>
      </c>
      <c r="E1026" s="120">
        <v>25.714285714285715</v>
      </c>
      <c r="F1026" s="120">
        <v>0</v>
      </c>
      <c r="G1026" s="120">
        <v>5</v>
      </c>
      <c r="H1026" s="120">
        <v>1.1428571428571428</v>
      </c>
      <c r="I1026" s="120">
        <v>0.14285714285714285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7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49.166666666666664</v>
      </c>
      <c r="D1027" s="245">
        <v>4.333333333333333</v>
      </c>
      <c r="E1027" s="120">
        <v>36.666666666666664</v>
      </c>
      <c r="F1027" s="120">
        <v>0.33333333333333331</v>
      </c>
      <c r="G1027" s="120">
        <v>6.166666666666667</v>
      </c>
      <c r="H1027" s="120">
        <v>0.83333333333333337</v>
      </c>
      <c r="I1027" s="120">
        <v>0.66666666666666663</v>
      </c>
      <c r="J1027" s="120">
        <v>0</v>
      </c>
      <c r="K1027" s="120">
        <v>0</v>
      </c>
      <c r="L1027" s="120">
        <v>0</v>
      </c>
      <c r="M1027" s="120">
        <v>0.16666666666666666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52.999999999999993</v>
      </c>
      <c r="D1028" s="245">
        <v>2.5</v>
      </c>
      <c r="E1028" s="120">
        <v>43.5</v>
      </c>
      <c r="F1028" s="120">
        <v>0</v>
      </c>
      <c r="G1028" s="120">
        <v>4.5</v>
      </c>
      <c r="H1028" s="120">
        <v>1.5</v>
      </c>
      <c r="I1028" s="120">
        <v>0.66666666666666663</v>
      </c>
      <c r="J1028" s="120">
        <v>0.16666666666666666</v>
      </c>
      <c r="K1028" s="120">
        <v>0</v>
      </c>
      <c r="L1028" s="120">
        <v>0.16666666666666666</v>
      </c>
      <c r="M1028" s="120">
        <v>0</v>
      </c>
      <c r="N1028" s="120">
        <v>0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47.571428571428577</v>
      </c>
      <c r="D1029" s="245">
        <v>4.5714285714285712</v>
      </c>
      <c r="E1029" s="120">
        <v>36.285714285714285</v>
      </c>
      <c r="F1029" s="120">
        <v>0.14285714285714285</v>
      </c>
      <c r="G1029" s="120">
        <v>4.1428571428571432</v>
      </c>
      <c r="H1029" s="120">
        <v>1.2857142857142858</v>
      </c>
      <c r="I1029" s="120">
        <v>0.8571428571428571</v>
      </c>
      <c r="J1029" s="120">
        <v>0.14285714285714285</v>
      </c>
      <c r="K1029" s="120">
        <v>0.14285714285714285</v>
      </c>
      <c r="L1029" s="120">
        <v>0</v>
      </c>
      <c r="M1029" s="120">
        <v>0</v>
      </c>
      <c r="N1029" s="120">
        <v>0</v>
      </c>
      <c r="O1029" s="297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47.428571428571431</v>
      </c>
      <c r="D1030" s="245">
        <v>2.8571428571428572</v>
      </c>
      <c r="E1030" s="120">
        <v>39.571428571428569</v>
      </c>
      <c r="F1030" s="120">
        <v>0</v>
      </c>
      <c r="G1030" s="120">
        <v>3.5714285714285716</v>
      </c>
      <c r="H1030" s="120">
        <v>1.1428571428571428</v>
      </c>
      <c r="I1030" s="120">
        <v>0.14285714285714285</v>
      </c>
      <c r="J1030" s="120">
        <v>0.14285714285714285</v>
      </c>
      <c r="K1030" s="120">
        <v>0</v>
      </c>
      <c r="L1030" s="120">
        <v>0</v>
      </c>
      <c r="M1030" s="120">
        <v>0</v>
      </c>
      <c r="N1030" s="120">
        <v>0</v>
      </c>
      <c r="O1030" s="297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49.571428571428577</v>
      </c>
      <c r="D1031" s="245">
        <v>4.8571428571428568</v>
      </c>
      <c r="E1031" s="120">
        <v>38</v>
      </c>
      <c r="F1031" s="120">
        <v>0.14285714285714285</v>
      </c>
      <c r="G1031" s="120">
        <v>4.8571428571428568</v>
      </c>
      <c r="H1031" s="120">
        <v>1.2857142857142858</v>
      </c>
      <c r="I1031" s="120">
        <v>0.14285714285714285</v>
      </c>
      <c r="J1031" s="120">
        <v>0.14285714285714285</v>
      </c>
      <c r="K1031" s="120">
        <v>0.14285714285714285</v>
      </c>
      <c r="L1031" s="120">
        <v>0</v>
      </c>
      <c r="M1031" s="120">
        <v>0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55.285714285714299</v>
      </c>
      <c r="D1032" s="245">
        <v>5</v>
      </c>
      <c r="E1032" s="120">
        <v>45.714285714285715</v>
      </c>
      <c r="F1032" s="120">
        <v>0.14285714285714285</v>
      </c>
      <c r="G1032" s="120">
        <v>3</v>
      </c>
      <c r="H1032" s="120">
        <v>1</v>
      </c>
      <c r="I1032" s="120">
        <v>0.14285714285714285</v>
      </c>
      <c r="J1032" s="120">
        <v>0</v>
      </c>
      <c r="K1032" s="120">
        <v>0.14285714285714285</v>
      </c>
      <c r="L1032" s="120">
        <v>0</v>
      </c>
      <c r="M1032" s="120">
        <v>0.14285714285714285</v>
      </c>
      <c r="N1032" s="120">
        <v>0</v>
      </c>
      <c r="O1032" s="297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60.571428571428577</v>
      </c>
      <c r="D1033" s="245">
        <v>9</v>
      </c>
      <c r="E1033" s="120">
        <v>45.285714285714285</v>
      </c>
      <c r="F1033" s="120">
        <v>0.7142857142857143</v>
      </c>
      <c r="G1033" s="120">
        <v>4.2857142857142856</v>
      </c>
      <c r="H1033" s="120">
        <v>1</v>
      </c>
      <c r="I1033" s="120">
        <v>0</v>
      </c>
      <c r="J1033" s="120">
        <v>0.14285714285714285</v>
      </c>
      <c r="K1033" s="120">
        <v>0</v>
      </c>
      <c r="L1033" s="120">
        <v>0</v>
      </c>
      <c r="M1033" s="120">
        <v>0</v>
      </c>
      <c r="N1033" s="120">
        <v>0</v>
      </c>
      <c r="O1033" s="297">
        <v>0.14285714285714285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56.999999999999993</v>
      </c>
      <c r="D1034" s="245">
        <v>7.5714285714285712</v>
      </c>
      <c r="E1034" s="120">
        <v>44</v>
      </c>
      <c r="F1034" s="120">
        <v>0.2857142857142857</v>
      </c>
      <c r="G1034" s="120">
        <v>3.5714285714285716</v>
      </c>
      <c r="H1034" s="120">
        <v>0.8571428571428571</v>
      </c>
      <c r="I1034" s="120">
        <v>0.2857142857142857</v>
      </c>
      <c r="J1034" s="120">
        <v>0</v>
      </c>
      <c r="K1034" s="120">
        <v>0.2857142857142857</v>
      </c>
      <c r="L1034" s="120">
        <v>0.14285714285714285</v>
      </c>
      <c r="M1034" s="120">
        <v>0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58.857142857142847</v>
      </c>
      <c r="D1035" s="245">
        <v>8.1428571428571423</v>
      </c>
      <c r="E1035" s="120">
        <v>44.571428571428569</v>
      </c>
      <c r="F1035" s="120">
        <v>0.5714285714285714</v>
      </c>
      <c r="G1035" s="120">
        <v>3.2857142857142856</v>
      </c>
      <c r="H1035" s="120">
        <v>1.8571428571428572</v>
      </c>
      <c r="I1035" s="120">
        <v>0</v>
      </c>
      <c r="J1035" s="120">
        <v>0.2857142857142857</v>
      </c>
      <c r="K1035" s="120">
        <v>0</v>
      </c>
      <c r="L1035" s="120">
        <v>0.14285714285714285</v>
      </c>
      <c r="M1035" s="120">
        <v>0</v>
      </c>
      <c r="N1035" s="120">
        <v>0</v>
      </c>
      <c r="O1035" s="297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48.285714285714292</v>
      </c>
      <c r="D1036" s="245">
        <v>7.1428571428571432</v>
      </c>
      <c r="E1036" s="120">
        <v>35</v>
      </c>
      <c r="F1036" s="120">
        <v>1</v>
      </c>
      <c r="G1036" s="120">
        <v>3.1428571428571428</v>
      </c>
      <c r="H1036" s="120">
        <v>1.5714285714285714</v>
      </c>
      <c r="I1036" s="120">
        <v>0</v>
      </c>
      <c r="J1036" s="120">
        <v>0.14285714285714285</v>
      </c>
      <c r="K1036" s="120">
        <v>0.2857142857142857</v>
      </c>
      <c r="L1036" s="120">
        <v>0</v>
      </c>
      <c r="M1036" s="120">
        <v>0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41.666666666666664</v>
      </c>
      <c r="D1037" s="245">
        <v>4.666666666666667</v>
      </c>
      <c r="E1037" s="120">
        <v>32.666666666666664</v>
      </c>
      <c r="F1037" s="120">
        <v>0</v>
      </c>
      <c r="G1037" s="120">
        <v>3.5</v>
      </c>
      <c r="H1037" s="120">
        <v>0.83333333333333337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41.833333333333329</v>
      </c>
      <c r="D1038" s="245">
        <v>4.666666666666667</v>
      </c>
      <c r="E1038" s="120">
        <v>32.666666666666664</v>
      </c>
      <c r="F1038" s="120">
        <v>0.16666666666666666</v>
      </c>
      <c r="G1038" s="120">
        <v>2.3333333333333335</v>
      </c>
      <c r="H1038" s="120">
        <v>1.3333333333333333</v>
      </c>
      <c r="I1038" s="120">
        <v>0.33333333333333331</v>
      </c>
      <c r="J1038" s="120">
        <v>0.16666666666666666</v>
      </c>
      <c r="K1038" s="120">
        <v>0</v>
      </c>
      <c r="L1038" s="120">
        <v>0</v>
      </c>
      <c r="M1038" s="120">
        <v>0.16666666666666666</v>
      </c>
      <c r="N1038" s="120">
        <v>0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38.666666666666671</v>
      </c>
      <c r="D1039" s="245">
        <v>4.5</v>
      </c>
      <c r="E1039" s="120">
        <v>30.666666666666668</v>
      </c>
      <c r="F1039" s="120">
        <v>0.33333333333333331</v>
      </c>
      <c r="G1039" s="120">
        <v>2</v>
      </c>
      <c r="H1039" s="120">
        <v>0.83333333333333337</v>
      </c>
      <c r="I1039" s="120">
        <v>0.16666666666666666</v>
      </c>
      <c r="J1039" s="120">
        <v>0</v>
      </c>
      <c r="K1039" s="120">
        <v>0.16666666666666666</v>
      </c>
      <c r="L1039" s="120">
        <v>0</v>
      </c>
      <c r="M1039" s="120">
        <v>0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40.666666666666671</v>
      </c>
      <c r="D1040" s="245">
        <v>2.6666666666666665</v>
      </c>
      <c r="E1040" s="120">
        <v>33.333333333333336</v>
      </c>
      <c r="F1040" s="120">
        <v>0</v>
      </c>
      <c r="G1040" s="120">
        <v>3.5</v>
      </c>
      <c r="H1040" s="120">
        <v>0.83333333333333337</v>
      </c>
      <c r="I1040" s="120">
        <v>0.33333333333333331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41.142857142857146</v>
      </c>
      <c r="D1041" s="245">
        <v>2</v>
      </c>
      <c r="E1041" s="120">
        <v>34</v>
      </c>
      <c r="F1041" s="120">
        <v>0.5714285714285714</v>
      </c>
      <c r="G1041" s="120">
        <v>3.4285714285714284</v>
      </c>
      <c r="H1041" s="120">
        <v>1.1428571428571428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35.857142857142861</v>
      </c>
      <c r="D1042" s="245">
        <v>3.2857142857142856</v>
      </c>
      <c r="E1042" s="120">
        <v>29.428571428571427</v>
      </c>
      <c r="F1042" s="120">
        <v>0</v>
      </c>
      <c r="G1042" s="120">
        <v>2.1428571428571428</v>
      </c>
      <c r="H1042" s="120">
        <v>1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32.285714285714285</v>
      </c>
      <c r="D1043" s="245">
        <v>2.8571428571428572</v>
      </c>
      <c r="E1043" s="120">
        <v>27.142857142857142</v>
      </c>
      <c r="F1043" s="120">
        <v>0</v>
      </c>
      <c r="G1043" s="120">
        <v>1.2857142857142858</v>
      </c>
      <c r="H1043" s="120">
        <v>0.8571428571428571</v>
      </c>
      <c r="I1043" s="120">
        <v>0</v>
      </c>
      <c r="J1043" s="120">
        <v>0.14285714285714285</v>
      </c>
      <c r="K1043" s="120">
        <v>0</v>
      </c>
      <c r="L1043" s="120">
        <v>0</v>
      </c>
      <c r="M1043" s="120">
        <v>0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27.428571428571427</v>
      </c>
      <c r="D1044" s="245">
        <v>1.4285714285714286</v>
      </c>
      <c r="E1044" s="120">
        <v>23.714285714285715</v>
      </c>
      <c r="F1044" s="120">
        <v>0.14285714285714285</v>
      </c>
      <c r="G1044" s="120">
        <v>1.8571428571428572</v>
      </c>
      <c r="H1044" s="120">
        <v>0.2857142857142857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31.714285714285715</v>
      </c>
      <c r="D1045" s="245">
        <v>1.7142857142857142</v>
      </c>
      <c r="E1045" s="120">
        <v>26.714285714285715</v>
      </c>
      <c r="F1045" s="120">
        <v>0</v>
      </c>
      <c r="G1045" s="120">
        <v>3</v>
      </c>
      <c r="H1045" s="120">
        <v>0.2857142857142857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22.285714285714285</v>
      </c>
      <c r="D1046" s="245">
        <v>1.8571428571428572</v>
      </c>
      <c r="E1046" s="120">
        <v>18.571428571428573</v>
      </c>
      <c r="F1046" s="120">
        <v>0</v>
      </c>
      <c r="G1046" s="120">
        <v>1.4285714285714286</v>
      </c>
      <c r="H1046" s="120">
        <v>0.42857142857142855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28.428571428571427</v>
      </c>
      <c r="D1047" s="245">
        <v>1.2857142857142858</v>
      </c>
      <c r="E1047" s="120">
        <v>24.285714285714285</v>
      </c>
      <c r="F1047" s="120">
        <v>0.14285714285714285</v>
      </c>
      <c r="G1047" s="120">
        <v>1.7142857142857142</v>
      </c>
      <c r="H1047" s="120">
        <v>0.8571428571428571</v>
      </c>
      <c r="I1047" s="120">
        <v>0.14285714285714285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26.714285714285715</v>
      </c>
      <c r="D1048" s="245">
        <v>2.5714285714285716</v>
      </c>
      <c r="E1048" s="120">
        <v>21.571428571428573</v>
      </c>
      <c r="F1048" s="120">
        <v>0</v>
      </c>
      <c r="G1048" s="120">
        <v>1.4285714285714286</v>
      </c>
      <c r="H1048" s="120">
        <v>1.1428571428571428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23.428571428571427</v>
      </c>
      <c r="D1049" s="245">
        <v>1.8571428571428572</v>
      </c>
      <c r="E1049" s="120">
        <v>19.857142857142858</v>
      </c>
      <c r="F1049" s="120">
        <v>0</v>
      </c>
      <c r="G1049" s="120">
        <v>1.2857142857142858</v>
      </c>
      <c r="H1049" s="120">
        <v>0.42857142857142855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19.285714285714285</v>
      </c>
      <c r="D1050" s="245">
        <v>1.8571428571428572</v>
      </c>
      <c r="E1050" s="120">
        <v>16.285714285714285</v>
      </c>
      <c r="F1050" s="120">
        <v>0</v>
      </c>
      <c r="G1050" s="120">
        <v>0.7142857142857143</v>
      </c>
      <c r="H1050" s="120">
        <v>0.42857142857142855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19.666666666666671</v>
      </c>
      <c r="D1051" s="245">
        <v>1</v>
      </c>
      <c r="E1051" s="120">
        <v>17.666666666666668</v>
      </c>
      <c r="F1051" s="120">
        <v>0.16666666666666666</v>
      </c>
      <c r="G1051" s="120">
        <v>0.5</v>
      </c>
      <c r="H1051" s="120">
        <v>0.16666666666666666</v>
      </c>
      <c r="I1051" s="120">
        <v>0.16666666666666666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25.333333333333332</v>
      </c>
      <c r="D1052" s="245">
        <v>1.8333333333333333</v>
      </c>
      <c r="E1052" s="120">
        <v>21.5</v>
      </c>
      <c r="F1052" s="120">
        <v>0</v>
      </c>
      <c r="G1052" s="120">
        <v>1.1666666666666667</v>
      </c>
      <c r="H1052" s="120">
        <v>0.83333333333333337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30</v>
      </c>
      <c r="D1053" s="245">
        <v>1.5</v>
      </c>
      <c r="E1053" s="120">
        <v>26.166666666666668</v>
      </c>
      <c r="F1053" s="120">
        <v>0</v>
      </c>
      <c r="G1053" s="120">
        <v>1.3333333333333333</v>
      </c>
      <c r="H1053" s="120">
        <v>1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24.166666666666668</v>
      </c>
      <c r="D1054" s="245">
        <v>0.83333333333333337</v>
      </c>
      <c r="E1054" s="120">
        <v>22.166666666666668</v>
      </c>
      <c r="F1054" s="120">
        <v>0</v>
      </c>
      <c r="G1054" s="120">
        <v>0.66666666666666663</v>
      </c>
      <c r="H1054" s="120">
        <v>0.5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19.833333333333336</v>
      </c>
      <c r="D1055" s="245">
        <v>0.5</v>
      </c>
      <c r="E1055" s="120">
        <v>17.666666666666668</v>
      </c>
      <c r="F1055" s="120">
        <v>0</v>
      </c>
      <c r="G1055" s="120">
        <v>0.66666666666666663</v>
      </c>
      <c r="H1055" s="120">
        <v>1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19.166666666666664</v>
      </c>
      <c r="D1056" s="245">
        <v>0.66666666666666663</v>
      </c>
      <c r="E1056" s="120">
        <v>17.333333333333332</v>
      </c>
      <c r="F1056" s="120">
        <v>0</v>
      </c>
      <c r="G1056" s="120">
        <v>0.83333333333333337</v>
      </c>
      <c r="H1056" s="120">
        <v>0.33333333333333331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22.166666666666668</v>
      </c>
      <c r="D1057" s="245">
        <v>1.1666666666666667</v>
      </c>
      <c r="E1057" s="120">
        <v>19.666666666666668</v>
      </c>
      <c r="F1057" s="120">
        <v>0</v>
      </c>
      <c r="G1057" s="120">
        <v>1</v>
      </c>
      <c r="H1057" s="120">
        <v>0.33333333333333331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15.166666666666666</v>
      </c>
      <c r="D1058" s="245">
        <v>0.5</v>
      </c>
      <c r="E1058" s="120">
        <v>14</v>
      </c>
      <c r="F1058" s="120">
        <v>0</v>
      </c>
      <c r="G1058" s="120">
        <v>0.66666666666666663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15.5</v>
      </c>
      <c r="D1059" s="245">
        <v>0.83333333333333337</v>
      </c>
      <c r="E1059" s="120">
        <v>14</v>
      </c>
      <c r="F1059" s="120">
        <v>0.16666666666666666</v>
      </c>
      <c r="G1059" s="120">
        <v>0.5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12.5</v>
      </c>
      <c r="D1060" s="298">
        <v>0.83333333333333337</v>
      </c>
      <c r="E1060" s="299">
        <v>10.166666666666666</v>
      </c>
      <c r="F1060" s="299">
        <v>0.16666666666666666</v>
      </c>
      <c r="G1060" s="299">
        <v>0.5</v>
      </c>
      <c r="H1060" s="299">
        <v>0.33333333333333331</v>
      </c>
      <c r="I1060" s="299">
        <v>0.5</v>
      </c>
      <c r="J1060" s="299">
        <v>0</v>
      </c>
      <c r="K1060" s="299">
        <v>0</v>
      </c>
      <c r="L1060" s="299">
        <v>0</v>
      </c>
      <c r="M1060" s="299">
        <v>0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1928.5952380952385</v>
      </c>
      <c r="D1061" s="400">
        <v>162.52380952380949</v>
      </c>
      <c r="E1061" s="400">
        <v>1473.4047619047624</v>
      </c>
      <c r="F1061" s="400">
        <v>6.4999999999999991</v>
      </c>
      <c r="G1061" s="400">
        <v>217.4761904761904</v>
      </c>
      <c r="H1061" s="400">
        <v>50.857142857142868</v>
      </c>
      <c r="I1061" s="400">
        <v>10.714285714285717</v>
      </c>
      <c r="J1061" s="400">
        <v>2.8809523809523805</v>
      </c>
      <c r="K1061" s="400">
        <v>1.9047619047619044</v>
      </c>
      <c r="L1061" s="400">
        <v>0.76190476190476186</v>
      </c>
      <c r="M1061" s="400">
        <v>1.4285714285714286</v>
      </c>
      <c r="N1061" s="400">
        <v>0</v>
      </c>
      <c r="O1061" s="401">
        <v>0.14285714285714285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2306.4523809523816</v>
      </c>
      <c r="D1062" s="405">
        <v>188.35714285714283</v>
      </c>
      <c r="E1062" s="405">
        <v>1784.2857142857147</v>
      </c>
      <c r="F1062" s="405">
        <v>7.6666666666666661</v>
      </c>
      <c r="G1062" s="405">
        <v>245.57142857142844</v>
      </c>
      <c r="H1062" s="405">
        <v>62.14285714285716</v>
      </c>
      <c r="I1062" s="405">
        <v>11.166666666666668</v>
      </c>
      <c r="J1062" s="405">
        <v>3.0238095238095233</v>
      </c>
      <c r="K1062" s="405">
        <v>1.9047619047619044</v>
      </c>
      <c r="L1062" s="405">
        <v>0.76190476190476186</v>
      </c>
      <c r="M1062" s="405">
        <v>1.4285714285714286</v>
      </c>
      <c r="N1062" s="405">
        <v>0</v>
      </c>
      <c r="O1062" s="406">
        <v>0.14285714285714285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2464.9523809523812</v>
      </c>
      <c r="D1063" s="410">
        <v>195.19047619047618</v>
      </c>
      <c r="E1063" s="410">
        <v>1925.4523809523816</v>
      </c>
      <c r="F1063" s="410">
        <v>8</v>
      </c>
      <c r="G1063" s="410">
        <v>251.7380952380951</v>
      </c>
      <c r="H1063" s="410">
        <v>65.642857142857153</v>
      </c>
      <c r="I1063" s="410">
        <v>11.666666666666668</v>
      </c>
      <c r="J1063" s="410">
        <v>3.0238095238095233</v>
      </c>
      <c r="K1063" s="410">
        <v>1.9047619047619044</v>
      </c>
      <c r="L1063" s="410">
        <v>0.76190476190476186</v>
      </c>
      <c r="M1063" s="410">
        <v>1.4285714285714286</v>
      </c>
      <c r="N1063" s="410">
        <v>0</v>
      </c>
      <c r="O1063" s="411">
        <v>0.14285714285714285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2606.6190476190473</v>
      </c>
      <c r="D1064" s="415">
        <v>199.90476190476187</v>
      </c>
      <c r="E1064" s="415">
        <v>2050.4523809523821</v>
      </c>
      <c r="F1064" s="415">
        <v>8</v>
      </c>
      <c r="G1064" s="415">
        <v>259.85714285714272</v>
      </c>
      <c r="H1064" s="415">
        <v>69.476190476190467</v>
      </c>
      <c r="I1064" s="415">
        <v>11.666666666666668</v>
      </c>
      <c r="J1064" s="415">
        <v>3.0238095238095233</v>
      </c>
      <c r="K1064" s="415">
        <v>1.9047619047619044</v>
      </c>
      <c r="L1064" s="415">
        <v>0.76190476190476186</v>
      </c>
      <c r="M1064" s="415">
        <v>1.4285714285714286</v>
      </c>
      <c r="N1064" s="415">
        <v>0</v>
      </c>
      <c r="O1064" s="416">
        <v>0.14285714285714285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6">
        <v>20</v>
      </c>
      <c r="Y1066" s="557"/>
      <c r="Z1066" s="557">
        <v>24</v>
      </c>
      <c r="AA1066" s="557"/>
      <c r="AB1066" s="557">
        <v>35</v>
      </c>
      <c r="AC1066" s="558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64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91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21</v>
      </c>
      <c r="D1069" s="295">
        <v>0</v>
      </c>
      <c r="E1069" s="87">
        <v>3</v>
      </c>
      <c r="F1069" s="87">
        <v>13</v>
      </c>
      <c r="G1069" s="87">
        <v>5</v>
      </c>
      <c r="H1069" s="87">
        <v>0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5</v>
      </c>
      <c r="Y1069" s="30">
        <v>0.23809523809523808</v>
      </c>
      <c r="Z1069" s="97">
        <v>0</v>
      </c>
      <c r="AA1069" s="30">
        <v>0</v>
      </c>
      <c r="AB1069" s="97">
        <v>0</v>
      </c>
      <c r="AC1069" s="30">
        <v>0</v>
      </c>
      <c r="AD1069" s="25">
        <v>17.563333333333333</v>
      </c>
      <c r="AE1069" s="25">
        <v>20.73</v>
      </c>
      <c r="AF1069" s="25">
        <v>22.613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15</v>
      </c>
      <c r="D1070" s="245">
        <v>0</v>
      </c>
      <c r="E1070" s="120">
        <v>2</v>
      </c>
      <c r="F1070" s="120">
        <v>9</v>
      </c>
      <c r="G1070" s="120">
        <v>4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4</v>
      </c>
      <c r="Y1070" s="31">
        <v>0.26666666666666666</v>
      </c>
      <c r="Z1070" s="98">
        <v>1</v>
      </c>
      <c r="AA1070" s="31">
        <v>6.6666666666666666E-2</v>
      </c>
      <c r="AB1070" s="98">
        <v>0</v>
      </c>
      <c r="AC1070" s="31">
        <v>0</v>
      </c>
      <c r="AD1070" s="27">
        <v>18.681999999999999</v>
      </c>
      <c r="AE1070" s="27">
        <v>21.891999999999999</v>
      </c>
      <c r="AF1070" s="27" t="s">
        <v>103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15</v>
      </c>
      <c r="D1071" s="245">
        <v>1</v>
      </c>
      <c r="E1071" s="120">
        <v>4</v>
      </c>
      <c r="F1071" s="120">
        <v>4</v>
      </c>
      <c r="G1071" s="120">
        <v>6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6</v>
      </c>
      <c r="Y1071" s="31">
        <v>0.4</v>
      </c>
      <c r="Z1071" s="98">
        <v>0</v>
      </c>
      <c r="AA1071" s="31">
        <v>0</v>
      </c>
      <c r="AB1071" s="98">
        <v>0</v>
      </c>
      <c r="AC1071" s="31">
        <v>0</v>
      </c>
      <c r="AD1071" s="27">
        <v>17.291333333333331</v>
      </c>
      <c r="AE1071" s="27">
        <v>21.683999999999997</v>
      </c>
      <c r="AF1071" s="27" t="s">
        <v>103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8</v>
      </c>
      <c r="D1072" s="245">
        <v>0</v>
      </c>
      <c r="E1072" s="120">
        <v>0</v>
      </c>
      <c r="F1072" s="120">
        <v>4</v>
      </c>
      <c r="G1072" s="120">
        <v>4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4</v>
      </c>
      <c r="Y1072" s="31">
        <v>0.5</v>
      </c>
      <c r="Z1072" s="98">
        <v>0</v>
      </c>
      <c r="AA1072" s="31">
        <v>0</v>
      </c>
      <c r="AB1072" s="98">
        <v>0</v>
      </c>
      <c r="AC1072" s="31">
        <v>0</v>
      </c>
      <c r="AD1072" s="27">
        <v>19.611249999999998</v>
      </c>
      <c r="AE1072" s="27">
        <v>22.023</v>
      </c>
      <c r="AF1072" s="27" t="s">
        <v>103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3</v>
      </c>
      <c r="D1073" s="245">
        <v>0</v>
      </c>
      <c r="E1073" s="120">
        <v>1</v>
      </c>
      <c r="F1073" s="120">
        <v>1</v>
      </c>
      <c r="G1073" s="120">
        <v>0</v>
      </c>
      <c r="H1073" s="120">
        <v>1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1</v>
      </c>
      <c r="Y1073" s="31">
        <v>0.33333333333333331</v>
      </c>
      <c r="Z1073" s="98">
        <v>1</v>
      </c>
      <c r="AA1073" s="31">
        <v>0.33333333333333331</v>
      </c>
      <c r="AB1073" s="98">
        <v>0</v>
      </c>
      <c r="AC1073" s="31">
        <v>0</v>
      </c>
      <c r="AD1073" s="27">
        <v>19.073333333333334</v>
      </c>
      <c r="AE1073" s="27" t="s">
        <v>103</v>
      </c>
      <c r="AF1073" s="27" t="s">
        <v>103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16</v>
      </c>
      <c r="D1074" s="245">
        <v>0</v>
      </c>
      <c r="E1074" s="120">
        <v>5</v>
      </c>
      <c r="F1074" s="120">
        <v>9</v>
      </c>
      <c r="G1074" s="120">
        <v>1</v>
      </c>
      <c r="H1074" s="120">
        <v>1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2</v>
      </c>
      <c r="Y1074" s="31">
        <v>0.125</v>
      </c>
      <c r="Z1074" s="98">
        <v>1</v>
      </c>
      <c r="AA1074" s="31">
        <v>6.25E-2</v>
      </c>
      <c r="AB1074" s="98">
        <v>0</v>
      </c>
      <c r="AC1074" s="31">
        <v>0</v>
      </c>
      <c r="AD1074" s="27">
        <v>16.895624999999999</v>
      </c>
      <c r="AE1074" s="27">
        <v>20.0945</v>
      </c>
      <c r="AF1074" s="27" t="s">
        <v>103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63</v>
      </c>
      <c r="D1075" s="245">
        <v>3</v>
      </c>
      <c r="E1075" s="120">
        <v>24</v>
      </c>
      <c r="F1075" s="120">
        <v>28</v>
      </c>
      <c r="G1075" s="120">
        <v>6</v>
      </c>
      <c r="H1075" s="120">
        <v>2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8</v>
      </c>
      <c r="Y1075" s="31">
        <v>0.12698412698412698</v>
      </c>
      <c r="Z1075" s="98">
        <v>2</v>
      </c>
      <c r="AA1075" s="31">
        <v>3.1746031746031744E-2</v>
      </c>
      <c r="AB1075" s="98">
        <v>0</v>
      </c>
      <c r="AC1075" s="31">
        <v>0</v>
      </c>
      <c r="AD1075" s="27">
        <v>15.839206349206352</v>
      </c>
      <c r="AE1075" s="27">
        <v>19.259999999999998</v>
      </c>
      <c r="AF1075" s="27">
        <v>23.013999999999992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153</v>
      </c>
      <c r="D1076" s="245">
        <v>13</v>
      </c>
      <c r="E1076" s="120">
        <v>51</v>
      </c>
      <c r="F1076" s="120">
        <v>68</v>
      </c>
      <c r="G1076" s="120">
        <v>18</v>
      </c>
      <c r="H1076" s="120">
        <v>2</v>
      </c>
      <c r="I1076" s="120">
        <v>0</v>
      </c>
      <c r="J1076" s="120">
        <v>1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21</v>
      </c>
      <c r="Y1076" s="31">
        <v>0.13725490196078433</v>
      </c>
      <c r="Z1076" s="98">
        <v>4</v>
      </c>
      <c r="AA1076" s="31">
        <v>2.6143790849673203E-2</v>
      </c>
      <c r="AB1076" s="98">
        <v>1</v>
      </c>
      <c r="AC1076" s="31">
        <v>6.5359477124183009E-3</v>
      </c>
      <c r="AD1076" s="27">
        <v>15.793071895424838</v>
      </c>
      <c r="AE1076" s="27">
        <v>19.614000000000001</v>
      </c>
      <c r="AF1076" s="27">
        <v>22.732999999999986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196</v>
      </c>
      <c r="D1077" s="245">
        <v>22</v>
      </c>
      <c r="E1077" s="120">
        <v>78</v>
      </c>
      <c r="F1077" s="120">
        <v>76</v>
      </c>
      <c r="G1077" s="120">
        <v>20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20</v>
      </c>
      <c r="Y1077" s="31">
        <v>0.10204081632653061</v>
      </c>
      <c r="Z1077" s="98">
        <v>1</v>
      </c>
      <c r="AA1077" s="31">
        <v>5.1020408163265302E-3</v>
      </c>
      <c r="AB1077" s="98">
        <v>0</v>
      </c>
      <c r="AC1077" s="31">
        <v>0</v>
      </c>
      <c r="AD1077" s="27">
        <v>15.081428571428567</v>
      </c>
      <c r="AE1077" s="27">
        <v>19.212499999999999</v>
      </c>
      <c r="AF1077" s="27">
        <v>21.398999999999987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154</v>
      </c>
      <c r="D1078" s="245">
        <v>12</v>
      </c>
      <c r="E1078" s="120">
        <v>74</v>
      </c>
      <c r="F1078" s="120">
        <v>57</v>
      </c>
      <c r="G1078" s="120">
        <v>10</v>
      </c>
      <c r="H1078" s="120">
        <v>1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11</v>
      </c>
      <c r="Y1078" s="31">
        <v>7.1428571428571425E-2</v>
      </c>
      <c r="Z1078" s="98">
        <v>1</v>
      </c>
      <c r="AA1078" s="31">
        <v>6.4935064935064939E-3</v>
      </c>
      <c r="AB1078" s="98">
        <v>0</v>
      </c>
      <c r="AC1078" s="31">
        <v>0</v>
      </c>
      <c r="AD1078" s="27">
        <v>14.751753246753244</v>
      </c>
      <c r="AE1078" s="27">
        <v>17.8</v>
      </c>
      <c r="AF1078" s="27">
        <v>21.287500000000001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159</v>
      </c>
      <c r="D1079" s="245">
        <v>20</v>
      </c>
      <c r="E1079" s="120">
        <v>75</v>
      </c>
      <c r="F1079" s="120">
        <v>50</v>
      </c>
      <c r="G1079" s="120">
        <v>14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14</v>
      </c>
      <c r="Y1079" s="31">
        <v>8.8050314465408799E-2</v>
      </c>
      <c r="Z1079" s="98">
        <v>0</v>
      </c>
      <c r="AA1079" s="31">
        <v>0</v>
      </c>
      <c r="AB1079" s="98">
        <v>0</v>
      </c>
      <c r="AC1079" s="31">
        <v>0</v>
      </c>
      <c r="AD1079" s="27">
        <v>14.297169811320746</v>
      </c>
      <c r="AE1079" s="27">
        <v>17.989999999999998</v>
      </c>
      <c r="AF1079" s="27">
        <v>21.17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151</v>
      </c>
      <c r="D1080" s="245">
        <v>18</v>
      </c>
      <c r="E1080" s="120">
        <v>62</v>
      </c>
      <c r="F1080" s="120">
        <v>55</v>
      </c>
      <c r="G1080" s="120">
        <v>15</v>
      </c>
      <c r="H1080" s="120">
        <v>1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16</v>
      </c>
      <c r="Y1080" s="31">
        <v>0.10596026490066225</v>
      </c>
      <c r="Z1080" s="98">
        <v>1</v>
      </c>
      <c r="AA1080" s="31">
        <v>6.6225165562913907E-3</v>
      </c>
      <c r="AB1080" s="98">
        <v>0</v>
      </c>
      <c r="AC1080" s="31">
        <v>0</v>
      </c>
      <c r="AD1080" s="27">
        <v>14.836490066225169</v>
      </c>
      <c r="AE1080" s="27">
        <v>19.224</v>
      </c>
      <c r="AF1080" s="27">
        <v>21.408000000000005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150</v>
      </c>
      <c r="D1081" s="245">
        <v>16</v>
      </c>
      <c r="E1081" s="120">
        <v>60</v>
      </c>
      <c r="F1081" s="120">
        <v>61</v>
      </c>
      <c r="G1081" s="120">
        <v>13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13</v>
      </c>
      <c r="Y1081" s="31">
        <v>8.666666666666667E-2</v>
      </c>
      <c r="Z1081" s="98">
        <v>0</v>
      </c>
      <c r="AA1081" s="31">
        <v>0</v>
      </c>
      <c r="AB1081" s="98">
        <v>0</v>
      </c>
      <c r="AC1081" s="31">
        <v>0</v>
      </c>
      <c r="AD1081" s="27">
        <v>14.720333333333338</v>
      </c>
      <c r="AE1081" s="27">
        <v>18.507000000000001</v>
      </c>
      <c r="AF1081" s="27">
        <v>21.167999999999999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151</v>
      </c>
      <c r="D1082" s="245">
        <v>20</v>
      </c>
      <c r="E1082" s="120">
        <v>56</v>
      </c>
      <c r="F1082" s="120">
        <v>63</v>
      </c>
      <c r="G1082" s="120">
        <v>11</v>
      </c>
      <c r="H1082" s="120">
        <v>1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12</v>
      </c>
      <c r="Y1082" s="31">
        <v>7.9470198675496692E-2</v>
      </c>
      <c r="Z1082" s="98">
        <v>1</v>
      </c>
      <c r="AA1082" s="31">
        <v>6.6225165562913907E-3</v>
      </c>
      <c r="AB1082" s="98">
        <v>0</v>
      </c>
      <c r="AC1082" s="31">
        <v>0</v>
      </c>
      <c r="AD1082" s="27">
        <v>14.509337748344365</v>
      </c>
      <c r="AE1082" s="27">
        <v>18.639999999999997</v>
      </c>
      <c r="AF1082" s="27">
        <v>20.396000000000001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137</v>
      </c>
      <c r="D1083" s="245">
        <v>17</v>
      </c>
      <c r="E1083" s="120">
        <v>49</v>
      </c>
      <c r="F1083" s="120">
        <v>56</v>
      </c>
      <c r="G1083" s="120">
        <v>13</v>
      </c>
      <c r="H1083" s="120">
        <v>2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15</v>
      </c>
      <c r="Y1083" s="31">
        <v>0.10948905109489052</v>
      </c>
      <c r="Z1083" s="98">
        <v>4</v>
      </c>
      <c r="AA1083" s="31">
        <v>2.9197080291970802E-2</v>
      </c>
      <c r="AB1083" s="98">
        <v>0</v>
      </c>
      <c r="AC1083" s="31">
        <v>0</v>
      </c>
      <c r="AD1083" s="27">
        <v>15.121313868613131</v>
      </c>
      <c r="AE1083" s="27">
        <v>19.376000000000001</v>
      </c>
      <c r="AF1083" s="27">
        <v>22.215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153</v>
      </c>
      <c r="D1084" s="245">
        <v>20</v>
      </c>
      <c r="E1084" s="120">
        <v>79</v>
      </c>
      <c r="F1084" s="120">
        <v>39</v>
      </c>
      <c r="G1084" s="120">
        <v>15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15</v>
      </c>
      <c r="Y1084" s="31">
        <v>9.8039215686274508E-2</v>
      </c>
      <c r="Z1084" s="98">
        <v>1</v>
      </c>
      <c r="AA1084" s="31">
        <v>6.5359477124183009E-3</v>
      </c>
      <c r="AB1084" s="98">
        <v>0</v>
      </c>
      <c r="AC1084" s="31">
        <v>0</v>
      </c>
      <c r="AD1084" s="27">
        <v>13.996274509803914</v>
      </c>
      <c r="AE1084" s="27">
        <v>18.891000000000002</v>
      </c>
      <c r="AF1084" s="27">
        <v>21.927999999999997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229</v>
      </c>
      <c r="D1085" s="245">
        <v>40</v>
      </c>
      <c r="E1085" s="120">
        <v>98</v>
      </c>
      <c r="F1085" s="120">
        <v>77</v>
      </c>
      <c r="G1085" s="120">
        <v>12</v>
      </c>
      <c r="H1085" s="120">
        <v>2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14</v>
      </c>
      <c r="Y1085" s="31">
        <v>6.1135371179039298E-2</v>
      </c>
      <c r="Z1085" s="98">
        <v>2</v>
      </c>
      <c r="AA1085" s="31">
        <v>8.7336244541484712E-3</v>
      </c>
      <c r="AB1085" s="98">
        <v>0</v>
      </c>
      <c r="AC1085" s="31">
        <v>0</v>
      </c>
      <c r="AD1085" s="27">
        <v>13.933187772925773</v>
      </c>
      <c r="AE1085" s="27">
        <v>18.21</v>
      </c>
      <c r="AF1085" s="27">
        <v>20.65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269</v>
      </c>
      <c r="D1086" s="245">
        <v>50</v>
      </c>
      <c r="E1086" s="120">
        <v>136</v>
      </c>
      <c r="F1086" s="120">
        <v>68</v>
      </c>
      <c r="G1086" s="120">
        <v>15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15</v>
      </c>
      <c r="Y1086" s="31">
        <v>5.5762081784386616E-2</v>
      </c>
      <c r="Z1086" s="98">
        <v>2</v>
      </c>
      <c r="AA1086" s="31">
        <v>7.4349442379182153E-3</v>
      </c>
      <c r="AB1086" s="98">
        <v>0</v>
      </c>
      <c r="AC1086" s="31">
        <v>0</v>
      </c>
      <c r="AD1086" s="27">
        <v>13.192639405204464</v>
      </c>
      <c r="AE1086" s="27">
        <v>17.22</v>
      </c>
      <c r="AF1086" s="27">
        <v>20.68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151</v>
      </c>
      <c r="D1087" s="245">
        <v>11</v>
      </c>
      <c r="E1087" s="120">
        <v>68</v>
      </c>
      <c r="F1087" s="120">
        <v>61</v>
      </c>
      <c r="G1087" s="120">
        <v>10</v>
      </c>
      <c r="H1087" s="120">
        <v>0</v>
      </c>
      <c r="I1087" s="120">
        <v>1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11</v>
      </c>
      <c r="Y1087" s="31">
        <v>7.2847682119205295E-2</v>
      </c>
      <c r="Z1087" s="98">
        <v>3</v>
      </c>
      <c r="AA1087" s="31">
        <v>1.9867549668874173E-2</v>
      </c>
      <c r="AB1087" s="98">
        <v>0</v>
      </c>
      <c r="AC1087" s="31">
        <v>0</v>
      </c>
      <c r="AD1087" s="27">
        <v>14.785496688741729</v>
      </c>
      <c r="AE1087" s="27">
        <v>18.538</v>
      </c>
      <c r="AF1087" s="27">
        <v>21.848000000000003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114</v>
      </c>
      <c r="D1088" s="245">
        <v>11</v>
      </c>
      <c r="E1088" s="120">
        <v>44</v>
      </c>
      <c r="F1088" s="120">
        <v>45</v>
      </c>
      <c r="G1088" s="120">
        <v>12</v>
      </c>
      <c r="H1088" s="120">
        <v>2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14</v>
      </c>
      <c r="Y1088" s="31">
        <v>0.12280701754385964</v>
      </c>
      <c r="Z1088" s="98">
        <v>4</v>
      </c>
      <c r="AA1088" s="31">
        <v>3.5087719298245612E-2</v>
      </c>
      <c r="AB1088" s="98">
        <v>0</v>
      </c>
      <c r="AC1088" s="31">
        <v>0</v>
      </c>
      <c r="AD1088" s="27">
        <v>15.520526315789462</v>
      </c>
      <c r="AE1088" s="27">
        <v>19.487500000000001</v>
      </c>
      <c r="AF1088" s="27">
        <v>23.06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97</v>
      </c>
      <c r="D1089" s="245">
        <v>9</v>
      </c>
      <c r="E1089" s="120">
        <v>35</v>
      </c>
      <c r="F1089" s="120">
        <v>41</v>
      </c>
      <c r="G1089" s="120">
        <v>9</v>
      </c>
      <c r="H1089" s="120">
        <v>2</v>
      </c>
      <c r="I1089" s="120">
        <v>1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12</v>
      </c>
      <c r="Y1089" s="31">
        <v>0.12371134020618557</v>
      </c>
      <c r="Z1089" s="98">
        <v>4</v>
      </c>
      <c r="AA1089" s="31">
        <v>4.1237113402061855E-2</v>
      </c>
      <c r="AB1089" s="98">
        <v>0</v>
      </c>
      <c r="AC1089" s="31">
        <v>0</v>
      </c>
      <c r="AD1089" s="27">
        <v>15.489175257731956</v>
      </c>
      <c r="AE1089" s="27">
        <v>18.974</v>
      </c>
      <c r="AF1089" s="27">
        <v>22.749999999999989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64</v>
      </c>
      <c r="D1090" s="245">
        <v>2</v>
      </c>
      <c r="E1090" s="120">
        <v>20</v>
      </c>
      <c r="F1090" s="120">
        <v>28</v>
      </c>
      <c r="G1090" s="120">
        <v>12</v>
      </c>
      <c r="H1090" s="120">
        <v>2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14</v>
      </c>
      <c r="Y1090" s="31">
        <v>0.21875</v>
      </c>
      <c r="Z1090" s="98">
        <v>3</v>
      </c>
      <c r="AA1090" s="31">
        <v>4.6875E-2</v>
      </c>
      <c r="AB1090" s="98">
        <v>0</v>
      </c>
      <c r="AC1090" s="31">
        <v>0</v>
      </c>
      <c r="AD1090" s="27">
        <v>16.856093749999999</v>
      </c>
      <c r="AE1090" s="27">
        <v>20.75</v>
      </c>
      <c r="AF1090" s="27">
        <v>23.947499999999998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61</v>
      </c>
      <c r="D1091" s="245">
        <v>1</v>
      </c>
      <c r="E1091" s="120">
        <v>16</v>
      </c>
      <c r="F1091" s="120">
        <v>32</v>
      </c>
      <c r="G1091" s="120">
        <v>11</v>
      </c>
      <c r="H1091" s="120">
        <v>1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12</v>
      </c>
      <c r="Y1091" s="31">
        <v>0.19672131147540983</v>
      </c>
      <c r="Z1091" s="98">
        <v>4</v>
      </c>
      <c r="AA1091" s="31">
        <v>6.5573770491803282E-2</v>
      </c>
      <c r="AB1091" s="98">
        <v>0</v>
      </c>
      <c r="AC1091" s="31">
        <v>0</v>
      </c>
      <c r="AD1091" s="27">
        <v>17.123934426229507</v>
      </c>
      <c r="AE1091" s="27">
        <v>21.250999999999998</v>
      </c>
      <c r="AF1091" s="27">
        <v>24.631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51</v>
      </c>
      <c r="D1092" s="298">
        <v>1</v>
      </c>
      <c r="E1092" s="299">
        <v>17</v>
      </c>
      <c r="F1092" s="299">
        <v>24</v>
      </c>
      <c r="G1092" s="299">
        <v>7</v>
      </c>
      <c r="H1092" s="299">
        <v>1</v>
      </c>
      <c r="I1092" s="299">
        <v>1</v>
      </c>
      <c r="J1092" s="299">
        <v>0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9</v>
      </c>
      <c r="Y1092" s="310">
        <v>0.17647058823529413</v>
      </c>
      <c r="Z1092" s="311">
        <v>2</v>
      </c>
      <c r="AA1092" s="310">
        <v>3.9215686274509803E-2</v>
      </c>
      <c r="AB1092" s="311">
        <v>0</v>
      </c>
      <c r="AC1092" s="310">
        <v>0</v>
      </c>
      <c r="AD1092" s="122">
        <v>16.79058823529412</v>
      </c>
      <c r="AE1092" s="122">
        <v>20.338000000000001</v>
      </c>
      <c r="AF1092" s="122">
        <v>23.203999999999994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2053</v>
      </c>
      <c r="D1093" s="400">
        <v>259</v>
      </c>
      <c r="E1093" s="400">
        <v>886</v>
      </c>
      <c r="F1093" s="400">
        <v>731</v>
      </c>
      <c r="G1093" s="400">
        <v>166</v>
      </c>
      <c r="H1093" s="400">
        <v>9</v>
      </c>
      <c r="I1093" s="400">
        <v>1</v>
      </c>
      <c r="J1093" s="400">
        <v>1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177</v>
      </c>
      <c r="Y1093" s="418">
        <v>8.621529469069654E-2</v>
      </c>
      <c r="Z1093" s="402">
        <v>20</v>
      </c>
      <c r="AA1093" s="418">
        <v>9.74184120798831E-3</v>
      </c>
      <c r="AB1093" s="402">
        <v>1</v>
      </c>
      <c r="AC1093" s="418">
        <v>4.8709206039941551E-4</v>
      </c>
      <c r="AD1093" s="419">
        <v>14.486980029225526</v>
      </c>
      <c r="AE1093" s="419">
        <v>18.694999999999993</v>
      </c>
      <c r="AF1093" s="419">
        <v>21.207999999999998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2391</v>
      </c>
      <c r="D1094" s="405">
        <v>284</v>
      </c>
      <c r="E1094" s="405">
        <v>1009</v>
      </c>
      <c r="F1094" s="405">
        <v>873</v>
      </c>
      <c r="G1094" s="405">
        <v>205</v>
      </c>
      <c r="H1094" s="405">
        <v>17</v>
      </c>
      <c r="I1094" s="405">
        <v>2</v>
      </c>
      <c r="J1094" s="405">
        <v>1</v>
      </c>
      <c r="K1094" s="405">
        <v>0</v>
      </c>
      <c r="L1094" s="405">
        <v>0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225</v>
      </c>
      <c r="Y1094" s="420">
        <v>9.4102885821831864E-2</v>
      </c>
      <c r="Z1094" s="407">
        <v>33</v>
      </c>
      <c r="AA1094" s="420">
        <v>1.3801756587202008E-2</v>
      </c>
      <c r="AB1094" s="407">
        <v>1</v>
      </c>
      <c r="AC1094" s="420">
        <v>4.1823504809703052E-4</v>
      </c>
      <c r="AD1094" s="421">
        <v>14.675959849435367</v>
      </c>
      <c r="AE1094" s="421">
        <v>18.854000000000003</v>
      </c>
      <c r="AF1094" s="421">
        <v>21.38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2503</v>
      </c>
      <c r="D1095" s="410">
        <v>286</v>
      </c>
      <c r="E1095" s="410">
        <v>1042</v>
      </c>
      <c r="F1095" s="410">
        <v>929</v>
      </c>
      <c r="G1095" s="410">
        <v>223</v>
      </c>
      <c r="H1095" s="410">
        <v>19</v>
      </c>
      <c r="I1095" s="410">
        <v>3</v>
      </c>
      <c r="J1095" s="410">
        <v>1</v>
      </c>
      <c r="K1095" s="410">
        <v>0</v>
      </c>
      <c r="L1095" s="410">
        <v>0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246</v>
      </c>
      <c r="Y1095" s="422">
        <v>9.8282061526168599E-2</v>
      </c>
      <c r="Z1095" s="412">
        <v>39</v>
      </c>
      <c r="AA1095" s="422">
        <v>1.5581302437075509E-2</v>
      </c>
      <c r="AB1095" s="412">
        <v>1</v>
      </c>
      <c r="AC1095" s="422">
        <v>3.9952057530962844E-4</v>
      </c>
      <c r="AD1095" s="423">
        <v>14.736859706362145</v>
      </c>
      <c r="AE1095" s="423">
        <v>18.93</v>
      </c>
      <c r="AF1095" s="423">
        <v>21.436999999999998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2581</v>
      </c>
      <c r="D1096" s="415">
        <v>287</v>
      </c>
      <c r="E1096" s="415">
        <v>1057</v>
      </c>
      <c r="F1096" s="415">
        <v>969</v>
      </c>
      <c r="G1096" s="415">
        <v>243</v>
      </c>
      <c r="H1096" s="415">
        <v>21</v>
      </c>
      <c r="I1096" s="415">
        <v>3</v>
      </c>
      <c r="J1096" s="415">
        <v>1</v>
      </c>
      <c r="K1096" s="415">
        <v>0</v>
      </c>
      <c r="L1096" s="415">
        <v>0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268</v>
      </c>
      <c r="Y1096" s="424">
        <v>0.10383572258814414</v>
      </c>
      <c r="Z1096" s="417">
        <v>42</v>
      </c>
      <c r="AA1096" s="424">
        <v>1.6272762495156915E-2</v>
      </c>
      <c r="AB1096" s="417">
        <v>1</v>
      </c>
      <c r="AC1096" s="424">
        <v>3.8744672607516468E-4</v>
      </c>
      <c r="AD1096" s="425">
        <v>14.871743510267351</v>
      </c>
      <c r="AE1096" s="425">
        <v>19.079999999999998</v>
      </c>
      <c r="AF1096" s="425">
        <v>21.625000000000004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20</v>
      </c>
      <c r="D1099" s="295">
        <v>4</v>
      </c>
      <c r="E1099" s="87">
        <v>1</v>
      </c>
      <c r="F1099" s="87">
        <v>6</v>
      </c>
      <c r="G1099" s="87">
        <v>9</v>
      </c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9</v>
      </c>
      <c r="Y1099" s="30">
        <v>0.45</v>
      </c>
      <c r="Z1099" s="97">
        <v>0</v>
      </c>
      <c r="AA1099" s="30">
        <v>0</v>
      </c>
      <c r="AB1099" s="97">
        <v>0</v>
      </c>
      <c r="AC1099" s="30">
        <v>0</v>
      </c>
      <c r="AD1099" s="25">
        <v>17.221500000000002</v>
      </c>
      <c r="AE1099" s="25">
        <v>21.898499999999999</v>
      </c>
      <c r="AF1099" s="25">
        <v>23.000500000000002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12</v>
      </c>
      <c r="D1100" s="245">
        <v>0</v>
      </c>
      <c r="E1100" s="120">
        <v>0</v>
      </c>
      <c r="F1100" s="120">
        <v>10</v>
      </c>
      <c r="G1100" s="120">
        <v>2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2</v>
      </c>
      <c r="Y1100" s="31">
        <v>0.16666666666666666</v>
      </c>
      <c r="Z1100" s="98">
        <v>0</v>
      </c>
      <c r="AA1100" s="31">
        <v>0</v>
      </c>
      <c r="AB1100" s="98">
        <v>0</v>
      </c>
      <c r="AC1100" s="31">
        <v>0</v>
      </c>
      <c r="AD1100" s="27">
        <v>19.419999999999998</v>
      </c>
      <c r="AE1100" s="27">
        <v>20.435500000000001</v>
      </c>
      <c r="AF1100" s="27" t="s">
        <v>103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14</v>
      </c>
      <c r="D1101" s="245">
        <v>0</v>
      </c>
      <c r="E1101" s="120">
        <v>2</v>
      </c>
      <c r="F1101" s="120">
        <v>7</v>
      </c>
      <c r="G1101" s="120">
        <v>4</v>
      </c>
      <c r="H1101" s="120">
        <v>1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5</v>
      </c>
      <c r="Y1101" s="31">
        <v>0.35714285714285715</v>
      </c>
      <c r="Z1101" s="98">
        <v>1</v>
      </c>
      <c r="AA1101" s="31">
        <v>7.1428571428571425E-2</v>
      </c>
      <c r="AB1101" s="98">
        <v>0</v>
      </c>
      <c r="AC1101" s="31">
        <v>0</v>
      </c>
      <c r="AD1101" s="27">
        <v>18.974999999999998</v>
      </c>
      <c r="AE1101" s="27">
        <v>22.787500000000001</v>
      </c>
      <c r="AF1101" s="27" t="s">
        <v>103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8</v>
      </c>
      <c r="D1102" s="245">
        <v>0</v>
      </c>
      <c r="E1102" s="120">
        <v>0</v>
      </c>
      <c r="F1102" s="120">
        <v>4</v>
      </c>
      <c r="G1102" s="120">
        <v>3</v>
      </c>
      <c r="H1102" s="120">
        <v>1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4</v>
      </c>
      <c r="Y1102" s="31">
        <v>0.5</v>
      </c>
      <c r="Z1102" s="98">
        <v>1</v>
      </c>
      <c r="AA1102" s="31">
        <v>0.125</v>
      </c>
      <c r="AB1102" s="98">
        <v>0</v>
      </c>
      <c r="AC1102" s="31">
        <v>0</v>
      </c>
      <c r="AD1102" s="27">
        <v>20.5975</v>
      </c>
      <c r="AE1102" s="27">
        <v>24.9</v>
      </c>
      <c r="AF1102" s="27" t="s">
        <v>103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11</v>
      </c>
      <c r="D1103" s="245">
        <v>0</v>
      </c>
      <c r="E1103" s="120">
        <v>1</v>
      </c>
      <c r="F1103" s="120">
        <v>9</v>
      </c>
      <c r="G1103" s="120">
        <v>1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1</v>
      </c>
      <c r="Y1103" s="31">
        <v>9.0909090909090912E-2</v>
      </c>
      <c r="Z1103" s="98">
        <v>0</v>
      </c>
      <c r="AA1103" s="31">
        <v>0</v>
      </c>
      <c r="AB1103" s="98">
        <v>0</v>
      </c>
      <c r="AC1103" s="31">
        <v>0</v>
      </c>
      <c r="AD1103" s="27">
        <v>17.430909090909093</v>
      </c>
      <c r="AE1103" s="27">
        <v>20.103999999999999</v>
      </c>
      <c r="AF1103" s="27" t="s">
        <v>103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18</v>
      </c>
      <c r="D1104" s="245">
        <v>1</v>
      </c>
      <c r="E1104" s="120">
        <v>8</v>
      </c>
      <c r="F1104" s="120">
        <v>6</v>
      </c>
      <c r="G1104" s="120">
        <v>3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3</v>
      </c>
      <c r="Y1104" s="31">
        <v>0.16666666666666666</v>
      </c>
      <c r="Z1104" s="98">
        <v>1</v>
      </c>
      <c r="AA1104" s="31">
        <v>5.5555555555555552E-2</v>
      </c>
      <c r="AB1104" s="98">
        <v>0</v>
      </c>
      <c r="AC1104" s="31">
        <v>0</v>
      </c>
      <c r="AD1104" s="27">
        <v>15.863333333333335</v>
      </c>
      <c r="AE1104" s="27">
        <v>20.962499999999999</v>
      </c>
      <c r="AF1104" s="27" t="s">
        <v>103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61</v>
      </c>
      <c r="D1105" s="245">
        <v>2</v>
      </c>
      <c r="E1105" s="120">
        <v>21</v>
      </c>
      <c r="F1105" s="120">
        <v>30</v>
      </c>
      <c r="G1105" s="120">
        <v>7</v>
      </c>
      <c r="H1105" s="120">
        <v>1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8</v>
      </c>
      <c r="Y1105" s="31">
        <v>0.13114754098360656</v>
      </c>
      <c r="Z1105" s="98">
        <v>2</v>
      </c>
      <c r="AA1105" s="31">
        <v>3.2786885245901641E-2</v>
      </c>
      <c r="AB1105" s="98">
        <v>0</v>
      </c>
      <c r="AC1105" s="31">
        <v>0</v>
      </c>
      <c r="AD1105" s="27">
        <v>16.109508196721318</v>
      </c>
      <c r="AE1105" s="27">
        <v>19.837999999999997</v>
      </c>
      <c r="AF1105" s="27">
        <v>23.812999999999999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143</v>
      </c>
      <c r="D1106" s="245">
        <v>16</v>
      </c>
      <c r="E1106" s="120">
        <v>42</v>
      </c>
      <c r="F1106" s="120">
        <v>56</v>
      </c>
      <c r="G1106" s="120">
        <v>23</v>
      </c>
      <c r="H1106" s="120">
        <v>3</v>
      </c>
      <c r="I1106" s="120">
        <v>3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29</v>
      </c>
      <c r="Y1106" s="31">
        <v>0.20279720279720279</v>
      </c>
      <c r="Z1106" s="98">
        <v>7</v>
      </c>
      <c r="AA1106" s="31">
        <v>4.8951048951048952E-2</v>
      </c>
      <c r="AB1106" s="98">
        <v>0</v>
      </c>
      <c r="AC1106" s="31">
        <v>0</v>
      </c>
      <c r="AD1106" s="27">
        <v>16.258041958041954</v>
      </c>
      <c r="AE1106" s="27">
        <v>21.044</v>
      </c>
      <c r="AF1106" s="27">
        <v>24.213999999999995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 t="s">
        <v>103</v>
      </c>
      <c r="D1107" s="245" t="s">
        <v>103</v>
      </c>
      <c r="E1107" s="120" t="s">
        <v>103</v>
      </c>
      <c r="F1107" s="120" t="s">
        <v>103</v>
      </c>
      <c r="G1107" s="120" t="s">
        <v>103</v>
      </c>
      <c r="H1107" s="120" t="s">
        <v>103</v>
      </c>
      <c r="I1107" s="120" t="s">
        <v>103</v>
      </c>
      <c r="J1107" s="120" t="s">
        <v>103</v>
      </c>
      <c r="K1107" s="120" t="s">
        <v>103</v>
      </c>
      <c r="L1107" s="120" t="s">
        <v>103</v>
      </c>
      <c r="M1107" s="120" t="s">
        <v>103</v>
      </c>
      <c r="N1107" s="120" t="s">
        <v>103</v>
      </c>
      <c r="O1107" s="120" t="s">
        <v>103</v>
      </c>
      <c r="P1107" s="120" t="s">
        <v>103</v>
      </c>
      <c r="Q1107" s="120" t="s">
        <v>103</v>
      </c>
      <c r="R1107" s="120" t="s">
        <v>103</v>
      </c>
      <c r="S1107" s="120" t="s">
        <v>103</v>
      </c>
      <c r="T1107" s="120" t="s">
        <v>103</v>
      </c>
      <c r="U1107" s="120" t="s">
        <v>103</v>
      </c>
      <c r="V1107" s="120" t="s">
        <v>103</v>
      </c>
      <c r="W1107" s="297" t="s">
        <v>103</v>
      </c>
      <c r="X1107" s="98" t="s">
        <v>103</v>
      </c>
      <c r="Y1107" s="31" t="s">
        <v>103</v>
      </c>
      <c r="Z1107" s="98" t="s">
        <v>103</v>
      </c>
      <c r="AA1107" s="31" t="s">
        <v>103</v>
      </c>
      <c r="AB1107" s="98" t="s">
        <v>103</v>
      </c>
      <c r="AC1107" s="31" t="s">
        <v>103</v>
      </c>
      <c r="AD1107" s="27" t="s">
        <v>103</v>
      </c>
      <c r="AE1107" s="27" t="s">
        <v>103</v>
      </c>
      <c r="AF1107" s="27" t="s">
        <v>103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 t="s">
        <v>103</v>
      </c>
      <c r="D1108" s="245" t="s">
        <v>103</v>
      </c>
      <c r="E1108" s="120" t="s">
        <v>103</v>
      </c>
      <c r="F1108" s="120" t="s">
        <v>103</v>
      </c>
      <c r="G1108" s="120" t="s">
        <v>103</v>
      </c>
      <c r="H1108" s="120" t="s">
        <v>103</v>
      </c>
      <c r="I1108" s="120" t="s">
        <v>103</v>
      </c>
      <c r="J1108" s="120" t="s">
        <v>103</v>
      </c>
      <c r="K1108" s="120" t="s">
        <v>103</v>
      </c>
      <c r="L1108" s="120" t="s">
        <v>103</v>
      </c>
      <c r="M1108" s="120" t="s">
        <v>103</v>
      </c>
      <c r="N1108" s="120" t="s">
        <v>103</v>
      </c>
      <c r="O1108" s="120" t="s">
        <v>103</v>
      </c>
      <c r="P1108" s="120" t="s">
        <v>103</v>
      </c>
      <c r="Q1108" s="120" t="s">
        <v>103</v>
      </c>
      <c r="R1108" s="120" t="s">
        <v>103</v>
      </c>
      <c r="S1108" s="120" t="s">
        <v>103</v>
      </c>
      <c r="T1108" s="120" t="s">
        <v>103</v>
      </c>
      <c r="U1108" s="120" t="s">
        <v>103</v>
      </c>
      <c r="V1108" s="120" t="s">
        <v>103</v>
      </c>
      <c r="W1108" s="297" t="s">
        <v>103</v>
      </c>
      <c r="X1108" s="98" t="s">
        <v>103</v>
      </c>
      <c r="Y1108" s="31" t="s">
        <v>103</v>
      </c>
      <c r="Z1108" s="98" t="s">
        <v>103</v>
      </c>
      <c r="AA1108" s="31" t="s">
        <v>103</v>
      </c>
      <c r="AB1108" s="98" t="s">
        <v>103</v>
      </c>
      <c r="AC1108" s="31" t="s">
        <v>103</v>
      </c>
      <c r="AD1108" s="27" t="s">
        <v>103</v>
      </c>
      <c r="AE1108" s="27" t="s">
        <v>103</v>
      </c>
      <c r="AF1108" s="27" t="s">
        <v>103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 t="s">
        <v>103</v>
      </c>
      <c r="D1109" s="245" t="s">
        <v>103</v>
      </c>
      <c r="E1109" s="120" t="s">
        <v>103</v>
      </c>
      <c r="F1109" s="120" t="s">
        <v>103</v>
      </c>
      <c r="G1109" s="120" t="s">
        <v>103</v>
      </c>
      <c r="H1109" s="120" t="s">
        <v>103</v>
      </c>
      <c r="I1109" s="120" t="s">
        <v>103</v>
      </c>
      <c r="J1109" s="120" t="s">
        <v>103</v>
      </c>
      <c r="K1109" s="120" t="s">
        <v>103</v>
      </c>
      <c r="L1109" s="120" t="s">
        <v>103</v>
      </c>
      <c r="M1109" s="120" t="s">
        <v>103</v>
      </c>
      <c r="N1109" s="120" t="s">
        <v>103</v>
      </c>
      <c r="O1109" s="120" t="s">
        <v>103</v>
      </c>
      <c r="P1109" s="120" t="s">
        <v>103</v>
      </c>
      <c r="Q1109" s="120" t="s">
        <v>103</v>
      </c>
      <c r="R1109" s="120" t="s">
        <v>103</v>
      </c>
      <c r="S1109" s="120" t="s">
        <v>103</v>
      </c>
      <c r="T1109" s="120" t="s">
        <v>103</v>
      </c>
      <c r="U1109" s="120" t="s">
        <v>103</v>
      </c>
      <c r="V1109" s="120" t="s">
        <v>103</v>
      </c>
      <c r="W1109" s="297" t="s">
        <v>103</v>
      </c>
      <c r="X1109" s="98" t="s">
        <v>103</v>
      </c>
      <c r="Y1109" s="31" t="s">
        <v>103</v>
      </c>
      <c r="Z1109" s="98" t="s">
        <v>103</v>
      </c>
      <c r="AA1109" s="31" t="s">
        <v>103</v>
      </c>
      <c r="AB1109" s="98" t="s">
        <v>103</v>
      </c>
      <c r="AC1109" s="31" t="s">
        <v>103</v>
      </c>
      <c r="AD1109" s="27" t="s">
        <v>103</v>
      </c>
      <c r="AE1109" s="27" t="s">
        <v>103</v>
      </c>
      <c r="AF1109" s="27" t="s">
        <v>103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 t="s">
        <v>117</v>
      </c>
      <c r="D1110" s="245" t="s">
        <v>155</v>
      </c>
      <c r="E1110" s="120" t="s">
        <v>176</v>
      </c>
      <c r="F1110" s="120" t="s">
        <v>177</v>
      </c>
      <c r="G1110" s="120" t="s">
        <v>121</v>
      </c>
      <c r="H1110" s="120" t="s">
        <v>128</v>
      </c>
      <c r="I1110" s="120" t="s">
        <v>128</v>
      </c>
      <c r="J1110" s="120" t="s">
        <v>128</v>
      </c>
      <c r="K1110" s="120" t="s">
        <v>128</v>
      </c>
      <c r="L1110" s="120" t="s">
        <v>128</v>
      </c>
      <c r="M1110" s="120" t="s">
        <v>128</v>
      </c>
      <c r="N1110" s="120" t="s">
        <v>128</v>
      </c>
      <c r="O1110" s="120" t="s">
        <v>128</v>
      </c>
      <c r="P1110" s="120" t="s">
        <v>128</v>
      </c>
      <c r="Q1110" s="120" t="s">
        <v>128</v>
      </c>
      <c r="R1110" s="120" t="s">
        <v>128</v>
      </c>
      <c r="S1110" s="120" t="s">
        <v>128</v>
      </c>
      <c r="T1110" s="120" t="s">
        <v>128</v>
      </c>
      <c r="U1110" s="120" t="s">
        <v>128</v>
      </c>
      <c r="V1110" s="120" t="s">
        <v>128</v>
      </c>
      <c r="W1110" s="297" t="s">
        <v>128</v>
      </c>
      <c r="X1110" s="98" t="s">
        <v>121</v>
      </c>
      <c r="Y1110" s="31">
        <v>4.2016806722689079E-2</v>
      </c>
      <c r="Z1110" s="98" t="s">
        <v>128</v>
      </c>
      <c r="AA1110" s="31">
        <v>0</v>
      </c>
      <c r="AB1110" s="98" t="s">
        <v>128</v>
      </c>
      <c r="AC1110" s="31">
        <v>0</v>
      </c>
      <c r="AD1110" s="27">
        <v>14.383361344537812</v>
      </c>
      <c r="AE1110" s="27">
        <v>17.77</v>
      </c>
      <c r="AF1110" s="27">
        <v>19.95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137</v>
      </c>
      <c r="D1111" s="245">
        <v>7</v>
      </c>
      <c r="E1111" s="120">
        <v>59</v>
      </c>
      <c r="F1111" s="120">
        <v>55</v>
      </c>
      <c r="G1111" s="120">
        <v>15</v>
      </c>
      <c r="H1111" s="120">
        <v>1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16</v>
      </c>
      <c r="Y1111" s="31">
        <v>0.11678832116788321</v>
      </c>
      <c r="Z1111" s="98">
        <v>1</v>
      </c>
      <c r="AA1111" s="31">
        <v>7.2992700729927005E-3</v>
      </c>
      <c r="AB1111" s="98">
        <v>0</v>
      </c>
      <c r="AC1111" s="31">
        <v>0</v>
      </c>
      <c r="AD1111" s="27">
        <v>15.494671532846722</v>
      </c>
      <c r="AE1111" s="27">
        <v>19.683</v>
      </c>
      <c r="AF1111" s="27">
        <v>21.753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175</v>
      </c>
      <c r="D1112" s="245">
        <v>22</v>
      </c>
      <c r="E1112" s="120">
        <v>87</v>
      </c>
      <c r="F1112" s="120">
        <v>51</v>
      </c>
      <c r="G1112" s="120">
        <v>12</v>
      </c>
      <c r="H1112" s="120">
        <v>3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15</v>
      </c>
      <c r="Y1112" s="31">
        <v>8.5714285714285715E-2</v>
      </c>
      <c r="Z1112" s="98">
        <v>6</v>
      </c>
      <c r="AA1112" s="31">
        <v>3.4285714285714287E-2</v>
      </c>
      <c r="AB1112" s="98">
        <v>0</v>
      </c>
      <c r="AC1112" s="31">
        <v>0</v>
      </c>
      <c r="AD1112" s="27">
        <v>14.468628571428573</v>
      </c>
      <c r="AE1112" s="27">
        <v>17.904</v>
      </c>
      <c r="AF1112" s="27">
        <v>21.793999999999986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150</v>
      </c>
      <c r="D1113" s="245">
        <v>15</v>
      </c>
      <c r="E1113" s="120">
        <v>67</v>
      </c>
      <c r="F1113" s="120">
        <v>53</v>
      </c>
      <c r="G1113" s="120">
        <v>11</v>
      </c>
      <c r="H1113" s="120">
        <v>2</v>
      </c>
      <c r="I1113" s="120">
        <v>2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15</v>
      </c>
      <c r="Y1113" s="31">
        <v>0.1</v>
      </c>
      <c r="Z1113" s="98">
        <v>4</v>
      </c>
      <c r="AA1113" s="31">
        <v>2.6666666666666668E-2</v>
      </c>
      <c r="AB1113" s="98">
        <v>0</v>
      </c>
      <c r="AC1113" s="31">
        <v>0</v>
      </c>
      <c r="AD1113" s="27">
        <v>15.026466666666675</v>
      </c>
      <c r="AE1113" s="27">
        <v>19.591999999999999</v>
      </c>
      <c r="AF1113" s="27">
        <v>22.328499999999995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194</v>
      </c>
      <c r="D1114" s="245">
        <v>18</v>
      </c>
      <c r="E1114" s="120">
        <v>84</v>
      </c>
      <c r="F1114" s="120">
        <v>79</v>
      </c>
      <c r="G1114" s="120">
        <v>11</v>
      </c>
      <c r="H1114" s="120">
        <v>2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13</v>
      </c>
      <c r="Y1114" s="31">
        <v>6.7010309278350513E-2</v>
      </c>
      <c r="Z1114" s="98">
        <v>2</v>
      </c>
      <c r="AA1114" s="31">
        <v>1.0309278350515464E-2</v>
      </c>
      <c r="AB1114" s="98">
        <v>0</v>
      </c>
      <c r="AC1114" s="31">
        <v>0</v>
      </c>
      <c r="AD1114" s="27">
        <v>15.022474226804128</v>
      </c>
      <c r="AE1114" s="27">
        <v>18.829999999999998</v>
      </c>
      <c r="AF1114" s="27">
        <v>20.702500000000001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205</v>
      </c>
      <c r="D1115" s="245">
        <v>16</v>
      </c>
      <c r="E1115" s="120">
        <v>91</v>
      </c>
      <c r="F1115" s="120">
        <v>80</v>
      </c>
      <c r="G1115" s="120">
        <v>16</v>
      </c>
      <c r="H1115" s="120">
        <v>2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18</v>
      </c>
      <c r="Y1115" s="31">
        <v>8.7804878048780483E-2</v>
      </c>
      <c r="Z1115" s="98">
        <v>4</v>
      </c>
      <c r="AA1115" s="31">
        <v>1.9512195121951219E-2</v>
      </c>
      <c r="AB1115" s="98">
        <v>0</v>
      </c>
      <c r="AC1115" s="31">
        <v>0</v>
      </c>
      <c r="AD1115" s="27">
        <v>15.082878048780492</v>
      </c>
      <c r="AE1115" s="27">
        <v>18.821999999999999</v>
      </c>
      <c r="AF1115" s="27">
        <v>21.425000000000001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260</v>
      </c>
      <c r="D1116" s="245">
        <v>40</v>
      </c>
      <c r="E1116" s="120">
        <v>121</v>
      </c>
      <c r="F1116" s="120">
        <v>83</v>
      </c>
      <c r="G1116" s="120">
        <v>13</v>
      </c>
      <c r="H1116" s="120">
        <v>3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16</v>
      </c>
      <c r="Y1116" s="31">
        <v>6.1538461538461542E-2</v>
      </c>
      <c r="Z1116" s="98">
        <v>3</v>
      </c>
      <c r="AA1116" s="31">
        <v>1.1538461538461539E-2</v>
      </c>
      <c r="AB1116" s="98">
        <v>0</v>
      </c>
      <c r="AC1116" s="31">
        <v>0</v>
      </c>
      <c r="AD1116" s="27">
        <v>13.955346153846159</v>
      </c>
      <c r="AE1116" s="27">
        <v>17.9785</v>
      </c>
      <c r="AF1116" s="27">
        <v>20.567499999999999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194</v>
      </c>
      <c r="D1117" s="245">
        <v>14</v>
      </c>
      <c r="E1117" s="120">
        <v>93</v>
      </c>
      <c r="F1117" s="120">
        <v>65</v>
      </c>
      <c r="G1117" s="120">
        <v>20</v>
      </c>
      <c r="H1117" s="120">
        <v>2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22</v>
      </c>
      <c r="Y1117" s="31">
        <v>0.1134020618556701</v>
      </c>
      <c r="Z1117" s="98">
        <v>4</v>
      </c>
      <c r="AA1117" s="31">
        <v>2.0618556701030927E-2</v>
      </c>
      <c r="AB1117" s="98">
        <v>0</v>
      </c>
      <c r="AC1117" s="31">
        <v>0</v>
      </c>
      <c r="AD1117" s="27">
        <v>14.906597938144342</v>
      </c>
      <c r="AE1117" s="27">
        <v>18.68</v>
      </c>
      <c r="AF1117" s="27">
        <v>22.295000000000002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118</v>
      </c>
      <c r="D1118" s="245">
        <v>7</v>
      </c>
      <c r="E1118" s="120">
        <v>40</v>
      </c>
      <c r="F1118" s="120">
        <v>54</v>
      </c>
      <c r="G1118" s="120">
        <v>14</v>
      </c>
      <c r="H1118" s="120">
        <v>2</v>
      </c>
      <c r="I1118" s="120">
        <v>1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17</v>
      </c>
      <c r="Y1118" s="31">
        <v>0.1440677966101695</v>
      </c>
      <c r="Z1118" s="98">
        <v>4</v>
      </c>
      <c r="AA1118" s="31">
        <v>3.3898305084745763E-2</v>
      </c>
      <c r="AB1118" s="98">
        <v>0</v>
      </c>
      <c r="AC1118" s="31">
        <v>0</v>
      </c>
      <c r="AD1118" s="27">
        <v>15.886016949152545</v>
      </c>
      <c r="AE1118" s="27">
        <v>19.842999999999996</v>
      </c>
      <c r="AF1118" s="27">
        <v>22.724499999999999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107</v>
      </c>
      <c r="D1119" s="245">
        <v>7</v>
      </c>
      <c r="E1119" s="120">
        <v>46</v>
      </c>
      <c r="F1119" s="120">
        <v>46</v>
      </c>
      <c r="G1119" s="120">
        <v>8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8</v>
      </c>
      <c r="Y1119" s="31">
        <v>7.476635514018691E-2</v>
      </c>
      <c r="Z1119" s="98">
        <v>1</v>
      </c>
      <c r="AA1119" s="31">
        <v>9.3457943925233638E-3</v>
      </c>
      <c r="AB1119" s="98">
        <v>0</v>
      </c>
      <c r="AC1119" s="31">
        <v>0</v>
      </c>
      <c r="AD1119" s="27">
        <v>15.224859813084112</v>
      </c>
      <c r="AE1119" s="27">
        <v>18.513999999999999</v>
      </c>
      <c r="AF1119" s="27">
        <v>20.791999999999998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73</v>
      </c>
      <c r="D1120" s="245">
        <v>2</v>
      </c>
      <c r="E1120" s="120">
        <v>29</v>
      </c>
      <c r="F1120" s="120">
        <v>27</v>
      </c>
      <c r="G1120" s="120">
        <v>12</v>
      </c>
      <c r="H1120" s="120">
        <v>2</v>
      </c>
      <c r="I1120" s="120">
        <v>1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15</v>
      </c>
      <c r="Y1120" s="31">
        <v>0.20547945205479451</v>
      </c>
      <c r="Z1120" s="98">
        <v>4</v>
      </c>
      <c r="AA1120" s="31">
        <v>5.4794520547945202E-2</v>
      </c>
      <c r="AB1120" s="98">
        <v>0</v>
      </c>
      <c r="AC1120" s="31">
        <v>0</v>
      </c>
      <c r="AD1120" s="27">
        <v>16.432602739726025</v>
      </c>
      <c r="AE1120" s="27">
        <v>21.295000000000002</v>
      </c>
      <c r="AF1120" s="27">
        <v>24.986999999999995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90</v>
      </c>
      <c r="D1121" s="245">
        <v>2</v>
      </c>
      <c r="E1121" s="120">
        <v>30</v>
      </c>
      <c r="F1121" s="120">
        <v>43</v>
      </c>
      <c r="G1121" s="120">
        <v>12</v>
      </c>
      <c r="H1121" s="120">
        <v>2</v>
      </c>
      <c r="I1121" s="120">
        <v>1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15</v>
      </c>
      <c r="Y1121" s="31">
        <v>0.16666666666666666</v>
      </c>
      <c r="Z1121" s="98">
        <v>5</v>
      </c>
      <c r="AA1121" s="31">
        <v>5.5555555555555552E-2</v>
      </c>
      <c r="AB1121" s="98">
        <v>0</v>
      </c>
      <c r="AC1121" s="31">
        <v>0</v>
      </c>
      <c r="AD1121" s="27">
        <v>16.4328888888889</v>
      </c>
      <c r="AE1121" s="27">
        <v>20.1175</v>
      </c>
      <c r="AF1121" s="27">
        <v>24.540000000000003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42</v>
      </c>
      <c r="D1122" s="298">
        <v>1</v>
      </c>
      <c r="E1122" s="299">
        <v>10</v>
      </c>
      <c r="F1122" s="299">
        <v>18</v>
      </c>
      <c r="G1122" s="299">
        <v>11</v>
      </c>
      <c r="H1122" s="299">
        <v>2</v>
      </c>
      <c r="I1122" s="299">
        <v>0</v>
      </c>
      <c r="J1122" s="299">
        <v>0</v>
      </c>
      <c r="K1122" s="299">
        <v>0</v>
      </c>
      <c r="L1122" s="299">
        <v>0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13</v>
      </c>
      <c r="Y1122" s="310">
        <v>0.30952380952380953</v>
      </c>
      <c r="Z1122" s="311">
        <v>3</v>
      </c>
      <c r="AA1122" s="310">
        <v>7.1428571428571425E-2</v>
      </c>
      <c r="AB1122" s="311">
        <v>0</v>
      </c>
      <c r="AC1122" s="310">
        <v>0</v>
      </c>
      <c r="AD1122" s="122">
        <v>17.84809523809524</v>
      </c>
      <c r="AE1122" s="122">
        <v>22.965499999999995</v>
      </c>
      <c r="AF1122" s="122">
        <v>26.512000000000004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 t="s">
        <v>104</v>
      </c>
      <c r="D1123" s="400" t="s">
        <v>119</v>
      </c>
      <c r="E1123" s="400" t="s">
        <v>178</v>
      </c>
      <c r="F1123" s="400" t="s">
        <v>179</v>
      </c>
      <c r="G1123" s="400" t="s">
        <v>180</v>
      </c>
      <c r="H1123" s="400" t="s">
        <v>181</v>
      </c>
      <c r="I1123" s="400" t="s">
        <v>121</v>
      </c>
      <c r="J1123" s="400" t="s">
        <v>128</v>
      </c>
      <c r="K1123" s="400" t="s">
        <v>128</v>
      </c>
      <c r="L1123" s="400" t="s">
        <v>128</v>
      </c>
      <c r="M1123" s="400" t="s">
        <v>128</v>
      </c>
      <c r="N1123" s="400" t="s">
        <v>128</v>
      </c>
      <c r="O1123" s="400" t="s">
        <v>128</v>
      </c>
      <c r="P1123" s="400" t="s">
        <v>128</v>
      </c>
      <c r="Q1123" s="400" t="s">
        <v>128</v>
      </c>
      <c r="R1123" s="400" t="s">
        <v>128</v>
      </c>
      <c r="S1123" s="400" t="s">
        <v>128</v>
      </c>
      <c r="T1123" s="400" t="s">
        <v>128</v>
      </c>
      <c r="U1123" s="400" t="s">
        <v>128</v>
      </c>
      <c r="V1123" s="400" t="s">
        <v>128</v>
      </c>
      <c r="W1123" s="401" t="s">
        <v>128</v>
      </c>
      <c r="X1123" s="402" t="s">
        <v>182</v>
      </c>
      <c r="Y1123" s="418">
        <v>9.448319594166138E-2</v>
      </c>
      <c r="Z1123" s="402" t="s">
        <v>183</v>
      </c>
      <c r="AA1123" s="418">
        <v>1.9657577679137603E-2</v>
      </c>
      <c r="AB1123" s="402" t="s">
        <v>128</v>
      </c>
      <c r="AC1123" s="418">
        <v>0</v>
      </c>
      <c r="AD1123" s="419">
        <v>14.883887127457182</v>
      </c>
      <c r="AE1123" s="419">
        <v>18.829999999999998</v>
      </c>
      <c r="AF1123" s="419">
        <v>21.730999999999998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 t="s">
        <v>107</v>
      </c>
      <c r="D1124" s="405" t="s">
        <v>184</v>
      </c>
      <c r="E1124" s="405" t="s">
        <v>185</v>
      </c>
      <c r="F1124" s="405" t="s">
        <v>186</v>
      </c>
      <c r="G1124" s="405" t="s">
        <v>187</v>
      </c>
      <c r="H1124" s="405" t="s">
        <v>188</v>
      </c>
      <c r="I1124" s="405" t="s">
        <v>189</v>
      </c>
      <c r="J1124" s="405" t="s">
        <v>128</v>
      </c>
      <c r="K1124" s="405" t="s">
        <v>128</v>
      </c>
      <c r="L1124" s="405" t="s">
        <v>128</v>
      </c>
      <c r="M1124" s="405" t="s">
        <v>128</v>
      </c>
      <c r="N1124" s="405" t="s">
        <v>128</v>
      </c>
      <c r="O1124" s="405" t="s">
        <v>128</v>
      </c>
      <c r="P1124" s="405" t="s">
        <v>128</v>
      </c>
      <c r="Q1124" s="405" t="s">
        <v>128</v>
      </c>
      <c r="R1124" s="405" t="s">
        <v>128</v>
      </c>
      <c r="S1124" s="405" t="s">
        <v>128</v>
      </c>
      <c r="T1124" s="405" t="s">
        <v>128</v>
      </c>
      <c r="U1124" s="405" t="s">
        <v>128</v>
      </c>
      <c r="V1124" s="405" t="s">
        <v>128</v>
      </c>
      <c r="W1124" s="406" t="s">
        <v>128</v>
      </c>
      <c r="X1124" s="407" t="s">
        <v>190</v>
      </c>
      <c r="Y1124" s="420">
        <v>0.10175619834710743</v>
      </c>
      <c r="Z1124" s="407" t="s">
        <v>191</v>
      </c>
      <c r="AA1124" s="420">
        <v>2.1694214876033058E-2</v>
      </c>
      <c r="AB1124" s="407" t="s">
        <v>128</v>
      </c>
      <c r="AC1124" s="420">
        <v>0</v>
      </c>
      <c r="AD1124" s="421">
        <v>15.060826446280988</v>
      </c>
      <c r="AE1124" s="421">
        <v>18.940000000000001</v>
      </c>
      <c r="AF1124" s="421">
        <v>21.867499999999993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 t="s">
        <v>110</v>
      </c>
      <c r="D1125" s="410" t="s">
        <v>192</v>
      </c>
      <c r="E1125" s="410" t="s">
        <v>193</v>
      </c>
      <c r="F1125" s="410" t="s">
        <v>194</v>
      </c>
      <c r="G1125" s="410" t="s">
        <v>195</v>
      </c>
      <c r="H1125" s="410" t="s">
        <v>196</v>
      </c>
      <c r="I1125" s="410" t="s">
        <v>197</v>
      </c>
      <c r="J1125" s="410" t="s">
        <v>128</v>
      </c>
      <c r="K1125" s="410" t="s">
        <v>128</v>
      </c>
      <c r="L1125" s="410" t="s">
        <v>128</v>
      </c>
      <c r="M1125" s="410" t="s">
        <v>128</v>
      </c>
      <c r="N1125" s="410" t="s">
        <v>128</v>
      </c>
      <c r="O1125" s="410" t="s">
        <v>128</v>
      </c>
      <c r="P1125" s="410" t="s">
        <v>128</v>
      </c>
      <c r="Q1125" s="410" t="s">
        <v>128</v>
      </c>
      <c r="R1125" s="410" t="s">
        <v>128</v>
      </c>
      <c r="S1125" s="410" t="s">
        <v>128</v>
      </c>
      <c r="T1125" s="410" t="s">
        <v>128</v>
      </c>
      <c r="U1125" s="410" t="s">
        <v>128</v>
      </c>
      <c r="V1125" s="410" t="s">
        <v>128</v>
      </c>
      <c r="W1125" s="411" t="s">
        <v>128</v>
      </c>
      <c r="X1125" s="412" t="s">
        <v>198</v>
      </c>
      <c r="Y1125" s="422">
        <v>0.10880077369439071</v>
      </c>
      <c r="Z1125" s="412" t="s">
        <v>199</v>
      </c>
      <c r="AA1125" s="422">
        <v>2.4177949709864602E-2</v>
      </c>
      <c r="AB1125" s="412" t="s">
        <v>128</v>
      </c>
      <c r="AC1125" s="422">
        <v>0</v>
      </c>
      <c r="AD1125" s="423">
        <v>15.121776900296146</v>
      </c>
      <c r="AE1125" s="423">
        <v>18.989000000000001</v>
      </c>
      <c r="AF1125" s="423">
        <v>21.933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 t="s">
        <v>112</v>
      </c>
      <c r="D1126" s="415" t="s">
        <v>129</v>
      </c>
      <c r="E1126" s="415" t="s">
        <v>200</v>
      </c>
      <c r="F1126" s="415" t="s">
        <v>201</v>
      </c>
      <c r="G1126" s="415" t="s">
        <v>202</v>
      </c>
      <c r="H1126" s="415" t="s">
        <v>203</v>
      </c>
      <c r="I1126" s="415" t="s">
        <v>197</v>
      </c>
      <c r="J1126" s="415" t="s">
        <v>128</v>
      </c>
      <c r="K1126" s="415" t="s">
        <v>128</v>
      </c>
      <c r="L1126" s="415" t="s">
        <v>128</v>
      </c>
      <c r="M1126" s="415" t="s">
        <v>128</v>
      </c>
      <c r="N1126" s="415" t="s">
        <v>128</v>
      </c>
      <c r="O1126" s="415" t="s">
        <v>128</v>
      </c>
      <c r="P1126" s="415" t="s">
        <v>128</v>
      </c>
      <c r="Q1126" s="415" t="s">
        <v>128</v>
      </c>
      <c r="R1126" s="415" t="s">
        <v>128</v>
      </c>
      <c r="S1126" s="415" t="s">
        <v>128</v>
      </c>
      <c r="T1126" s="415" t="s">
        <v>128</v>
      </c>
      <c r="U1126" s="415" t="s">
        <v>128</v>
      </c>
      <c r="V1126" s="415" t="s">
        <v>128</v>
      </c>
      <c r="W1126" s="416" t="s">
        <v>128</v>
      </c>
      <c r="X1126" s="417" t="s">
        <v>204</v>
      </c>
      <c r="Y1126" s="424">
        <v>0.11576011157601115</v>
      </c>
      <c r="Z1126" s="417" t="s">
        <v>123</v>
      </c>
      <c r="AA1126" s="424">
        <v>2.4639702463970247E-2</v>
      </c>
      <c r="AB1126" s="417" t="s">
        <v>128</v>
      </c>
      <c r="AC1126" s="424">
        <v>0</v>
      </c>
      <c r="AD1126" s="425">
        <v>15.281971176197116</v>
      </c>
      <c r="AE1126" s="425">
        <v>19.399999999999999</v>
      </c>
      <c r="AF1126" s="425">
        <v>22.171999999999997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29</v>
      </c>
      <c r="D1129" s="295">
        <v>2</v>
      </c>
      <c r="E1129" s="87">
        <v>5</v>
      </c>
      <c r="F1129" s="87">
        <v>11</v>
      </c>
      <c r="G1129" s="87">
        <v>11</v>
      </c>
      <c r="H1129" s="87">
        <v>0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11</v>
      </c>
      <c r="Y1129" s="30">
        <v>0.37931034482758619</v>
      </c>
      <c r="Z1129" s="97">
        <v>2</v>
      </c>
      <c r="AA1129" s="30">
        <v>6.8965517241379309E-2</v>
      </c>
      <c r="AB1129" s="97">
        <v>0</v>
      </c>
      <c r="AC1129" s="30">
        <v>0</v>
      </c>
      <c r="AD1129" s="25">
        <v>18.22862068965517</v>
      </c>
      <c r="AE1129" s="25">
        <v>23.074999999999999</v>
      </c>
      <c r="AF1129" s="25">
        <v>24.174999999999997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15</v>
      </c>
      <c r="D1130" s="245">
        <v>0</v>
      </c>
      <c r="E1130" s="120">
        <v>1</v>
      </c>
      <c r="F1130" s="120">
        <v>5</v>
      </c>
      <c r="G1130" s="120">
        <v>9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9</v>
      </c>
      <c r="Y1130" s="31">
        <v>0.6</v>
      </c>
      <c r="Z1130" s="98">
        <v>2</v>
      </c>
      <c r="AA1130" s="31">
        <v>0.13333333333333333</v>
      </c>
      <c r="AB1130" s="98">
        <v>0</v>
      </c>
      <c r="AC1130" s="31">
        <v>0</v>
      </c>
      <c r="AD1130" s="27">
        <v>20.54</v>
      </c>
      <c r="AE1130" s="27">
        <v>23.767999999999997</v>
      </c>
      <c r="AF1130" s="27" t="s">
        <v>103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19</v>
      </c>
      <c r="D1131" s="245">
        <v>0</v>
      </c>
      <c r="E1131" s="120">
        <v>0</v>
      </c>
      <c r="F1131" s="120">
        <v>4</v>
      </c>
      <c r="G1131" s="120">
        <v>11</v>
      </c>
      <c r="H1131" s="120">
        <v>4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15</v>
      </c>
      <c r="Y1131" s="31">
        <v>0.78947368421052633</v>
      </c>
      <c r="Z1131" s="98">
        <v>6</v>
      </c>
      <c r="AA1131" s="31">
        <v>0.31578947368421051</v>
      </c>
      <c r="AB1131" s="98">
        <v>0</v>
      </c>
      <c r="AC1131" s="31">
        <v>0</v>
      </c>
      <c r="AD1131" s="27">
        <v>22.57</v>
      </c>
      <c r="AE1131" s="27">
        <v>25.37</v>
      </c>
      <c r="AF1131" s="27">
        <v>28.72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10</v>
      </c>
      <c r="D1132" s="245">
        <v>1</v>
      </c>
      <c r="E1132" s="120">
        <v>3</v>
      </c>
      <c r="F1132" s="120">
        <v>3</v>
      </c>
      <c r="G1132" s="120">
        <v>3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3</v>
      </c>
      <c r="Y1132" s="31">
        <v>0.3</v>
      </c>
      <c r="Z1132" s="98">
        <v>1</v>
      </c>
      <c r="AA1132" s="31">
        <v>0.1</v>
      </c>
      <c r="AB1132" s="98">
        <v>0</v>
      </c>
      <c r="AC1132" s="31">
        <v>0</v>
      </c>
      <c r="AD1132" s="27">
        <v>17.077000000000002</v>
      </c>
      <c r="AE1132" s="27">
        <v>22.183999999999997</v>
      </c>
      <c r="AF1132" s="27" t="s">
        <v>103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9</v>
      </c>
      <c r="D1133" s="245">
        <v>0</v>
      </c>
      <c r="E1133" s="120">
        <v>0</v>
      </c>
      <c r="F1133" s="120">
        <v>5</v>
      </c>
      <c r="G1133" s="120">
        <v>4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4</v>
      </c>
      <c r="Y1133" s="31">
        <v>0.44444444444444442</v>
      </c>
      <c r="Z1133" s="98">
        <v>0</v>
      </c>
      <c r="AA1133" s="31">
        <v>0</v>
      </c>
      <c r="AB1133" s="98">
        <v>0</v>
      </c>
      <c r="AC1133" s="31">
        <v>0</v>
      </c>
      <c r="AD1133" s="27">
        <v>19.736666666666665</v>
      </c>
      <c r="AE1133" s="27">
        <v>23.41</v>
      </c>
      <c r="AF1133" s="27" t="s">
        <v>103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18</v>
      </c>
      <c r="D1134" s="245">
        <v>1</v>
      </c>
      <c r="E1134" s="120">
        <v>4</v>
      </c>
      <c r="F1134" s="120">
        <v>11</v>
      </c>
      <c r="G1134" s="120">
        <v>2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2</v>
      </c>
      <c r="Y1134" s="31">
        <v>0.1111111111111111</v>
      </c>
      <c r="Z1134" s="98">
        <v>0</v>
      </c>
      <c r="AA1134" s="31">
        <v>0</v>
      </c>
      <c r="AB1134" s="98">
        <v>0</v>
      </c>
      <c r="AC1134" s="31">
        <v>0</v>
      </c>
      <c r="AD1134" s="27">
        <v>16.861111111111111</v>
      </c>
      <c r="AE1134" s="27">
        <v>19.792499999999997</v>
      </c>
      <c r="AF1134" s="27" t="s">
        <v>103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50</v>
      </c>
      <c r="D1135" s="245">
        <v>5</v>
      </c>
      <c r="E1135" s="120">
        <v>14</v>
      </c>
      <c r="F1135" s="120">
        <v>24</v>
      </c>
      <c r="G1135" s="120">
        <v>6</v>
      </c>
      <c r="H1135" s="120">
        <v>1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7</v>
      </c>
      <c r="Y1135" s="31">
        <v>0.14000000000000001</v>
      </c>
      <c r="Z1135" s="98">
        <v>1</v>
      </c>
      <c r="AA1135" s="31">
        <v>0.02</v>
      </c>
      <c r="AB1135" s="98">
        <v>0</v>
      </c>
      <c r="AC1135" s="31">
        <v>0</v>
      </c>
      <c r="AD1135" s="27">
        <v>15.930800000000003</v>
      </c>
      <c r="AE1135" s="27">
        <v>19.627500000000001</v>
      </c>
      <c r="AF1135" s="27">
        <v>21.660499999999995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130</v>
      </c>
      <c r="D1136" s="245">
        <v>4</v>
      </c>
      <c r="E1136" s="120">
        <v>53</v>
      </c>
      <c r="F1136" s="120">
        <v>55</v>
      </c>
      <c r="G1136" s="120">
        <v>15</v>
      </c>
      <c r="H1136" s="120">
        <v>3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18</v>
      </c>
      <c r="Y1136" s="31">
        <v>0.13846153846153847</v>
      </c>
      <c r="Z1136" s="98">
        <v>3</v>
      </c>
      <c r="AA1136" s="31">
        <v>2.3076923076923078E-2</v>
      </c>
      <c r="AB1136" s="98">
        <v>0</v>
      </c>
      <c r="AC1136" s="31">
        <v>0</v>
      </c>
      <c r="AD1136" s="27">
        <v>15.875000000000007</v>
      </c>
      <c r="AE1136" s="27">
        <v>19.747</v>
      </c>
      <c r="AF1136" s="27">
        <v>22.959999999999997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163</v>
      </c>
      <c r="D1137" s="245">
        <v>15</v>
      </c>
      <c r="E1137" s="120">
        <v>69</v>
      </c>
      <c r="F1137" s="120">
        <v>58</v>
      </c>
      <c r="G1137" s="120">
        <v>17</v>
      </c>
      <c r="H1137" s="120">
        <v>2</v>
      </c>
      <c r="I1137" s="120">
        <v>2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20</v>
      </c>
      <c r="Y1137" s="31">
        <v>0.12269938650306748</v>
      </c>
      <c r="Z1137" s="98">
        <v>5</v>
      </c>
      <c r="AA1137" s="31">
        <v>3.0674846625766871E-2</v>
      </c>
      <c r="AB1137" s="98">
        <v>0</v>
      </c>
      <c r="AC1137" s="31">
        <v>0</v>
      </c>
      <c r="AD1137" s="27">
        <v>15.254171779141087</v>
      </c>
      <c r="AE1137" s="27">
        <v>19.452000000000002</v>
      </c>
      <c r="AF1137" s="27">
        <v>22.94799999999999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>
        <v>175</v>
      </c>
      <c r="D1138" s="245">
        <v>17</v>
      </c>
      <c r="E1138" s="120">
        <v>71</v>
      </c>
      <c r="F1138" s="120">
        <v>75</v>
      </c>
      <c r="G1138" s="120">
        <v>12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7">
        <v>0</v>
      </c>
      <c r="X1138" s="98">
        <v>12</v>
      </c>
      <c r="Y1138" s="31">
        <v>6.8571428571428575E-2</v>
      </c>
      <c r="Z1138" s="98">
        <v>2</v>
      </c>
      <c r="AA1138" s="31">
        <v>1.1428571428571429E-2</v>
      </c>
      <c r="AB1138" s="98">
        <v>0</v>
      </c>
      <c r="AC1138" s="31">
        <v>0</v>
      </c>
      <c r="AD1138" s="27">
        <v>14.750857142857132</v>
      </c>
      <c r="AE1138" s="27">
        <v>18.302</v>
      </c>
      <c r="AF1138" s="27">
        <v>20.343999999999998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>
        <v>157</v>
      </c>
      <c r="D1139" s="245">
        <v>15</v>
      </c>
      <c r="E1139" s="120">
        <v>75</v>
      </c>
      <c r="F1139" s="120">
        <v>60</v>
      </c>
      <c r="G1139" s="120">
        <v>4</v>
      </c>
      <c r="H1139" s="120">
        <v>3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7">
        <v>0</v>
      </c>
      <c r="X1139" s="98">
        <v>7</v>
      </c>
      <c r="Y1139" s="31">
        <v>4.4585987261146494E-2</v>
      </c>
      <c r="Z1139" s="98">
        <v>3</v>
      </c>
      <c r="AA1139" s="31">
        <v>1.9108280254777069E-2</v>
      </c>
      <c r="AB1139" s="98">
        <v>0</v>
      </c>
      <c r="AC1139" s="31">
        <v>0</v>
      </c>
      <c r="AD1139" s="27">
        <v>14.434012738853507</v>
      </c>
      <c r="AE1139" s="27">
        <v>17.555</v>
      </c>
      <c r="AF1139" s="27">
        <v>20.004999999999999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139</v>
      </c>
      <c r="D1140" s="245">
        <v>16</v>
      </c>
      <c r="E1140" s="120">
        <v>48</v>
      </c>
      <c r="F1140" s="120">
        <v>65</v>
      </c>
      <c r="G1140" s="120">
        <v>9</v>
      </c>
      <c r="H1140" s="120">
        <v>1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10</v>
      </c>
      <c r="Y1140" s="31">
        <v>7.1942446043165464E-2</v>
      </c>
      <c r="Z1140" s="98">
        <v>1</v>
      </c>
      <c r="AA1140" s="31">
        <v>7.1942446043165471E-3</v>
      </c>
      <c r="AB1140" s="98">
        <v>0</v>
      </c>
      <c r="AC1140" s="31">
        <v>0</v>
      </c>
      <c r="AD1140" s="27">
        <v>14.894460431654666</v>
      </c>
      <c r="AE1140" s="27">
        <v>18.100000000000001</v>
      </c>
      <c r="AF1140" s="27">
        <v>21.56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151</v>
      </c>
      <c r="D1141" s="245">
        <v>13</v>
      </c>
      <c r="E1141" s="120">
        <v>70</v>
      </c>
      <c r="F1141" s="120">
        <v>60</v>
      </c>
      <c r="G1141" s="120">
        <v>8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8</v>
      </c>
      <c r="Y1141" s="31">
        <v>5.2980132450331126E-2</v>
      </c>
      <c r="Z1141" s="98">
        <v>0</v>
      </c>
      <c r="AA1141" s="31">
        <v>0</v>
      </c>
      <c r="AB1141" s="98">
        <v>0</v>
      </c>
      <c r="AC1141" s="31">
        <v>0</v>
      </c>
      <c r="AD1141" s="27">
        <v>14.682185430463575</v>
      </c>
      <c r="AE1141" s="27">
        <v>18.032</v>
      </c>
      <c r="AF1141" s="27">
        <v>20.436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152</v>
      </c>
      <c r="D1142" s="245">
        <v>17</v>
      </c>
      <c r="E1142" s="120">
        <v>75</v>
      </c>
      <c r="F1142" s="120">
        <v>52</v>
      </c>
      <c r="G1142" s="120">
        <v>6</v>
      </c>
      <c r="H1142" s="120">
        <v>2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8</v>
      </c>
      <c r="Y1142" s="31">
        <v>5.2631578947368418E-2</v>
      </c>
      <c r="Z1142" s="98">
        <v>2</v>
      </c>
      <c r="AA1142" s="31">
        <v>1.3157894736842105E-2</v>
      </c>
      <c r="AB1142" s="98">
        <v>0</v>
      </c>
      <c r="AC1142" s="31">
        <v>0</v>
      </c>
      <c r="AD1142" s="27">
        <v>14.083355263157889</v>
      </c>
      <c r="AE1142" s="27">
        <v>17.657499999999995</v>
      </c>
      <c r="AF1142" s="27">
        <v>20.339499999999997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154</v>
      </c>
      <c r="D1143" s="245">
        <v>10</v>
      </c>
      <c r="E1143" s="120">
        <v>62</v>
      </c>
      <c r="F1143" s="120">
        <v>68</v>
      </c>
      <c r="G1143" s="120">
        <v>13</v>
      </c>
      <c r="H1143" s="120">
        <v>1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13</v>
      </c>
      <c r="Y1143" s="31">
        <v>8.4415584415584416E-2</v>
      </c>
      <c r="Z1143" s="98">
        <v>1</v>
      </c>
      <c r="AA1143" s="31">
        <v>6.4935064935064939E-3</v>
      </c>
      <c r="AB1143" s="98">
        <v>0</v>
      </c>
      <c r="AC1143" s="31">
        <v>0</v>
      </c>
      <c r="AD1143" s="27">
        <v>15.251233766233769</v>
      </c>
      <c r="AE1143" s="27">
        <v>18.6875</v>
      </c>
      <c r="AF1143" s="27">
        <v>21.355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171</v>
      </c>
      <c r="D1144" s="245">
        <v>19</v>
      </c>
      <c r="E1144" s="120">
        <v>78</v>
      </c>
      <c r="F1144" s="120">
        <v>60</v>
      </c>
      <c r="G1144" s="120">
        <v>12</v>
      </c>
      <c r="H1144" s="120">
        <v>1</v>
      </c>
      <c r="I1144" s="120">
        <v>1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14</v>
      </c>
      <c r="Y1144" s="31">
        <v>8.1871345029239762E-2</v>
      </c>
      <c r="Z1144" s="98">
        <v>3</v>
      </c>
      <c r="AA1144" s="31">
        <v>1.7543859649122806E-2</v>
      </c>
      <c r="AB1144" s="98">
        <v>0</v>
      </c>
      <c r="AC1144" s="31">
        <v>0</v>
      </c>
      <c r="AD1144" s="27">
        <v>14.476608187134511</v>
      </c>
      <c r="AE1144" s="27">
        <v>18.518000000000001</v>
      </c>
      <c r="AF1144" s="27">
        <v>21.994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199</v>
      </c>
      <c r="D1145" s="245">
        <v>31</v>
      </c>
      <c r="E1145" s="120">
        <v>106</v>
      </c>
      <c r="F1145" s="120">
        <v>48</v>
      </c>
      <c r="G1145" s="120">
        <v>14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14</v>
      </c>
      <c r="Y1145" s="31">
        <v>7.0351758793969849E-2</v>
      </c>
      <c r="Z1145" s="98">
        <v>3</v>
      </c>
      <c r="AA1145" s="31">
        <v>1.507537688442211E-2</v>
      </c>
      <c r="AB1145" s="98">
        <v>0</v>
      </c>
      <c r="AC1145" s="31">
        <v>0</v>
      </c>
      <c r="AD1145" s="27">
        <v>13.750552763819087</v>
      </c>
      <c r="AE1145" s="27">
        <v>17.89</v>
      </c>
      <c r="AF1145" s="27">
        <v>21.8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233</v>
      </c>
      <c r="D1146" s="245">
        <v>62</v>
      </c>
      <c r="E1146" s="120">
        <v>129</v>
      </c>
      <c r="F1146" s="120">
        <v>38</v>
      </c>
      <c r="G1146" s="120">
        <v>4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4</v>
      </c>
      <c r="Y1146" s="31">
        <v>1.7167381974248927E-2</v>
      </c>
      <c r="Z1146" s="98">
        <v>0</v>
      </c>
      <c r="AA1146" s="31">
        <v>0</v>
      </c>
      <c r="AB1146" s="98">
        <v>0</v>
      </c>
      <c r="AC1146" s="31">
        <v>0</v>
      </c>
      <c r="AD1146" s="27">
        <v>12.149871244635186</v>
      </c>
      <c r="AE1146" s="27">
        <v>15.482000000000001</v>
      </c>
      <c r="AF1146" s="27">
        <v>18.393000000000001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 t="s">
        <v>103</v>
      </c>
      <c r="D1147" s="245" t="s">
        <v>103</v>
      </c>
      <c r="E1147" s="120" t="s">
        <v>103</v>
      </c>
      <c r="F1147" s="120" t="s">
        <v>103</v>
      </c>
      <c r="G1147" s="120" t="s">
        <v>103</v>
      </c>
      <c r="H1147" s="120" t="s">
        <v>103</v>
      </c>
      <c r="I1147" s="120" t="s">
        <v>103</v>
      </c>
      <c r="J1147" s="120" t="s">
        <v>103</v>
      </c>
      <c r="K1147" s="120" t="s">
        <v>103</v>
      </c>
      <c r="L1147" s="120" t="s">
        <v>103</v>
      </c>
      <c r="M1147" s="120" t="s">
        <v>103</v>
      </c>
      <c r="N1147" s="120" t="s">
        <v>103</v>
      </c>
      <c r="O1147" s="120" t="s">
        <v>103</v>
      </c>
      <c r="P1147" s="120" t="s">
        <v>103</v>
      </c>
      <c r="Q1147" s="120" t="s">
        <v>103</v>
      </c>
      <c r="R1147" s="120" t="s">
        <v>103</v>
      </c>
      <c r="S1147" s="120" t="s">
        <v>103</v>
      </c>
      <c r="T1147" s="120" t="s">
        <v>103</v>
      </c>
      <c r="U1147" s="120" t="s">
        <v>103</v>
      </c>
      <c r="V1147" s="120" t="s">
        <v>103</v>
      </c>
      <c r="W1147" s="297" t="s">
        <v>103</v>
      </c>
      <c r="X1147" s="98" t="s">
        <v>103</v>
      </c>
      <c r="Y1147" s="31" t="s">
        <v>103</v>
      </c>
      <c r="Z1147" s="98" t="s">
        <v>103</v>
      </c>
      <c r="AA1147" s="31" t="s">
        <v>103</v>
      </c>
      <c r="AB1147" s="98" t="s">
        <v>103</v>
      </c>
      <c r="AC1147" s="31" t="s">
        <v>103</v>
      </c>
      <c r="AD1147" s="27" t="s">
        <v>103</v>
      </c>
      <c r="AE1147" s="27" t="s">
        <v>103</v>
      </c>
      <c r="AF1147" s="27" t="s">
        <v>103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116</v>
      </c>
      <c r="D1148" s="245">
        <v>3</v>
      </c>
      <c r="E1148" s="120">
        <v>43</v>
      </c>
      <c r="F1148" s="120">
        <v>56</v>
      </c>
      <c r="G1148" s="120">
        <v>13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13</v>
      </c>
      <c r="Y1148" s="31">
        <v>0.11206896551724138</v>
      </c>
      <c r="Z1148" s="98">
        <v>2</v>
      </c>
      <c r="AA1148" s="31">
        <v>1.7241379310344827E-2</v>
      </c>
      <c r="AB1148" s="98">
        <v>0</v>
      </c>
      <c r="AC1148" s="31">
        <v>0</v>
      </c>
      <c r="AD1148" s="27">
        <v>16.081034482758611</v>
      </c>
      <c r="AE1148" s="27">
        <v>19.213000000000001</v>
      </c>
      <c r="AF1148" s="27">
        <v>23.5245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145</v>
      </c>
      <c r="D1149" s="245">
        <v>5</v>
      </c>
      <c r="E1149" s="120">
        <v>61</v>
      </c>
      <c r="F1149" s="120">
        <v>66</v>
      </c>
      <c r="G1149" s="120">
        <v>12</v>
      </c>
      <c r="H1149" s="120">
        <v>1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13</v>
      </c>
      <c r="Y1149" s="31">
        <v>8.9655172413793102E-2</v>
      </c>
      <c r="Z1149" s="98">
        <v>3</v>
      </c>
      <c r="AA1149" s="31">
        <v>2.0689655172413793E-2</v>
      </c>
      <c r="AB1149" s="98">
        <v>0</v>
      </c>
      <c r="AC1149" s="31">
        <v>0</v>
      </c>
      <c r="AD1149" s="27">
        <v>15.346689655172421</v>
      </c>
      <c r="AE1149" s="27">
        <v>18.634999999999998</v>
      </c>
      <c r="AF1149" s="27">
        <v>21.218999999999998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84</v>
      </c>
      <c r="D1150" s="245">
        <v>3</v>
      </c>
      <c r="E1150" s="120">
        <v>22</v>
      </c>
      <c r="F1150" s="120">
        <v>42</v>
      </c>
      <c r="G1150" s="120">
        <v>17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17</v>
      </c>
      <c r="Y1150" s="31">
        <v>0.20238095238095238</v>
      </c>
      <c r="Z1150" s="98">
        <v>1</v>
      </c>
      <c r="AA1150" s="31">
        <v>1.1904761904761904E-2</v>
      </c>
      <c r="AB1150" s="98">
        <v>0</v>
      </c>
      <c r="AC1150" s="31">
        <v>0</v>
      </c>
      <c r="AD1150" s="27">
        <v>16.969761904761906</v>
      </c>
      <c r="AE1150" s="27">
        <v>21.057500000000001</v>
      </c>
      <c r="AF1150" s="27">
        <v>22.842500000000001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101</v>
      </c>
      <c r="D1151" s="245">
        <v>3</v>
      </c>
      <c r="E1151" s="120">
        <v>29</v>
      </c>
      <c r="F1151" s="120">
        <v>39</v>
      </c>
      <c r="G1151" s="120">
        <v>24</v>
      </c>
      <c r="H1151" s="120">
        <v>6</v>
      </c>
      <c r="I1151" s="120">
        <v>0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30</v>
      </c>
      <c r="Y1151" s="31">
        <v>0.29702970297029702</v>
      </c>
      <c r="Z1151" s="98">
        <v>7</v>
      </c>
      <c r="AA1151" s="31">
        <v>6.9306930693069313E-2</v>
      </c>
      <c r="AB1151" s="98">
        <v>0</v>
      </c>
      <c r="AC1151" s="31">
        <v>0</v>
      </c>
      <c r="AD1151" s="27">
        <v>17.251683168316831</v>
      </c>
      <c r="AE1151" s="27">
        <v>22.258000000000003</v>
      </c>
      <c r="AF1151" s="27">
        <v>25.895999999999997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42</v>
      </c>
      <c r="D1152" s="298">
        <v>0</v>
      </c>
      <c r="E1152" s="299">
        <v>5</v>
      </c>
      <c r="F1152" s="299">
        <v>26</v>
      </c>
      <c r="G1152" s="299">
        <v>10</v>
      </c>
      <c r="H1152" s="299">
        <v>1</v>
      </c>
      <c r="I1152" s="299">
        <v>0</v>
      </c>
      <c r="J1152" s="299">
        <v>0</v>
      </c>
      <c r="K1152" s="299">
        <v>0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11</v>
      </c>
      <c r="Y1152" s="310">
        <v>0.26190476190476192</v>
      </c>
      <c r="Z1152" s="311">
        <v>2</v>
      </c>
      <c r="AA1152" s="310">
        <v>4.7619047619047616E-2</v>
      </c>
      <c r="AB1152" s="311">
        <v>0</v>
      </c>
      <c r="AC1152" s="310">
        <v>0</v>
      </c>
      <c r="AD1152" s="122">
        <v>18.640952380952381</v>
      </c>
      <c r="AE1152" s="122">
        <v>22.397500000000001</v>
      </c>
      <c r="AF1152" s="122">
        <v>24.579000000000001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 t="s">
        <v>105</v>
      </c>
      <c r="D1153" s="400" t="s">
        <v>205</v>
      </c>
      <c r="E1153" s="400" t="s">
        <v>206</v>
      </c>
      <c r="F1153" s="400" t="s">
        <v>207</v>
      </c>
      <c r="G1153" s="400" t="s">
        <v>208</v>
      </c>
      <c r="H1153" s="400" t="s">
        <v>155</v>
      </c>
      <c r="I1153" s="400" t="s">
        <v>125</v>
      </c>
      <c r="J1153" s="400" t="s">
        <v>128</v>
      </c>
      <c r="K1153" s="400" t="s">
        <v>128</v>
      </c>
      <c r="L1153" s="400" t="s">
        <v>128</v>
      </c>
      <c r="M1153" s="400" t="s">
        <v>128</v>
      </c>
      <c r="N1153" s="400" t="s">
        <v>128</v>
      </c>
      <c r="O1153" s="400" t="s">
        <v>128</v>
      </c>
      <c r="P1153" s="400" t="s">
        <v>128</v>
      </c>
      <c r="Q1153" s="400" t="s">
        <v>128</v>
      </c>
      <c r="R1153" s="400" t="s">
        <v>128</v>
      </c>
      <c r="S1153" s="400" t="s">
        <v>128</v>
      </c>
      <c r="T1153" s="400" t="s">
        <v>128</v>
      </c>
      <c r="U1153" s="400" t="s">
        <v>128</v>
      </c>
      <c r="V1153" s="400" t="s">
        <v>128</v>
      </c>
      <c r="W1153" s="401" t="s">
        <v>128</v>
      </c>
      <c r="X1153" s="402" t="s">
        <v>209</v>
      </c>
      <c r="Y1153" s="418">
        <v>7.0175438596491224E-2</v>
      </c>
      <c r="Z1153" s="402" t="s">
        <v>188</v>
      </c>
      <c r="AA1153" s="418">
        <v>1.2609649122807017E-2</v>
      </c>
      <c r="AB1153" s="402" t="s">
        <v>128</v>
      </c>
      <c r="AC1153" s="418">
        <v>0</v>
      </c>
      <c r="AD1153" s="419">
        <v>14.373464912280694</v>
      </c>
      <c r="AE1153" s="419">
        <v>18.100000000000001</v>
      </c>
      <c r="AF1153" s="419">
        <v>20.94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 t="s">
        <v>108</v>
      </c>
      <c r="D1154" s="405" t="s">
        <v>210</v>
      </c>
      <c r="E1154" s="405" t="s">
        <v>211</v>
      </c>
      <c r="F1154" s="405" t="s">
        <v>212</v>
      </c>
      <c r="G1154" s="405" t="s">
        <v>213</v>
      </c>
      <c r="H1154" s="405" t="s">
        <v>214</v>
      </c>
      <c r="I1154" s="405" t="s">
        <v>125</v>
      </c>
      <c r="J1154" s="405" t="s">
        <v>128</v>
      </c>
      <c r="K1154" s="405" t="s">
        <v>128</v>
      </c>
      <c r="L1154" s="405" t="s">
        <v>128</v>
      </c>
      <c r="M1154" s="405" t="s">
        <v>128</v>
      </c>
      <c r="N1154" s="405" t="s">
        <v>128</v>
      </c>
      <c r="O1154" s="405" t="s">
        <v>128</v>
      </c>
      <c r="P1154" s="405" t="s">
        <v>128</v>
      </c>
      <c r="Q1154" s="405" t="s">
        <v>128</v>
      </c>
      <c r="R1154" s="405" t="s">
        <v>128</v>
      </c>
      <c r="S1154" s="405" t="s">
        <v>128</v>
      </c>
      <c r="T1154" s="405" t="s">
        <v>128</v>
      </c>
      <c r="U1154" s="405" t="s">
        <v>128</v>
      </c>
      <c r="V1154" s="405" t="s">
        <v>128</v>
      </c>
      <c r="W1154" s="406" t="s">
        <v>128</v>
      </c>
      <c r="X1154" s="407" t="s">
        <v>215</v>
      </c>
      <c r="Y1154" s="420">
        <v>8.0216313654799462E-2</v>
      </c>
      <c r="Z1154" s="407" t="s">
        <v>216</v>
      </c>
      <c r="AA1154" s="420">
        <v>1.3519603424966201E-2</v>
      </c>
      <c r="AB1154" s="407" t="s">
        <v>128</v>
      </c>
      <c r="AC1154" s="420">
        <v>0</v>
      </c>
      <c r="AD1154" s="421">
        <v>14.659698062190159</v>
      </c>
      <c r="AE1154" s="421">
        <v>18.37</v>
      </c>
      <c r="AF1154" s="421">
        <v>21.29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 t="s">
        <v>111</v>
      </c>
      <c r="D1155" s="410" t="s">
        <v>217</v>
      </c>
      <c r="E1155" s="410" t="s">
        <v>218</v>
      </c>
      <c r="F1155" s="410" t="s">
        <v>219</v>
      </c>
      <c r="G1155" s="410" t="s">
        <v>143</v>
      </c>
      <c r="H1155" s="410" t="s">
        <v>188</v>
      </c>
      <c r="I1155" s="410" t="s">
        <v>125</v>
      </c>
      <c r="J1155" s="410" t="s">
        <v>128</v>
      </c>
      <c r="K1155" s="410" t="s">
        <v>128</v>
      </c>
      <c r="L1155" s="410" t="s">
        <v>128</v>
      </c>
      <c r="M1155" s="410" t="s">
        <v>128</v>
      </c>
      <c r="N1155" s="410" t="s">
        <v>128</v>
      </c>
      <c r="O1155" s="410" t="s">
        <v>128</v>
      </c>
      <c r="P1155" s="410" t="s">
        <v>128</v>
      </c>
      <c r="Q1155" s="410" t="s">
        <v>128</v>
      </c>
      <c r="R1155" s="410" t="s">
        <v>128</v>
      </c>
      <c r="S1155" s="410" t="s">
        <v>128</v>
      </c>
      <c r="T1155" s="410" t="s">
        <v>128</v>
      </c>
      <c r="U1155" s="410" t="s">
        <v>128</v>
      </c>
      <c r="V1155" s="410" t="s">
        <v>128</v>
      </c>
      <c r="W1155" s="411" t="s">
        <v>128</v>
      </c>
      <c r="X1155" s="412" t="s">
        <v>205</v>
      </c>
      <c r="Y1155" s="422">
        <v>9.2718035563082141E-2</v>
      </c>
      <c r="Z1155" s="412" t="s">
        <v>220</v>
      </c>
      <c r="AA1155" s="422">
        <v>1.651143099068586E-2</v>
      </c>
      <c r="AB1155" s="412" t="s">
        <v>128</v>
      </c>
      <c r="AC1155" s="422">
        <v>0</v>
      </c>
      <c r="AD1155" s="423">
        <v>14.772538793103449</v>
      </c>
      <c r="AE1155" s="423">
        <v>18.548500000000001</v>
      </c>
      <c r="AF1155" s="423">
        <v>21.599499999999999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 t="s">
        <v>113</v>
      </c>
      <c r="D1156" s="415" t="s">
        <v>221</v>
      </c>
      <c r="E1156" s="415" t="s">
        <v>222</v>
      </c>
      <c r="F1156" s="415" t="s">
        <v>223</v>
      </c>
      <c r="G1156" s="415" t="s">
        <v>224</v>
      </c>
      <c r="H1156" s="415" t="s">
        <v>196</v>
      </c>
      <c r="I1156" s="415" t="s">
        <v>125</v>
      </c>
      <c r="J1156" s="415" t="s">
        <v>128</v>
      </c>
      <c r="K1156" s="415" t="s">
        <v>128</v>
      </c>
      <c r="L1156" s="415" t="s">
        <v>128</v>
      </c>
      <c r="M1156" s="415" t="s">
        <v>128</v>
      </c>
      <c r="N1156" s="415" t="s">
        <v>128</v>
      </c>
      <c r="O1156" s="415" t="s">
        <v>128</v>
      </c>
      <c r="P1156" s="415" t="s">
        <v>128</v>
      </c>
      <c r="Q1156" s="415" t="s">
        <v>128</v>
      </c>
      <c r="R1156" s="415" t="s">
        <v>128</v>
      </c>
      <c r="S1156" s="415" t="s">
        <v>128</v>
      </c>
      <c r="T1156" s="415" t="s">
        <v>128</v>
      </c>
      <c r="U1156" s="415" t="s">
        <v>128</v>
      </c>
      <c r="V1156" s="415" t="s">
        <v>128</v>
      </c>
      <c r="W1156" s="416" t="s">
        <v>128</v>
      </c>
      <c r="X1156" s="417" t="s">
        <v>225</v>
      </c>
      <c r="Y1156" s="424">
        <v>0.10682372055239643</v>
      </c>
      <c r="Z1156" s="417" t="s">
        <v>199</v>
      </c>
      <c r="AA1156" s="424">
        <v>2.0308692120227456E-2</v>
      </c>
      <c r="AB1156" s="417" t="s">
        <v>128</v>
      </c>
      <c r="AC1156" s="424">
        <v>0</v>
      </c>
      <c r="AD1156" s="425">
        <v>15.017331437855407</v>
      </c>
      <c r="AE1156" s="425">
        <v>19.030999999999995</v>
      </c>
      <c r="AF1156" s="425">
        <v>22.195499999999996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29</v>
      </c>
      <c r="D1159" s="295">
        <v>0</v>
      </c>
      <c r="E1159" s="87">
        <v>3</v>
      </c>
      <c r="F1159" s="87">
        <v>15</v>
      </c>
      <c r="G1159" s="87">
        <v>9</v>
      </c>
      <c r="H1159" s="87">
        <v>2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11</v>
      </c>
      <c r="Y1159" s="30">
        <v>0.37931034482758619</v>
      </c>
      <c r="Z1159" s="97">
        <v>3</v>
      </c>
      <c r="AA1159" s="30">
        <v>0.10344827586206896</v>
      </c>
      <c r="AB1159" s="97">
        <v>0</v>
      </c>
      <c r="AC1159" s="30">
        <v>0</v>
      </c>
      <c r="AD1159" s="25">
        <v>19.373448275862071</v>
      </c>
      <c r="AE1159" s="25">
        <v>23.605</v>
      </c>
      <c r="AF1159" s="25">
        <v>28.83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27</v>
      </c>
      <c r="D1160" s="245">
        <v>0</v>
      </c>
      <c r="E1160" s="120">
        <v>3</v>
      </c>
      <c r="F1160" s="120">
        <v>17</v>
      </c>
      <c r="G1160" s="120">
        <v>6</v>
      </c>
      <c r="H1160" s="120">
        <v>1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7</v>
      </c>
      <c r="Y1160" s="31">
        <v>0.25925925925925924</v>
      </c>
      <c r="Z1160" s="98">
        <v>2</v>
      </c>
      <c r="AA1160" s="31">
        <v>7.407407407407407E-2</v>
      </c>
      <c r="AB1160" s="98">
        <v>0</v>
      </c>
      <c r="AC1160" s="31">
        <v>0</v>
      </c>
      <c r="AD1160" s="27">
        <v>18.504074074074069</v>
      </c>
      <c r="AE1160" s="27">
        <v>22.759999999999998</v>
      </c>
      <c r="AF1160" s="27">
        <v>25.733999999999995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17</v>
      </c>
      <c r="D1161" s="245">
        <v>0</v>
      </c>
      <c r="E1161" s="120">
        <v>2</v>
      </c>
      <c r="F1161" s="120">
        <v>10</v>
      </c>
      <c r="G1161" s="120">
        <v>5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5</v>
      </c>
      <c r="Y1161" s="31">
        <v>0.29411764705882354</v>
      </c>
      <c r="Z1161" s="98">
        <v>0</v>
      </c>
      <c r="AA1161" s="31">
        <v>0</v>
      </c>
      <c r="AB1161" s="98">
        <v>0</v>
      </c>
      <c r="AC1161" s="31">
        <v>0</v>
      </c>
      <c r="AD1161" s="27">
        <v>18.261176470588232</v>
      </c>
      <c r="AE1161" s="27">
        <v>22.884</v>
      </c>
      <c r="AF1161" s="27" t="s">
        <v>103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15</v>
      </c>
      <c r="D1162" s="245">
        <v>1</v>
      </c>
      <c r="E1162" s="120">
        <v>2</v>
      </c>
      <c r="F1162" s="120">
        <v>4</v>
      </c>
      <c r="G1162" s="120">
        <v>6</v>
      </c>
      <c r="H1162" s="120">
        <v>2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8</v>
      </c>
      <c r="Y1162" s="31">
        <v>0.53333333333333333</v>
      </c>
      <c r="Z1162" s="98">
        <v>2</v>
      </c>
      <c r="AA1162" s="31">
        <v>0.13333333333333333</v>
      </c>
      <c r="AB1162" s="98">
        <v>0</v>
      </c>
      <c r="AC1162" s="31">
        <v>0</v>
      </c>
      <c r="AD1162" s="27">
        <v>19.535333333333334</v>
      </c>
      <c r="AE1162" s="27">
        <v>24.925999999999998</v>
      </c>
      <c r="AF1162" s="27" t="s">
        <v>103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12</v>
      </c>
      <c r="D1163" s="245">
        <v>0</v>
      </c>
      <c r="E1163" s="120">
        <v>0</v>
      </c>
      <c r="F1163" s="120">
        <v>10</v>
      </c>
      <c r="G1163" s="120">
        <v>1</v>
      </c>
      <c r="H1163" s="120">
        <v>1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2</v>
      </c>
      <c r="Y1163" s="31">
        <v>0.16666666666666666</v>
      </c>
      <c r="Z1163" s="98">
        <v>1</v>
      </c>
      <c r="AA1163" s="31">
        <v>8.3333333333333329E-2</v>
      </c>
      <c r="AB1163" s="98">
        <v>0</v>
      </c>
      <c r="AC1163" s="31">
        <v>0</v>
      </c>
      <c r="AD1163" s="27">
        <v>19.215</v>
      </c>
      <c r="AE1163" s="27">
        <v>22.936999999999998</v>
      </c>
      <c r="AF1163" s="27" t="s">
        <v>103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18</v>
      </c>
      <c r="D1164" s="245">
        <v>0</v>
      </c>
      <c r="E1164" s="120">
        <v>5</v>
      </c>
      <c r="F1164" s="120">
        <v>11</v>
      </c>
      <c r="G1164" s="120">
        <v>2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2</v>
      </c>
      <c r="Y1164" s="31">
        <v>0.1111111111111111</v>
      </c>
      <c r="Z1164" s="98">
        <v>0</v>
      </c>
      <c r="AA1164" s="31">
        <v>0</v>
      </c>
      <c r="AB1164" s="98">
        <v>0</v>
      </c>
      <c r="AC1164" s="31">
        <v>0</v>
      </c>
      <c r="AD1164" s="27">
        <v>16.577222222222222</v>
      </c>
      <c r="AE1164" s="27">
        <v>19.644499999999997</v>
      </c>
      <c r="AF1164" s="27" t="s">
        <v>103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45</v>
      </c>
      <c r="D1165" s="245">
        <v>5</v>
      </c>
      <c r="E1165" s="120">
        <v>15</v>
      </c>
      <c r="F1165" s="120">
        <v>20</v>
      </c>
      <c r="G1165" s="120">
        <v>5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5</v>
      </c>
      <c r="Y1165" s="31">
        <v>0.1111111111111111</v>
      </c>
      <c r="Z1165" s="98">
        <v>0</v>
      </c>
      <c r="AA1165" s="31">
        <v>0</v>
      </c>
      <c r="AB1165" s="98">
        <v>0</v>
      </c>
      <c r="AC1165" s="31">
        <v>0</v>
      </c>
      <c r="AD1165" s="27">
        <v>15.071333333333332</v>
      </c>
      <c r="AE1165" s="27">
        <v>18.634</v>
      </c>
      <c r="AF1165" s="27">
        <v>22.183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>
        <v>142</v>
      </c>
      <c r="D1166" s="245">
        <v>4</v>
      </c>
      <c r="E1166" s="120">
        <v>40</v>
      </c>
      <c r="F1166" s="120">
        <v>70</v>
      </c>
      <c r="G1166" s="120">
        <v>23</v>
      </c>
      <c r="H1166" s="120">
        <v>4</v>
      </c>
      <c r="I1166" s="120">
        <v>0</v>
      </c>
      <c r="J1166" s="120">
        <v>1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7">
        <v>0</v>
      </c>
      <c r="X1166" s="98">
        <v>28</v>
      </c>
      <c r="Y1166" s="31">
        <v>0.19718309859154928</v>
      </c>
      <c r="Z1166" s="98">
        <v>6</v>
      </c>
      <c r="AA1166" s="31">
        <v>4.2253521126760563E-2</v>
      </c>
      <c r="AB1166" s="98">
        <v>1</v>
      </c>
      <c r="AC1166" s="31">
        <v>7.0422535211267607E-3</v>
      </c>
      <c r="AD1166" s="27">
        <v>17.048028169014081</v>
      </c>
      <c r="AE1166" s="27">
        <v>20.655000000000001</v>
      </c>
      <c r="AF1166" s="27">
        <v>23.801499999999997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>
        <v>188</v>
      </c>
      <c r="D1167" s="245">
        <v>16</v>
      </c>
      <c r="E1167" s="120">
        <v>79</v>
      </c>
      <c r="F1167" s="120">
        <v>75</v>
      </c>
      <c r="G1167" s="120">
        <v>18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7">
        <v>0</v>
      </c>
      <c r="X1167" s="98">
        <v>18</v>
      </c>
      <c r="Y1167" s="31">
        <v>9.5744680851063829E-2</v>
      </c>
      <c r="Z1167" s="98">
        <v>3</v>
      </c>
      <c r="AA1167" s="31">
        <v>1.5957446808510637E-2</v>
      </c>
      <c r="AB1167" s="98">
        <v>0</v>
      </c>
      <c r="AC1167" s="31">
        <v>0</v>
      </c>
      <c r="AD1167" s="27">
        <v>14.983031914893614</v>
      </c>
      <c r="AE1167" s="27">
        <v>18.86</v>
      </c>
      <c r="AF1167" s="27">
        <v>21.804499999999994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>
        <v>163</v>
      </c>
      <c r="D1168" s="245">
        <v>14</v>
      </c>
      <c r="E1168" s="120">
        <v>71</v>
      </c>
      <c r="F1168" s="120">
        <v>61</v>
      </c>
      <c r="G1168" s="120">
        <v>17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7">
        <v>0</v>
      </c>
      <c r="X1168" s="98">
        <v>17</v>
      </c>
      <c r="Y1168" s="31">
        <v>0.10429447852760736</v>
      </c>
      <c r="Z1168" s="98">
        <v>2</v>
      </c>
      <c r="AA1168" s="31">
        <v>1.2269938650306749E-2</v>
      </c>
      <c r="AB1168" s="98">
        <v>0</v>
      </c>
      <c r="AC1168" s="31">
        <v>0</v>
      </c>
      <c r="AD1168" s="27">
        <v>14.999754601227</v>
      </c>
      <c r="AE1168" s="27">
        <v>19.588000000000001</v>
      </c>
      <c r="AF1168" s="27">
        <v>22.297999999999998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>
        <v>160</v>
      </c>
      <c r="D1169" s="245">
        <v>15</v>
      </c>
      <c r="E1169" s="120">
        <v>76</v>
      </c>
      <c r="F1169" s="120">
        <v>54</v>
      </c>
      <c r="G1169" s="120">
        <v>13</v>
      </c>
      <c r="H1169" s="120">
        <v>2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7">
        <v>0</v>
      </c>
      <c r="X1169" s="98">
        <v>15</v>
      </c>
      <c r="Y1169" s="31">
        <v>9.375E-2</v>
      </c>
      <c r="Z1169" s="98">
        <v>2</v>
      </c>
      <c r="AA1169" s="31">
        <v>1.2500000000000001E-2</v>
      </c>
      <c r="AB1169" s="98">
        <v>0</v>
      </c>
      <c r="AC1169" s="31">
        <v>0</v>
      </c>
      <c r="AD1169" s="27">
        <v>14.688875000000005</v>
      </c>
      <c r="AE1169" s="27">
        <v>18.075499999999998</v>
      </c>
      <c r="AF1169" s="27">
        <v>21.188499999999998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177</v>
      </c>
      <c r="D1170" s="245">
        <v>12</v>
      </c>
      <c r="E1170" s="120">
        <v>65</v>
      </c>
      <c r="F1170" s="120">
        <v>77</v>
      </c>
      <c r="G1170" s="120">
        <v>19</v>
      </c>
      <c r="H1170" s="120">
        <v>3</v>
      </c>
      <c r="I1170" s="120">
        <v>1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23</v>
      </c>
      <c r="Y1170" s="31">
        <v>0.12994350282485875</v>
      </c>
      <c r="Z1170" s="98">
        <v>5</v>
      </c>
      <c r="AA1170" s="31">
        <v>2.8248587570621469E-2</v>
      </c>
      <c r="AB1170" s="98">
        <v>0</v>
      </c>
      <c r="AC1170" s="31">
        <v>0</v>
      </c>
      <c r="AD1170" s="27">
        <v>15.630338983050843</v>
      </c>
      <c r="AE1170" s="27">
        <v>19.485999999999997</v>
      </c>
      <c r="AF1170" s="27">
        <v>22.279999999999998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161</v>
      </c>
      <c r="D1171" s="245">
        <v>9</v>
      </c>
      <c r="E1171" s="120">
        <v>68</v>
      </c>
      <c r="F1171" s="120">
        <v>68</v>
      </c>
      <c r="G1171" s="120">
        <v>13</v>
      </c>
      <c r="H1171" s="120">
        <v>3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16</v>
      </c>
      <c r="Y1171" s="31">
        <v>9.9378881987577633E-2</v>
      </c>
      <c r="Z1171" s="98">
        <v>3</v>
      </c>
      <c r="AA1171" s="31">
        <v>1.8633540372670808E-2</v>
      </c>
      <c r="AB1171" s="98">
        <v>0</v>
      </c>
      <c r="AC1171" s="31">
        <v>0</v>
      </c>
      <c r="AD1171" s="27">
        <v>15.43888198757764</v>
      </c>
      <c r="AE1171" s="27">
        <v>18.974999999999994</v>
      </c>
      <c r="AF1171" s="27">
        <v>22.806999999999999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156</v>
      </c>
      <c r="D1172" s="245">
        <v>17</v>
      </c>
      <c r="E1172" s="120">
        <v>61</v>
      </c>
      <c r="F1172" s="120">
        <v>71</v>
      </c>
      <c r="G1172" s="120">
        <v>6</v>
      </c>
      <c r="H1172" s="120">
        <v>1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7</v>
      </c>
      <c r="Y1172" s="31">
        <v>4.4871794871794872E-2</v>
      </c>
      <c r="Z1172" s="98">
        <v>1</v>
      </c>
      <c r="AA1172" s="31">
        <v>6.41025641025641E-3</v>
      </c>
      <c r="AB1172" s="98">
        <v>0</v>
      </c>
      <c r="AC1172" s="31">
        <v>0</v>
      </c>
      <c r="AD1172" s="27">
        <v>14.930064102564089</v>
      </c>
      <c r="AE1172" s="27">
        <v>18.511499999999998</v>
      </c>
      <c r="AF1172" s="27">
        <v>19.897500000000001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167</v>
      </c>
      <c r="D1173" s="245">
        <v>14</v>
      </c>
      <c r="E1173" s="120">
        <v>81</v>
      </c>
      <c r="F1173" s="120">
        <v>58</v>
      </c>
      <c r="G1173" s="120">
        <v>12</v>
      </c>
      <c r="H1173" s="120">
        <v>2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14</v>
      </c>
      <c r="Y1173" s="31">
        <v>8.3832335329341312E-2</v>
      </c>
      <c r="Z1173" s="98">
        <v>2</v>
      </c>
      <c r="AA1173" s="31">
        <v>1.1976047904191617E-2</v>
      </c>
      <c r="AB1173" s="98">
        <v>0</v>
      </c>
      <c r="AC1173" s="31">
        <v>0</v>
      </c>
      <c r="AD1173" s="27">
        <v>14.846347305389223</v>
      </c>
      <c r="AE1173" s="27">
        <v>18.567999999999998</v>
      </c>
      <c r="AF1173" s="27">
        <v>21.244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221</v>
      </c>
      <c r="D1174" s="245">
        <v>32</v>
      </c>
      <c r="E1174" s="120">
        <v>90</v>
      </c>
      <c r="F1174" s="120">
        <v>82</v>
      </c>
      <c r="G1174" s="120">
        <v>13</v>
      </c>
      <c r="H1174" s="120">
        <v>3</v>
      </c>
      <c r="I1174" s="120">
        <v>1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17</v>
      </c>
      <c r="Y1174" s="31">
        <v>7.6923076923076927E-2</v>
      </c>
      <c r="Z1174" s="98">
        <v>4</v>
      </c>
      <c r="AA1174" s="31">
        <v>1.8099547511312219E-2</v>
      </c>
      <c r="AB1174" s="98">
        <v>0</v>
      </c>
      <c r="AC1174" s="31">
        <v>0</v>
      </c>
      <c r="AD1174" s="27">
        <v>14.564343891402716</v>
      </c>
      <c r="AE1174" s="27">
        <v>18.530999999999999</v>
      </c>
      <c r="AF1174" s="27">
        <v>21.481999999999996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232</v>
      </c>
      <c r="D1175" s="245">
        <v>22</v>
      </c>
      <c r="E1175" s="120">
        <v>118</v>
      </c>
      <c r="F1175" s="120">
        <v>77</v>
      </c>
      <c r="G1175" s="120">
        <v>15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15</v>
      </c>
      <c r="Y1175" s="31">
        <v>6.4655172413793108E-2</v>
      </c>
      <c r="Z1175" s="98">
        <v>2</v>
      </c>
      <c r="AA1175" s="31">
        <v>8.6206896551724137E-3</v>
      </c>
      <c r="AB1175" s="98">
        <v>0</v>
      </c>
      <c r="AC1175" s="31">
        <v>0</v>
      </c>
      <c r="AD1175" s="27">
        <v>14.287155172413797</v>
      </c>
      <c r="AE1175" s="27">
        <v>17.883499999999998</v>
      </c>
      <c r="AF1175" s="27">
        <v>20.929999999999996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237</v>
      </c>
      <c r="D1176" s="245">
        <v>46</v>
      </c>
      <c r="E1176" s="120">
        <v>109</v>
      </c>
      <c r="F1176" s="120">
        <v>68</v>
      </c>
      <c r="G1176" s="120">
        <v>13</v>
      </c>
      <c r="H1176" s="120">
        <v>1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14</v>
      </c>
      <c r="Y1176" s="31">
        <v>5.9071729957805907E-2</v>
      </c>
      <c r="Z1176" s="98">
        <v>1</v>
      </c>
      <c r="AA1176" s="31">
        <v>4.2194092827004216E-3</v>
      </c>
      <c r="AB1176" s="98">
        <v>0</v>
      </c>
      <c r="AC1176" s="31">
        <v>0</v>
      </c>
      <c r="AD1176" s="27">
        <v>13.606118143459913</v>
      </c>
      <c r="AE1176" s="27">
        <v>17.929000000000002</v>
      </c>
      <c r="AF1176" s="27">
        <v>20.337999999999997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185</v>
      </c>
      <c r="D1177" s="245">
        <v>12</v>
      </c>
      <c r="E1177" s="120">
        <v>67</v>
      </c>
      <c r="F1177" s="120">
        <v>86</v>
      </c>
      <c r="G1177" s="120">
        <v>17</v>
      </c>
      <c r="H1177" s="120">
        <v>2</v>
      </c>
      <c r="I1177" s="120">
        <v>1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20</v>
      </c>
      <c r="Y1177" s="31">
        <v>0.10810810810810811</v>
      </c>
      <c r="Z1177" s="98">
        <v>4</v>
      </c>
      <c r="AA1177" s="31">
        <v>2.1621621621621623E-2</v>
      </c>
      <c r="AB1177" s="98">
        <v>0</v>
      </c>
      <c r="AC1177" s="31">
        <v>0</v>
      </c>
      <c r="AD1177" s="27">
        <v>15.741837837837844</v>
      </c>
      <c r="AE1177" s="27">
        <v>19.311999999999998</v>
      </c>
      <c r="AF1177" s="27">
        <v>22.318999999999999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166</v>
      </c>
      <c r="D1178" s="245">
        <v>12</v>
      </c>
      <c r="E1178" s="120">
        <v>58</v>
      </c>
      <c r="F1178" s="120">
        <v>81</v>
      </c>
      <c r="G1178" s="120">
        <v>11</v>
      </c>
      <c r="H1178" s="120">
        <v>3</v>
      </c>
      <c r="I1178" s="120">
        <v>1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15</v>
      </c>
      <c r="Y1178" s="31">
        <v>9.036144578313253E-2</v>
      </c>
      <c r="Z1178" s="98">
        <v>5</v>
      </c>
      <c r="AA1178" s="31">
        <v>3.0120481927710843E-2</v>
      </c>
      <c r="AB1178" s="98">
        <v>0</v>
      </c>
      <c r="AC1178" s="31">
        <v>0</v>
      </c>
      <c r="AD1178" s="27">
        <v>15.584337349397577</v>
      </c>
      <c r="AE1178" s="27">
        <v>18.835999999999999</v>
      </c>
      <c r="AF1178" s="27">
        <v>21.181000000000001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104</v>
      </c>
      <c r="D1179" s="245">
        <v>5</v>
      </c>
      <c r="E1179" s="120">
        <v>35</v>
      </c>
      <c r="F1179" s="120">
        <v>49</v>
      </c>
      <c r="G1179" s="120">
        <v>11</v>
      </c>
      <c r="H1179" s="120">
        <v>1</v>
      </c>
      <c r="I1179" s="120">
        <v>2</v>
      </c>
      <c r="J1179" s="120">
        <v>0</v>
      </c>
      <c r="K1179" s="120">
        <v>1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15</v>
      </c>
      <c r="Y1179" s="31">
        <v>0.14423076923076922</v>
      </c>
      <c r="Z1179" s="98">
        <v>5</v>
      </c>
      <c r="AA1179" s="31">
        <v>4.807692307692308E-2</v>
      </c>
      <c r="AB1179" s="98">
        <v>1</v>
      </c>
      <c r="AC1179" s="31">
        <v>9.6153846153846159E-3</v>
      </c>
      <c r="AD1179" s="27">
        <v>16.391153846153845</v>
      </c>
      <c r="AE1179" s="27">
        <v>19.994999999999997</v>
      </c>
      <c r="AF1179" s="27">
        <v>23.615000000000002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107</v>
      </c>
      <c r="D1180" s="245">
        <v>6</v>
      </c>
      <c r="E1180" s="120">
        <v>33</v>
      </c>
      <c r="F1180" s="120">
        <v>52</v>
      </c>
      <c r="G1180" s="120">
        <v>12</v>
      </c>
      <c r="H1180" s="120">
        <v>2</v>
      </c>
      <c r="I1180" s="120">
        <v>2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16</v>
      </c>
      <c r="Y1180" s="31">
        <v>0.14953271028037382</v>
      </c>
      <c r="Z1180" s="98">
        <v>4</v>
      </c>
      <c r="AA1180" s="31">
        <v>3.7383177570093455E-2</v>
      </c>
      <c r="AB1180" s="98">
        <v>0</v>
      </c>
      <c r="AC1180" s="31">
        <v>0</v>
      </c>
      <c r="AD1180" s="27">
        <v>16.453644859813082</v>
      </c>
      <c r="AE1180" s="27">
        <v>19.989999999999998</v>
      </c>
      <c r="AF1180" s="27">
        <v>23.047999999999998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107</v>
      </c>
      <c r="D1181" s="245">
        <v>4</v>
      </c>
      <c r="E1181" s="120">
        <v>27</v>
      </c>
      <c r="F1181" s="120">
        <v>59</v>
      </c>
      <c r="G1181" s="120">
        <v>15</v>
      </c>
      <c r="H1181" s="120">
        <v>2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17</v>
      </c>
      <c r="Y1181" s="31">
        <v>0.15887850467289719</v>
      </c>
      <c r="Z1181" s="98">
        <v>2</v>
      </c>
      <c r="AA1181" s="31">
        <v>1.8691588785046728E-2</v>
      </c>
      <c r="AB1181" s="98">
        <v>0</v>
      </c>
      <c r="AC1181" s="31">
        <v>0</v>
      </c>
      <c r="AD1181" s="27">
        <v>16.747289719626167</v>
      </c>
      <c r="AE1181" s="27">
        <v>20.25</v>
      </c>
      <c r="AF1181" s="27">
        <v>22.047999999999998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99</v>
      </c>
      <c r="D1182" s="298">
        <v>2</v>
      </c>
      <c r="E1182" s="299">
        <v>19</v>
      </c>
      <c r="F1182" s="299">
        <v>46</v>
      </c>
      <c r="G1182" s="299">
        <v>29</v>
      </c>
      <c r="H1182" s="299">
        <v>3</v>
      </c>
      <c r="I1182" s="299">
        <v>0</v>
      </c>
      <c r="J1182" s="299">
        <v>0</v>
      </c>
      <c r="K1182" s="299">
        <v>0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32</v>
      </c>
      <c r="Y1182" s="310">
        <v>0.32323232323232326</v>
      </c>
      <c r="Z1182" s="311">
        <v>4</v>
      </c>
      <c r="AA1182" s="310">
        <v>4.0404040404040407E-2</v>
      </c>
      <c r="AB1182" s="311">
        <v>0</v>
      </c>
      <c r="AC1182" s="310">
        <v>0</v>
      </c>
      <c r="AD1182" s="122">
        <v>18.064545454545456</v>
      </c>
      <c r="AE1182" s="122">
        <v>21.92</v>
      </c>
      <c r="AF1182" s="122">
        <v>23.91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>
        <v>2189</v>
      </c>
      <c r="D1183" s="400">
        <v>213</v>
      </c>
      <c r="E1183" s="400">
        <v>925</v>
      </c>
      <c r="F1183" s="400">
        <v>847</v>
      </c>
      <c r="G1183" s="400">
        <v>179</v>
      </c>
      <c r="H1183" s="400">
        <v>21</v>
      </c>
      <c r="I1183" s="400">
        <v>3</v>
      </c>
      <c r="J1183" s="400">
        <v>1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204</v>
      </c>
      <c r="Y1183" s="418">
        <v>9.3193238921882138E-2</v>
      </c>
      <c r="Z1183" s="402">
        <v>35</v>
      </c>
      <c r="AA1183" s="418">
        <v>1.5989036089538604E-2</v>
      </c>
      <c r="AB1183" s="402">
        <v>1</v>
      </c>
      <c r="AC1183" s="418">
        <v>4.5682960255824577E-4</v>
      </c>
      <c r="AD1183" s="419">
        <v>14.967428049337631</v>
      </c>
      <c r="AE1183" s="419">
        <v>18.795000000000002</v>
      </c>
      <c r="AF1183" s="419">
        <v>21.79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>
        <v>2611</v>
      </c>
      <c r="D1184" s="405">
        <v>241</v>
      </c>
      <c r="E1184" s="405">
        <v>1066</v>
      </c>
      <c r="F1184" s="405">
        <v>1049</v>
      </c>
      <c r="G1184" s="405">
        <v>218</v>
      </c>
      <c r="H1184" s="405">
        <v>27</v>
      </c>
      <c r="I1184" s="405">
        <v>8</v>
      </c>
      <c r="J1184" s="405">
        <v>1</v>
      </c>
      <c r="K1184" s="405">
        <v>1</v>
      </c>
      <c r="L1184" s="405">
        <v>0</v>
      </c>
      <c r="M1184" s="405">
        <v>0</v>
      </c>
      <c r="N1184" s="405">
        <v>0</v>
      </c>
      <c r="O1184" s="405">
        <v>0</v>
      </c>
      <c r="P1184" s="405">
        <v>0</v>
      </c>
      <c r="Q1184" s="405">
        <v>0</v>
      </c>
      <c r="R1184" s="405">
        <v>0</v>
      </c>
      <c r="S1184" s="405">
        <v>0</v>
      </c>
      <c r="T1184" s="405">
        <v>0</v>
      </c>
      <c r="U1184" s="405">
        <v>0</v>
      </c>
      <c r="V1184" s="405">
        <v>0</v>
      </c>
      <c r="W1184" s="406">
        <v>0</v>
      </c>
      <c r="X1184" s="407">
        <v>255</v>
      </c>
      <c r="Y1184" s="420">
        <v>9.7663730371505164E-2</v>
      </c>
      <c r="Z1184" s="407">
        <v>49</v>
      </c>
      <c r="AA1184" s="420">
        <v>1.876675603217158E-2</v>
      </c>
      <c r="AB1184" s="407">
        <v>2</v>
      </c>
      <c r="AC1184" s="420">
        <v>7.659900421294523E-4</v>
      </c>
      <c r="AD1184" s="421">
        <v>15.126055151283079</v>
      </c>
      <c r="AE1184" s="421">
        <v>18.940000000000001</v>
      </c>
      <c r="AF1184" s="421">
        <v>21.950000000000003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>
        <v>2817</v>
      </c>
      <c r="D1185" s="410">
        <v>247</v>
      </c>
      <c r="E1185" s="410">
        <v>1112</v>
      </c>
      <c r="F1185" s="410">
        <v>1154</v>
      </c>
      <c r="G1185" s="410">
        <v>262</v>
      </c>
      <c r="H1185" s="410">
        <v>32</v>
      </c>
      <c r="I1185" s="410">
        <v>8</v>
      </c>
      <c r="J1185" s="410">
        <v>1</v>
      </c>
      <c r="K1185" s="410">
        <v>1</v>
      </c>
      <c r="L1185" s="410">
        <v>0</v>
      </c>
      <c r="M1185" s="410">
        <v>0</v>
      </c>
      <c r="N1185" s="410">
        <v>0</v>
      </c>
      <c r="O1185" s="410">
        <v>0</v>
      </c>
      <c r="P1185" s="410">
        <v>0</v>
      </c>
      <c r="Q1185" s="410">
        <v>0</v>
      </c>
      <c r="R1185" s="410">
        <v>0</v>
      </c>
      <c r="S1185" s="410">
        <v>0</v>
      </c>
      <c r="T1185" s="410">
        <v>0</v>
      </c>
      <c r="U1185" s="410">
        <v>0</v>
      </c>
      <c r="V1185" s="410">
        <v>0</v>
      </c>
      <c r="W1185" s="411">
        <v>0</v>
      </c>
      <c r="X1185" s="412">
        <v>304</v>
      </c>
      <c r="Y1185" s="422">
        <v>0.10791622293219737</v>
      </c>
      <c r="Z1185" s="412">
        <v>55</v>
      </c>
      <c r="AA1185" s="422">
        <v>1.9524316648917288E-2</v>
      </c>
      <c r="AB1185" s="412">
        <v>2</v>
      </c>
      <c r="AC1185" s="422">
        <v>7.0997515086971955E-4</v>
      </c>
      <c r="AD1185" s="423">
        <v>15.189878587196521</v>
      </c>
      <c r="AE1185" s="423">
        <v>19</v>
      </c>
      <c r="AF1185" s="423">
        <v>21.932499999999987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>
        <v>2935</v>
      </c>
      <c r="D1186" s="415">
        <v>248</v>
      </c>
      <c r="E1186" s="415">
        <v>1127</v>
      </c>
      <c r="F1186" s="415">
        <v>1221</v>
      </c>
      <c r="G1186" s="415">
        <v>291</v>
      </c>
      <c r="H1186" s="415">
        <v>38</v>
      </c>
      <c r="I1186" s="415">
        <v>8</v>
      </c>
      <c r="J1186" s="415">
        <v>1</v>
      </c>
      <c r="K1186" s="415">
        <v>1</v>
      </c>
      <c r="L1186" s="415">
        <v>0</v>
      </c>
      <c r="M1186" s="415">
        <v>0</v>
      </c>
      <c r="N1186" s="415">
        <v>0</v>
      </c>
      <c r="O1186" s="415">
        <v>0</v>
      </c>
      <c r="P1186" s="415">
        <v>0</v>
      </c>
      <c r="Q1186" s="415">
        <v>0</v>
      </c>
      <c r="R1186" s="415">
        <v>0</v>
      </c>
      <c r="S1186" s="415">
        <v>0</v>
      </c>
      <c r="T1186" s="415">
        <v>0</v>
      </c>
      <c r="U1186" s="415">
        <v>0</v>
      </c>
      <c r="V1186" s="415">
        <v>0</v>
      </c>
      <c r="W1186" s="416">
        <v>0</v>
      </c>
      <c r="X1186" s="417">
        <v>339</v>
      </c>
      <c r="Y1186" s="424">
        <v>0.11550255536626916</v>
      </c>
      <c r="Z1186" s="417">
        <v>63</v>
      </c>
      <c r="AA1186" s="424">
        <v>2.1465076660988076E-2</v>
      </c>
      <c r="AB1186" s="417">
        <v>2</v>
      </c>
      <c r="AC1186" s="424">
        <v>6.814310051107325E-4</v>
      </c>
      <c r="AD1186" s="425">
        <v>15.423632027257277</v>
      </c>
      <c r="AE1186" s="425">
        <v>19.375999999999998</v>
      </c>
      <c r="AF1186" s="425">
        <v>22.323999999999998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47</v>
      </c>
      <c r="D1189" s="295">
        <v>0</v>
      </c>
      <c r="E1189" s="87">
        <v>14</v>
      </c>
      <c r="F1189" s="87">
        <v>20</v>
      </c>
      <c r="G1189" s="87">
        <v>11</v>
      </c>
      <c r="H1189" s="87">
        <v>2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13</v>
      </c>
      <c r="Y1189" s="30">
        <v>0.27659574468085107</v>
      </c>
      <c r="Z1189" s="97">
        <v>3</v>
      </c>
      <c r="AA1189" s="30">
        <v>6.3829787234042548E-2</v>
      </c>
      <c r="AB1189" s="97">
        <v>0</v>
      </c>
      <c r="AC1189" s="30">
        <v>0</v>
      </c>
      <c r="AD1189" s="25">
        <v>17.862127659574469</v>
      </c>
      <c r="AE1189" s="25">
        <v>22.513999999999999</v>
      </c>
      <c r="AF1189" s="25">
        <v>25.027999999999995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39</v>
      </c>
      <c r="D1190" s="245">
        <v>1</v>
      </c>
      <c r="E1190" s="120">
        <v>3</v>
      </c>
      <c r="F1190" s="120">
        <v>16</v>
      </c>
      <c r="G1190" s="120">
        <v>17</v>
      </c>
      <c r="H1190" s="120">
        <v>2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19</v>
      </c>
      <c r="Y1190" s="31">
        <v>0.48717948717948717</v>
      </c>
      <c r="Z1190" s="98">
        <v>5</v>
      </c>
      <c r="AA1190" s="31">
        <v>0.12820512820512819</v>
      </c>
      <c r="AB1190" s="98">
        <v>0</v>
      </c>
      <c r="AC1190" s="31">
        <v>0</v>
      </c>
      <c r="AD1190" s="27">
        <v>19.650769230769235</v>
      </c>
      <c r="AE1190" s="27">
        <v>23.45</v>
      </c>
      <c r="AF1190" s="27">
        <v>28.23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29</v>
      </c>
      <c r="D1191" s="245">
        <v>0</v>
      </c>
      <c r="E1191" s="120">
        <v>1</v>
      </c>
      <c r="F1191" s="120">
        <v>16</v>
      </c>
      <c r="G1191" s="120">
        <v>9</v>
      </c>
      <c r="H1191" s="120">
        <v>2</v>
      </c>
      <c r="I1191" s="120">
        <v>0</v>
      </c>
      <c r="J1191" s="120">
        <v>1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12</v>
      </c>
      <c r="Y1191" s="31">
        <v>0.41379310344827586</v>
      </c>
      <c r="Z1191" s="98">
        <v>3</v>
      </c>
      <c r="AA1191" s="31">
        <v>0.10344827586206896</v>
      </c>
      <c r="AB1191" s="98">
        <v>1</v>
      </c>
      <c r="AC1191" s="31">
        <v>3.4482758620689655E-2</v>
      </c>
      <c r="AD1191" s="27">
        <v>20.436896551724136</v>
      </c>
      <c r="AE1191" s="27">
        <v>22.78</v>
      </c>
      <c r="AF1191" s="27">
        <v>31.335000000000001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29</v>
      </c>
      <c r="D1192" s="245">
        <v>1</v>
      </c>
      <c r="E1192" s="120">
        <v>5</v>
      </c>
      <c r="F1192" s="120">
        <v>12</v>
      </c>
      <c r="G1192" s="120">
        <v>8</v>
      </c>
      <c r="H1192" s="120">
        <v>3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11</v>
      </c>
      <c r="Y1192" s="31">
        <v>0.37931034482758619</v>
      </c>
      <c r="Z1192" s="98">
        <v>6</v>
      </c>
      <c r="AA1192" s="31">
        <v>0.20689655172413793</v>
      </c>
      <c r="AB1192" s="98">
        <v>0</v>
      </c>
      <c r="AC1192" s="31">
        <v>0</v>
      </c>
      <c r="AD1192" s="27">
        <v>19.22137931034483</v>
      </c>
      <c r="AE1192" s="27">
        <v>24.77</v>
      </c>
      <c r="AF1192" s="27">
        <v>26.015000000000001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10</v>
      </c>
      <c r="D1193" s="245">
        <v>2</v>
      </c>
      <c r="E1193" s="120">
        <v>2</v>
      </c>
      <c r="F1193" s="120">
        <v>3</v>
      </c>
      <c r="G1193" s="120">
        <v>3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3</v>
      </c>
      <c r="Y1193" s="31">
        <v>0.3</v>
      </c>
      <c r="Z1193" s="98">
        <v>0</v>
      </c>
      <c r="AA1193" s="31">
        <v>0</v>
      </c>
      <c r="AB1193" s="98">
        <v>0</v>
      </c>
      <c r="AC1193" s="31">
        <v>0</v>
      </c>
      <c r="AD1193" s="27">
        <v>16.280999999999999</v>
      </c>
      <c r="AE1193" s="27">
        <v>21.3005</v>
      </c>
      <c r="AF1193" s="27" t="s">
        <v>103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11</v>
      </c>
      <c r="D1194" s="245">
        <v>1</v>
      </c>
      <c r="E1194" s="120">
        <v>4</v>
      </c>
      <c r="F1194" s="120">
        <v>5</v>
      </c>
      <c r="G1194" s="120">
        <v>1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1</v>
      </c>
      <c r="Y1194" s="31">
        <v>9.0909090909090912E-2</v>
      </c>
      <c r="Z1194" s="98">
        <v>0</v>
      </c>
      <c r="AA1194" s="31">
        <v>0</v>
      </c>
      <c r="AB1194" s="98">
        <v>0</v>
      </c>
      <c r="AC1194" s="31">
        <v>0</v>
      </c>
      <c r="AD1194" s="27">
        <v>15.004545454545452</v>
      </c>
      <c r="AE1194" s="27">
        <v>18.961999999999996</v>
      </c>
      <c r="AF1194" s="27" t="s">
        <v>103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49</v>
      </c>
      <c r="D1195" s="245">
        <v>2</v>
      </c>
      <c r="E1195" s="120">
        <v>13</v>
      </c>
      <c r="F1195" s="120">
        <v>24</v>
      </c>
      <c r="G1195" s="120">
        <v>10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10</v>
      </c>
      <c r="Y1195" s="31">
        <v>0.20408163265306123</v>
      </c>
      <c r="Z1195" s="98">
        <v>0</v>
      </c>
      <c r="AA1195" s="31">
        <v>0</v>
      </c>
      <c r="AB1195" s="98">
        <v>0</v>
      </c>
      <c r="AC1195" s="31">
        <v>0</v>
      </c>
      <c r="AD1195" s="27">
        <v>16.966938775510204</v>
      </c>
      <c r="AE1195" s="27">
        <v>21.73</v>
      </c>
      <c r="AF1195" s="27">
        <v>23.45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141</v>
      </c>
      <c r="D1196" s="245">
        <v>8</v>
      </c>
      <c r="E1196" s="120">
        <v>33</v>
      </c>
      <c r="F1196" s="120">
        <v>69</v>
      </c>
      <c r="G1196" s="120">
        <v>28</v>
      </c>
      <c r="H1196" s="120">
        <v>3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31</v>
      </c>
      <c r="Y1196" s="31">
        <v>0.21985815602836881</v>
      </c>
      <c r="Z1196" s="98">
        <v>3</v>
      </c>
      <c r="AA1196" s="31">
        <v>2.1276595744680851E-2</v>
      </c>
      <c r="AB1196" s="98">
        <v>0</v>
      </c>
      <c r="AC1196" s="31">
        <v>0</v>
      </c>
      <c r="AD1196" s="27">
        <v>16.758014184397162</v>
      </c>
      <c r="AE1196" s="27">
        <v>20.943999999999999</v>
      </c>
      <c r="AF1196" s="27">
        <v>22.957000000000001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189</v>
      </c>
      <c r="D1197" s="245">
        <v>27</v>
      </c>
      <c r="E1197" s="120">
        <v>80</v>
      </c>
      <c r="F1197" s="120">
        <v>62</v>
      </c>
      <c r="G1197" s="120">
        <v>18</v>
      </c>
      <c r="H1197" s="120">
        <v>2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20</v>
      </c>
      <c r="Y1197" s="31">
        <v>0.10582010582010581</v>
      </c>
      <c r="Z1197" s="98">
        <v>2</v>
      </c>
      <c r="AA1197" s="31">
        <v>1.0582010582010581E-2</v>
      </c>
      <c r="AB1197" s="98">
        <v>0</v>
      </c>
      <c r="AC1197" s="31">
        <v>0</v>
      </c>
      <c r="AD1197" s="27">
        <v>14.462063492063495</v>
      </c>
      <c r="AE1197" s="27">
        <v>19.3</v>
      </c>
      <c r="AF1197" s="27">
        <v>21.945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137</v>
      </c>
      <c r="D1198" s="245">
        <v>8</v>
      </c>
      <c r="E1198" s="120">
        <v>96</v>
      </c>
      <c r="F1198" s="120">
        <v>32</v>
      </c>
      <c r="G1198" s="120">
        <v>1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0</v>
      </c>
      <c r="Y1198" s="31">
        <v>0</v>
      </c>
      <c r="Z1198" s="98">
        <v>0</v>
      </c>
      <c r="AA1198" s="31">
        <v>0</v>
      </c>
      <c r="AB1198" s="98">
        <v>0</v>
      </c>
      <c r="AC1198" s="31">
        <v>0</v>
      </c>
      <c r="AD1198" s="27">
        <v>13.045620437956208</v>
      </c>
      <c r="AE1198" s="27">
        <v>15.622999999999999</v>
      </c>
      <c r="AF1198" s="27">
        <v>16.937999999999999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154</v>
      </c>
      <c r="D1199" s="245">
        <v>15</v>
      </c>
      <c r="E1199" s="120">
        <v>81</v>
      </c>
      <c r="F1199" s="120">
        <v>52</v>
      </c>
      <c r="G1199" s="120">
        <v>5</v>
      </c>
      <c r="H1199" s="120">
        <v>1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6</v>
      </c>
      <c r="Y1199" s="31">
        <v>3.896103896103896E-2</v>
      </c>
      <c r="Z1199" s="98">
        <v>2</v>
      </c>
      <c r="AA1199" s="31">
        <v>1.2987012987012988E-2</v>
      </c>
      <c r="AB1199" s="98">
        <v>0</v>
      </c>
      <c r="AC1199" s="31">
        <v>0</v>
      </c>
      <c r="AD1199" s="27">
        <v>14.170909090909088</v>
      </c>
      <c r="AE1199" s="27">
        <v>17.809999999999999</v>
      </c>
      <c r="AF1199" s="27">
        <v>19.89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169</v>
      </c>
      <c r="D1200" s="245">
        <v>22</v>
      </c>
      <c r="E1200" s="120">
        <v>69</v>
      </c>
      <c r="F1200" s="120">
        <v>58</v>
      </c>
      <c r="G1200" s="120">
        <v>16</v>
      </c>
      <c r="H1200" s="120">
        <v>4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20</v>
      </c>
      <c r="Y1200" s="31">
        <v>0.11834319526627218</v>
      </c>
      <c r="Z1200" s="98">
        <v>4</v>
      </c>
      <c r="AA1200" s="31">
        <v>2.3668639053254437E-2</v>
      </c>
      <c r="AB1200" s="98">
        <v>0</v>
      </c>
      <c r="AC1200" s="31">
        <v>0</v>
      </c>
      <c r="AD1200" s="27">
        <v>14.90355029585799</v>
      </c>
      <c r="AE1200" s="27">
        <v>18.95</v>
      </c>
      <c r="AF1200" s="27">
        <v>22.64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177</v>
      </c>
      <c r="D1201" s="245">
        <v>14</v>
      </c>
      <c r="E1201" s="120">
        <v>74</v>
      </c>
      <c r="F1201" s="120">
        <v>75</v>
      </c>
      <c r="G1201" s="120">
        <v>12</v>
      </c>
      <c r="H1201" s="120">
        <v>2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14</v>
      </c>
      <c r="Y1201" s="31">
        <v>7.909604519774012E-2</v>
      </c>
      <c r="Z1201" s="98">
        <v>3</v>
      </c>
      <c r="AA1201" s="31">
        <v>1.6949152542372881E-2</v>
      </c>
      <c r="AB1201" s="98">
        <v>0</v>
      </c>
      <c r="AC1201" s="31">
        <v>0</v>
      </c>
      <c r="AD1201" s="27">
        <v>14.856610169491523</v>
      </c>
      <c r="AE1201" s="27">
        <v>18.669</v>
      </c>
      <c r="AF1201" s="27">
        <v>20.642999999999997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170</v>
      </c>
      <c r="D1202" s="245">
        <v>26</v>
      </c>
      <c r="E1202" s="120">
        <v>80</v>
      </c>
      <c r="F1202" s="120">
        <v>50</v>
      </c>
      <c r="G1202" s="120">
        <v>13</v>
      </c>
      <c r="H1202" s="120">
        <v>1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14</v>
      </c>
      <c r="Y1202" s="31">
        <v>8.2352941176470587E-2</v>
      </c>
      <c r="Z1202" s="98">
        <v>1</v>
      </c>
      <c r="AA1202" s="31">
        <v>5.8823529411764705E-3</v>
      </c>
      <c r="AB1202" s="98">
        <v>0</v>
      </c>
      <c r="AC1202" s="31">
        <v>0</v>
      </c>
      <c r="AD1202" s="27">
        <v>13.987764705882356</v>
      </c>
      <c r="AE1202" s="27">
        <v>18.233000000000001</v>
      </c>
      <c r="AF1202" s="27">
        <v>20.733000000000001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151</v>
      </c>
      <c r="D1203" s="245">
        <v>17</v>
      </c>
      <c r="E1203" s="120">
        <v>58</v>
      </c>
      <c r="F1203" s="120">
        <v>62</v>
      </c>
      <c r="G1203" s="120">
        <v>12</v>
      </c>
      <c r="H1203" s="120">
        <v>2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14</v>
      </c>
      <c r="Y1203" s="31">
        <v>9.2715231788079472E-2</v>
      </c>
      <c r="Z1203" s="98">
        <v>4</v>
      </c>
      <c r="AA1203" s="31">
        <v>2.6490066225165563E-2</v>
      </c>
      <c r="AB1203" s="98">
        <v>0</v>
      </c>
      <c r="AC1203" s="31">
        <v>0</v>
      </c>
      <c r="AD1203" s="27">
        <v>14.966688741721859</v>
      </c>
      <c r="AE1203" s="27">
        <v>19.203999999999997</v>
      </c>
      <c r="AF1203" s="27">
        <v>23.012000000000004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213</v>
      </c>
      <c r="D1204" s="245">
        <v>31</v>
      </c>
      <c r="E1204" s="120">
        <v>94</v>
      </c>
      <c r="F1204" s="120">
        <v>58</v>
      </c>
      <c r="G1204" s="120">
        <v>25</v>
      </c>
      <c r="H1204" s="120">
        <v>4</v>
      </c>
      <c r="I1204" s="120">
        <v>1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30</v>
      </c>
      <c r="Y1204" s="31">
        <v>0.14084507042253522</v>
      </c>
      <c r="Z1204" s="98">
        <v>6</v>
      </c>
      <c r="AA1204" s="31">
        <v>2.8169014084507043E-2</v>
      </c>
      <c r="AB1204" s="98">
        <v>0</v>
      </c>
      <c r="AC1204" s="31">
        <v>0</v>
      </c>
      <c r="AD1204" s="27">
        <v>14.904131455399055</v>
      </c>
      <c r="AE1204" s="27">
        <v>19.718</v>
      </c>
      <c r="AF1204" s="27">
        <v>23.152000000000001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252</v>
      </c>
      <c r="D1205" s="245">
        <v>39</v>
      </c>
      <c r="E1205" s="120">
        <v>118</v>
      </c>
      <c r="F1205" s="120">
        <v>76</v>
      </c>
      <c r="G1205" s="120">
        <v>17</v>
      </c>
      <c r="H1205" s="120">
        <v>1</v>
      </c>
      <c r="I1205" s="120">
        <v>1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19</v>
      </c>
      <c r="Y1205" s="31">
        <v>7.5396825396825393E-2</v>
      </c>
      <c r="Z1205" s="98">
        <v>4</v>
      </c>
      <c r="AA1205" s="31">
        <v>1.5873015873015872E-2</v>
      </c>
      <c r="AB1205" s="98">
        <v>0</v>
      </c>
      <c r="AC1205" s="31">
        <v>0</v>
      </c>
      <c r="AD1205" s="27">
        <v>14.021666666666663</v>
      </c>
      <c r="AE1205" s="27">
        <v>18.181999999999999</v>
      </c>
      <c r="AF1205" s="27">
        <v>20.68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246</v>
      </c>
      <c r="D1206" s="245">
        <v>30</v>
      </c>
      <c r="E1206" s="120">
        <v>121</v>
      </c>
      <c r="F1206" s="120">
        <v>73</v>
      </c>
      <c r="G1206" s="120">
        <v>22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22</v>
      </c>
      <c r="Y1206" s="31">
        <v>8.943089430894309E-2</v>
      </c>
      <c r="Z1206" s="98">
        <v>3</v>
      </c>
      <c r="AA1206" s="31">
        <v>1.2195121951219513E-2</v>
      </c>
      <c r="AB1206" s="98">
        <v>0</v>
      </c>
      <c r="AC1206" s="31">
        <v>0</v>
      </c>
      <c r="AD1206" s="27">
        <v>14.339024390243905</v>
      </c>
      <c r="AE1206" s="27">
        <v>18.655999999999999</v>
      </c>
      <c r="AF1206" s="27">
        <v>21.462999999999997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>
        <v>169</v>
      </c>
      <c r="D1207" s="245">
        <v>17</v>
      </c>
      <c r="E1207" s="120">
        <v>69</v>
      </c>
      <c r="F1207" s="120">
        <v>63</v>
      </c>
      <c r="G1207" s="120">
        <v>18</v>
      </c>
      <c r="H1207" s="120">
        <v>2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7">
        <v>0</v>
      </c>
      <c r="X1207" s="98">
        <v>20</v>
      </c>
      <c r="Y1207" s="31">
        <v>0.11834319526627218</v>
      </c>
      <c r="Z1207" s="98">
        <v>4</v>
      </c>
      <c r="AA1207" s="31">
        <v>2.3668639053254437E-2</v>
      </c>
      <c r="AB1207" s="98">
        <v>0</v>
      </c>
      <c r="AC1207" s="31">
        <v>0</v>
      </c>
      <c r="AD1207" s="27">
        <v>15.085562130177518</v>
      </c>
      <c r="AE1207" s="27">
        <v>19.284999999999997</v>
      </c>
      <c r="AF1207" s="27">
        <v>22.02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>
        <v>169</v>
      </c>
      <c r="D1208" s="245">
        <v>9</v>
      </c>
      <c r="E1208" s="120">
        <v>64</v>
      </c>
      <c r="F1208" s="120">
        <v>71</v>
      </c>
      <c r="G1208" s="120">
        <v>21</v>
      </c>
      <c r="H1208" s="120">
        <v>4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7">
        <v>0</v>
      </c>
      <c r="X1208" s="98">
        <v>25</v>
      </c>
      <c r="Y1208" s="31">
        <v>0.14792899408284024</v>
      </c>
      <c r="Z1208" s="98">
        <v>6</v>
      </c>
      <c r="AA1208" s="31">
        <v>3.5502958579881658E-2</v>
      </c>
      <c r="AB1208" s="98">
        <v>0</v>
      </c>
      <c r="AC1208" s="31">
        <v>0</v>
      </c>
      <c r="AD1208" s="27">
        <v>15.762840236686396</v>
      </c>
      <c r="AE1208" s="27">
        <v>19.97</v>
      </c>
      <c r="AF1208" s="27">
        <v>22.774999999999999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>
        <v>107</v>
      </c>
      <c r="D1209" s="245">
        <v>6</v>
      </c>
      <c r="E1209" s="120">
        <v>45</v>
      </c>
      <c r="F1209" s="120">
        <v>44</v>
      </c>
      <c r="G1209" s="120">
        <v>10</v>
      </c>
      <c r="H1209" s="120">
        <v>1</v>
      </c>
      <c r="I1209" s="120">
        <v>1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7">
        <v>0</v>
      </c>
      <c r="X1209" s="98">
        <v>12</v>
      </c>
      <c r="Y1209" s="31">
        <v>0.11214953271028037</v>
      </c>
      <c r="Z1209" s="98">
        <v>2</v>
      </c>
      <c r="AA1209" s="31">
        <v>1.8691588785046728E-2</v>
      </c>
      <c r="AB1209" s="98">
        <v>0</v>
      </c>
      <c r="AC1209" s="31">
        <v>0</v>
      </c>
      <c r="AD1209" s="27">
        <v>15.449626168224295</v>
      </c>
      <c r="AE1209" s="27">
        <v>19.361999999999998</v>
      </c>
      <c r="AF1209" s="27">
        <v>21.22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127</v>
      </c>
      <c r="D1210" s="245">
        <v>2</v>
      </c>
      <c r="E1210" s="120">
        <v>47</v>
      </c>
      <c r="F1210" s="120">
        <v>59</v>
      </c>
      <c r="G1210" s="120">
        <v>16</v>
      </c>
      <c r="H1210" s="120">
        <v>3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19</v>
      </c>
      <c r="Y1210" s="31">
        <v>0.14960629921259844</v>
      </c>
      <c r="Z1210" s="98">
        <v>4</v>
      </c>
      <c r="AA1210" s="31">
        <v>3.1496062992125984E-2</v>
      </c>
      <c r="AB1210" s="98">
        <v>0</v>
      </c>
      <c r="AC1210" s="31">
        <v>0</v>
      </c>
      <c r="AD1210" s="27">
        <v>16.229685039370072</v>
      </c>
      <c r="AE1210" s="27">
        <v>20.187999999999999</v>
      </c>
      <c r="AF1210" s="27">
        <v>21.728000000000002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151</v>
      </c>
      <c r="D1211" s="245">
        <v>8</v>
      </c>
      <c r="E1211" s="120">
        <v>51</v>
      </c>
      <c r="F1211" s="120">
        <v>72</v>
      </c>
      <c r="G1211" s="120">
        <v>19</v>
      </c>
      <c r="H1211" s="120">
        <v>1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20</v>
      </c>
      <c r="Y1211" s="31">
        <v>0.13245033112582782</v>
      </c>
      <c r="Z1211" s="98">
        <v>3</v>
      </c>
      <c r="AA1211" s="31">
        <v>1.9867549668874173E-2</v>
      </c>
      <c r="AB1211" s="98">
        <v>0</v>
      </c>
      <c r="AC1211" s="31">
        <v>0</v>
      </c>
      <c r="AD1211" s="27">
        <v>16.076821192052975</v>
      </c>
      <c r="AE1211" s="27">
        <v>19.901999999999997</v>
      </c>
      <c r="AF1211" s="27">
        <v>22.646000000000001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113</v>
      </c>
      <c r="D1212" s="298">
        <v>2</v>
      </c>
      <c r="E1212" s="299">
        <v>24</v>
      </c>
      <c r="F1212" s="299">
        <v>62</v>
      </c>
      <c r="G1212" s="299">
        <v>21</v>
      </c>
      <c r="H1212" s="299">
        <v>4</v>
      </c>
      <c r="I1212" s="299">
        <v>0</v>
      </c>
      <c r="J1212" s="299">
        <v>0</v>
      </c>
      <c r="K1212" s="299">
        <v>0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24</v>
      </c>
      <c r="Y1212" s="310">
        <v>0.21238938053097345</v>
      </c>
      <c r="Z1212" s="311">
        <v>5</v>
      </c>
      <c r="AA1212" s="310">
        <v>4.4247787610619468E-2</v>
      </c>
      <c r="AB1212" s="311">
        <v>0</v>
      </c>
      <c r="AC1212" s="310">
        <v>0</v>
      </c>
      <c r="AD1212" s="122">
        <v>17.532212389380536</v>
      </c>
      <c r="AE1212" s="122">
        <v>20.565999999999999</v>
      </c>
      <c r="AF1212" s="122">
        <v>24.099999999999998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>
        <v>2168</v>
      </c>
      <c r="D1213" s="400">
        <v>254</v>
      </c>
      <c r="E1213" s="400">
        <v>973</v>
      </c>
      <c r="F1213" s="400">
        <v>730</v>
      </c>
      <c r="G1213" s="400">
        <v>187</v>
      </c>
      <c r="H1213" s="400">
        <v>22</v>
      </c>
      <c r="I1213" s="400">
        <v>2</v>
      </c>
      <c r="J1213" s="400">
        <v>0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210</v>
      </c>
      <c r="Y1213" s="418">
        <v>9.6863468634686353E-2</v>
      </c>
      <c r="Z1213" s="402">
        <v>36</v>
      </c>
      <c r="AA1213" s="418">
        <v>1.6605166051660517E-2</v>
      </c>
      <c r="AB1213" s="402">
        <v>0</v>
      </c>
      <c r="AC1213" s="418">
        <v>0</v>
      </c>
      <c r="AD1213" s="419">
        <v>14.592661439114385</v>
      </c>
      <c r="AE1213" s="419">
        <v>18.796499999999998</v>
      </c>
      <c r="AF1213" s="419">
        <v>21.52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>
        <v>2620</v>
      </c>
      <c r="D1214" s="405">
        <v>273</v>
      </c>
      <c r="E1214" s="405">
        <v>1142</v>
      </c>
      <c r="F1214" s="405">
        <v>928</v>
      </c>
      <c r="G1214" s="405">
        <v>244</v>
      </c>
      <c r="H1214" s="405">
        <v>30</v>
      </c>
      <c r="I1214" s="405">
        <v>3</v>
      </c>
      <c r="J1214" s="405">
        <v>0</v>
      </c>
      <c r="K1214" s="405">
        <v>0</v>
      </c>
      <c r="L1214" s="405">
        <v>0</v>
      </c>
      <c r="M1214" s="405">
        <v>0</v>
      </c>
      <c r="N1214" s="405">
        <v>0</v>
      </c>
      <c r="O1214" s="405">
        <v>0</v>
      </c>
      <c r="P1214" s="405">
        <v>0</v>
      </c>
      <c r="Q1214" s="405">
        <v>0</v>
      </c>
      <c r="R1214" s="405">
        <v>0</v>
      </c>
      <c r="S1214" s="405">
        <v>0</v>
      </c>
      <c r="T1214" s="405">
        <v>0</v>
      </c>
      <c r="U1214" s="405">
        <v>0</v>
      </c>
      <c r="V1214" s="405">
        <v>0</v>
      </c>
      <c r="W1214" s="406">
        <v>0</v>
      </c>
      <c r="X1214" s="407">
        <v>276</v>
      </c>
      <c r="Y1214" s="420">
        <v>0.10534351145038168</v>
      </c>
      <c r="Z1214" s="407">
        <v>48</v>
      </c>
      <c r="AA1214" s="420">
        <v>1.8320610687022901E-2</v>
      </c>
      <c r="AB1214" s="407">
        <v>0</v>
      </c>
      <c r="AC1214" s="420">
        <v>0</v>
      </c>
      <c r="AD1214" s="421">
        <v>14.826896946564858</v>
      </c>
      <c r="AE1214" s="421">
        <v>18.968499999999999</v>
      </c>
      <c r="AF1214" s="421">
        <v>21.728499999999993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>
        <v>2884</v>
      </c>
      <c r="D1215" s="410">
        <v>283</v>
      </c>
      <c r="E1215" s="410">
        <v>1217</v>
      </c>
      <c r="F1215" s="410">
        <v>1062</v>
      </c>
      <c r="G1215" s="410">
        <v>284</v>
      </c>
      <c r="H1215" s="410">
        <v>35</v>
      </c>
      <c r="I1215" s="410">
        <v>3</v>
      </c>
      <c r="J1215" s="410">
        <v>0</v>
      </c>
      <c r="K1215" s="410">
        <v>0</v>
      </c>
      <c r="L1215" s="410">
        <v>0</v>
      </c>
      <c r="M1215" s="410">
        <v>0</v>
      </c>
      <c r="N1215" s="410">
        <v>0</v>
      </c>
      <c r="O1215" s="410">
        <v>0</v>
      </c>
      <c r="P1215" s="410">
        <v>0</v>
      </c>
      <c r="Q1215" s="410">
        <v>0</v>
      </c>
      <c r="R1215" s="410">
        <v>0</v>
      </c>
      <c r="S1215" s="410">
        <v>0</v>
      </c>
      <c r="T1215" s="410">
        <v>0</v>
      </c>
      <c r="U1215" s="410">
        <v>0</v>
      </c>
      <c r="V1215" s="410">
        <v>0</v>
      </c>
      <c r="W1215" s="411">
        <v>0</v>
      </c>
      <c r="X1215" s="412">
        <v>320</v>
      </c>
      <c r="Y1215" s="422">
        <v>0.11095700416088766</v>
      </c>
      <c r="Z1215" s="412">
        <v>56</v>
      </c>
      <c r="AA1215" s="422">
        <v>1.9417475728155338E-2</v>
      </c>
      <c r="AB1215" s="412">
        <v>0</v>
      </c>
      <c r="AC1215" s="422">
        <v>0</v>
      </c>
      <c r="AD1215" s="423">
        <v>14.895009022013687</v>
      </c>
      <c r="AE1215" s="423">
        <v>19.012</v>
      </c>
      <c r="AF1215" s="423">
        <v>21.744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>
        <v>3049</v>
      </c>
      <c r="D1216" s="415">
        <v>288</v>
      </c>
      <c r="E1216" s="415">
        <v>1246</v>
      </c>
      <c r="F1216" s="415">
        <v>1134</v>
      </c>
      <c r="G1216" s="415">
        <v>333</v>
      </c>
      <c r="H1216" s="415">
        <v>44</v>
      </c>
      <c r="I1216" s="415">
        <v>3</v>
      </c>
      <c r="J1216" s="415">
        <v>1</v>
      </c>
      <c r="K1216" s="415">
        <v>0</v>
      </c>
      <c r="L1216" s="415">
        <v>0</v>
      </c>
      <c r="M1216" s="415">
        <v>0</v>
      </c>
      <c r="N1216" s="415">
        <v>0</v>
      </c>
      <c r="O1216" s="415">
        <v>0</v>
      </c>
      <c r="P1216" s="415">
        <v>0</v>
      </c>
      <c r="Q1216" s="415">
        <v>0</v>
      </c>
      <c r="R1216" s="415">
        <v>0</v>
      </c>
      <c r="S1216" s="415">
        <v>0</v>
      </c>
      <c r="T1216" s="415">
        <v>0</v>
      </c>
      <c r="U1216" s="415">
        <v>0</v>
      </c>
      <c r="V1216" s="415">
        <v>0</v>
      </c>
      <c r="W1216" s="416">
        <v>0</v>
      </c>
      <c r="X1216" s="417">
        <v>379</v>
      </c>
      <c r="Y1216" s="424">
        <v>0.12430305018038701</v>
      </c>
      <c r="Z1216" s="417">
        <v>73</v>
      </c>
      <c r="AA1216" s="424">
        <v>2.394227615611676E-2</v>
      </c>
      <c r="AB1216" s="417">
        <v>1</v>
      </c>
      <c r="AC1216" s="424">
        <v>3.2797638570022957E-4</v>
      </c>
      <c r="AD1216" s="425">
        <v>15.198117415546037</v>
      </c>
      <c r="AE1216" s="425">
        <v>19.450000000000003</v>
      </c>
      <c r="AF1216" s="425">
        <v>22.17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79</v>
      </c>
      <c r="D1219" s="295">
        <v>3</v>
      </c>
      <c r="E1219" s="87">
        <v>15</v>
      </c>
      <c r="F1219" s="87">
        <v>33</v>
      </c>
      <c r="G1219" s="87">
        <v>24</v>
      </c>
      <c r="H1219" s="87">
        <v>4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28</v>
      </c>
      <c r="Y1219" s="30">
        <v>0.35443037974683544</v>
      </c>
      <c r="Z1219" s="97">
        <v>4</v>
      </c>
      <c r="AA1219" s="30">
        <v>5.0632911392405063E-2</v>
      </c>
      <c r="AB1219" s="97">
        <v>0</v>
      </c>
      <c r="AC1219" s="30">
        <v>0</v>
      </c>
      <c r="AD1219" s="25">
        <v>18.159746835443041</v>
      </c>
      <c r="AE1219" s="25">
        <v>22.04</v>
      </c>
      <c r="AF1219" s="25">
        <v>25.01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55</v>
      </c>
      <c r="D1220" s="245">
        <v>1</v>
      </c>
      <c r="E1220" s="120">
        <v>4</v>
      </c>
      <c r="F1220" s="120">
        <v>25</v>
      </c>
      <c r="G1220" s="120">
        <v>19</v>
      </c>
      <c r="H1220" s="120">
        <v>5</v>
      </c>
      <c r="I1220" s="120">
        <v>1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24</v>
      </c>
      <c r="Y1220" s="31">
        <v>0.43636363636363634</v>
      </c>
      <c r="Z1220" s="98">
        <v>10</v>
      </c>
      <c r="AA1220" s="31">
        <v>0.18181818181818182</v>
      </c>
      <c r="AB1220" s="98">
        <v>0</v>
      </c>
      <c r="AC1220" s="31">
        <v>0</v>
      </c>
      <c r="AD1220" s="27">
        <v>19.968363636363637</v>
      </c>
      <c r="AE1220" s="27">
        <v>24.378</v>
      </c>
      <c r="AF1220" s="27">
        <v>27.449999999999989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50</v>
      </c>
      <c r="D1221" s="245">
        <v>0</v>
      </c>
      <c r="E1221" s="120">
        <v>5</v>
      </c>
      <c r="F1221" s="120">
        <v>19</v>
      </c>
      <c r="G1221" s="120">
        <v>23</v>
      </c>
      <c r="H1221" s="120">
        <v>3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26</v>
      </c>
      <c r="Y1221" s="31">
        <v>0.52</v>
      </c>
      <c r="Z1221" s="98">
        <v>7</v>
      </c>
      <c r="AA1221" s="31">
        <v>0.14000000000000001</v>
      </c>
      <c r="AB1221" s="98">
        <v>0</v>
      </c>
      <c r="AC1221" s="31">
        <v>0</v>
      </c>
      <c r="AD1221" s="27">
        <v>19.950399999999998</v>
      </c>
      <c r="AE1221" s="27">
        <v>23.841000000000001</v>
      </c>
      <c r="AF1221" s="27">
        <v>25.648999999999997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39</v>
      </c>
      <c r="D1222" s="245">
        <v>1</v>
      </c>
      <c r="E1222" s="120">
        <v>1</v>
      </c>
      <c r="F1222" s="120">
        <v>13</v>
      </c>
      <c r="G1222" s="120">
        <v>19</v>
      </c>
      <c r="H1222" s="120">
        <v>4</v>
      </c>
      <c r="I1222" s="120">
        <v>1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24</v>
      </c>
      <c r="Y1222" s="31">
        <v>0.61538461538461542</v>
      </c>
      <c r="Z1222" s="98">
        <v>8</v>
      </c>
      <c r="AA1222" s="31">
        <v>0.20512820512820512</v>
      </c>
      <c r="AB1222" s="98">
        <v>0</v>
      </c>
      <c r="AC1222" s="31">
        <v>0</v>
      </c>
      <c r="AD1222" s="27">
        <v>21.048205128205129</v>
      </c>
      <c r="AE1222" s="27">
        <v>24.73</v>
      </c>
      <c r="AF1222" s="27">
        <v>27.75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13</v>
      </c>
      <c r="D1223" s="245">
        <v>0</v>
      </c>
      <c r="E1223" s="120">
        <v>3</v>
      </c>
      <c r="F1223" s="120">
        <v>6</v>
      </c>
      <c r="G1223" s="120">
        <v>2</v>
      </c>
      <c r="H1223" s="120">
        <v>2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4</v>
      </c>
      <c r="Y1223" s="31">
        <v>0.30769230769230771</v>
      </c>
      <c r="Z1223" s="98">
        <v>2</v>
      </c>
      <c r="AA1223" s="31">
        <v>0.15384615384615385</v>
      </c>
      <c r="AB1223" s="98">
        <v>0</v>
      </c>
      <c r="AC1223" s="31">
        <v>0</v>
      </c>
      <c r="AD1223" s="27">
        <v>17.99923076923077</v>
      </c>
      <c r="AE1223" s="27">
        <v>25.039000000000001</v>
      </c>
      <c r="AF1223" s="27" t="s">
        <v>103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14</v>
      </c>
      <c r="D1224" s="245">
        <v>0</v>
      </c>
      <c r="E1224" s="120">
        <v>4</v>
      </c>
      <c r="F1224" s="120">
        <v>6</v>
      </c>
      <c r="G1224" s="120">
        <v>4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4</v>
      </c>
      <c r="Y1224" s="31">
        <v>0.2857142857142857</v>
      </c>
      <c r="Z1224" s="98">
        <v>0</v>
      </c>
      <c r="AA1224" s="31">
        <v>0</v>
      </c>
      <c r="AB1224" s="98">
        <v>0</v>
      </c>
      <c r="AC1224" s="31">
        <v>0</v>
      </c>
      <c r="AD1224" s="27">
        <v>17.619285714285713</v>
      </c>
      <c r="AE1224" s="27">
        <v>21.627500000000001</v>
      </c>
      <c r="AF1224" s="27" t="s">
        <v>103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26</v>
      </c>
      <c r="D1225" s="245">
        <v>2</v>
      </c>
      <c r="E1225" s="120">
        <v>7</v>
      </c>
      <c r="F1225" s="120">
        <v>15</v>
      </c>
      <c r="G1225" s="120">
        <v>2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2</v>
      </c>
      <c r="Y1225" s="31">
        <v>7.6923076923076927E-2</v>
      </c>
      <c r="Z1225" s="98">
        <v>1</v>
      </c>
      <c r="AA1225" s="31">
        <v>3.8461538461538464E-2</v>
      </c>
      <c r="AB1225" s="98">
        <v>0</v>
      </c>
      <c r="AC1225" s="31">
        <v>0</v>
      </c>
      <c r="AD1225" s="27">
        <v>15.89076923076923</v>
      </c>
      <c r="AE1225" s="27">
        <v>18.583500000000001</v>
      </c>
      <c r="AF1225" s="27">
        <v>23.831999999999997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52</v>
      </c>
      <c r="D1226" s="245">
        <v>0</v>
      </c>
      <c r="E1226" s="120">
        <v>23</v>
      </c>
      <c r="F1226" s="120">
        <v>21</v>
      </c>
      <c r="G1226" s="120">
        <v>8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8</v>
      </c>
      <c r="Y1226" s="31">
        <v>0.15384615384615385</v>
      </c>
      <c r="Z1226" s="98">
        <v>0</v>
      </c>
      <c r="AA1226" s="31">
        <v>0</v>
      </c>
      <c r="AB1226" s="98">
        <v>0</v>
      </c>
      <c r="AC1226" s="31">
        <v>0</v>
      </c>
      <c r="AD1226" s="27">
        <v>15.426346153846156</v>
      </c>
      <c r="AE1226" s="27">
        <v>20.037499999999998</v>
      </c>
      <c r="AF1226" s="27">
        <v>20.88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81</v>
      </c>
      <c r="D1227" s="245">
        <v>7</v>
      </c>
      <c r="E1227" s="120">
        <v>33</v>
      </c>
      <c r="F1227" s="120">
        <v>29</v>
      </c>
      <c r="G1227" s="120">
        <v>10</v>
      </c>
      <c r="H1227" s="120">
        <v>2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12</v>
      </c>
      <c r="Y1227" s="31">
        <v>0.14814814814814814</v>
      </c>
      <c r="Z1227" s="98">
        <v>3</v>
      </c>
      <c r="AA1227" s="31">
        <v>3.7037037037037035E-2</v>
      </c>
      <c r="AB1227" s="98">
        <v>0</v>
      </c>
      <c r="AC1227" s="31">
        <v>0</v>
      </c>
      <c r="AD1227" s="27">
        <v>15.754074074074071</v>
      </c>
      <c r="AE1227" s="27">
        <v>20.083000000000002</v>
      </c>
      <c r="AF1227" s="27">
        <v>22.286999999999999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111</v>
      </c>
      <c r="D1228" s="245">
        <v>9</v>
      </c>
      <c r="E1228" s="120">
        <v>37</v>
      </c>
      <c r="F1228" s="120">
        <v>55</v>
      </c>
      <c r="G1228" s="120">
        <v>7</v>
      </c>
      <c r="H1228" s="120">
        <v>3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10</v>
      </c>
      <c r="Y1228" s="31">
        <v>9.0090090090090086E-2</v>
      </c>
      <c r="Z1228" s="98">
        <v>3</v>
      </c>
      <c r="AA1228" s="31">
        <v>2.7027027027027029E-2</v>
      </c>
      <c r="AB1228" s="98">
        <v>0</v>
      </c>
      <c r="AC1228" s="31">
        <v>0</v>
      </c>
      <c r="AD1228" s="27">
        <v>15.746936936936935</v>
      </c>
      <c r="AE1228" s="27">
        <v>19.68</v>
      </c>
      <c r="AF1228" s="27">
        <v>22.497999999999998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140</v>
      </c>
      <c r="D1229" s="245">
        <v>17</v>
      </c>
      <c r="E1229" s="120">
        <v>55</v>
      </c>
      <c r="F1229" s="120">
        <v>52</v>
      </c>
      <c r="G1229" s="120">
        <v>12</v>
      </c>
      <c r="H1229" s="120">
        <v>3</v>
      </c>
      <c r="I1229" s="120">
        <v>1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16</v>
      </c>
      <c r="Y1229" s="31">
        <v>0.11428571428571428</v>
      </c>
      <c r="Z1229" s="98">
        <v>4</v>
      </c>
      <c r="AA1229" s="31">
        <v>2.8571428571428571E-2</v>
      </c>
      <c r="AB1229" s="98">
        <v>0</v>
      </c>
      <c r="AC1229" s="31">
        <v>0</v>
      </c>
      <c r="AD1229" s="27">
        <v>14.998500000000003</v>
      </c>
      <c r="AE1229" s="27">
        <v>19.36</v>
      </c>
      <c r="AF1229" s="27">
        <v>21.912500000000001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124</v>
      </c>
      <c r="D1230" s="245">
        <v>7</v>
      </c>
      <c r="E1230" s="120">
        <v>35</v>
      </c>
      <c r="F1230" s="120">
        <v>67</v>
      </c>
      <c r="G1230" s="120">
        <v>12</v>
      </c>
      <c r="H1230" s="120">
        <v>3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15</v>
      </c>
      <c r="Y1230" s="31">
        <v>0.12096774193548387</v>
      </c>
      <c r="Z1230" s="98">
        <v>4</v>
      </c>
      <c r="AA1230" s="31">
        <v>3.2258064516129031E-2</v>
      </c>
      <c r="AB1230" s="98">
        <v>0</v>
      </c>
      <c r="AC1230" s="31">
        <v>0</v>
      </c>
      <c r="AD1230" s="27">
        <v>16.204677419354837</v>
      </c>
      <c r="AE1230" s="27">
        <v>19.347499999999997</v>
      </c>
      <c r="AF1230" s="27">
        <v>21.995000000000001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130</v>
      </c>
      <c r="D1231" s="245">
        <v>7</v>
      </c>
      <c r="E1231" s="120">
        <v>46</v>
      </c>
      <c r="F1231" s="120">
        <v>59</v>
      </c>
      <c r="G1231" s="120">
        <v>13</v>
      </c>
      <c r="H1231" s="120">
        <v>4</v>
      </c>
      <c r="I1231" s="120">
        <v>1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18</v>
      </c>
      <c r="Y1231" s="31">
        <v>0.13846153846153847</v>
      </c>
      <c r="Z1231" s="98">
        <v>5</v>
      </c>
      <c r="AA1231" s="31">
        <v>3.8461538461538464E-2</v>
      </c>
      <c r="AB1231" s="98">
        <v>0</v>
      </c>
      <c r="AC1231" s="31">
        <v>0</v>
      </c>
      <c r="AD1231" s="27">
        <v>15.83553846153846</v>
      </c>
      <c r="AE1231" s="27">
        <v>19.555999999999997</v>
      </c>
      <c r="AF1231" s="27">
        <v>22.710999999999995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103</v>
      </c>
      <c r="D1232" s="245">
        <v>11</v>
      </c>
      <c r="E1232" s="120">
        <v>36</v>
      </c>
      <c r="F1232" s="120">
        <v>47</v>
      </c>
      <c r="G1232" s="120">
        <v>8</v>
      </c>
      <c r="H1232" s="120">
        <v>1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9</v>
      </c>
      <c r="Y1232" s="31">
        <v>8.7378640776699032E-2</v>
      </c>
      <c r="Z1232" s="98">
        <v>1</v>
      </c>
      <c r="AA1232" s="31">
        <v>9.7087378640776691E-3</v>
      </c>
      <c r="AB1232" s="98">
        <v>0</v>
      </c>
      <c r="AC1232" s="31">
        <v>0</v>
      </c>
      <c r="AD1232" s="27">
        <v>15.311747572815529</v>
      </c>
      <c r="AE1232" s="27">
        <v>18.751999999999999</v>
      </c>
      <c r="AF1232" s="27">
        <v>21.013999999999999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78</v>
      </c>
      <c r="D1233" s="245">
        <v>8</v>
      </c>
      <c r="E1233" s="120">
        <v>31</v>
      </c>
      <c r="F1233" s="120">
        <v>24</v>
      </c>
      <c r="G1233" s="120">
        <v>11</v>
      </c>
      <c r="H1233" s="120">
        <v>4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15</v>
      </c>
      <c r="Y1233" s="31">
        <v>0.19230769230769232</v>
      </c>
      <c r="Z1233" s="98">
        <v>5</v>
      </c>
      <c r="AA1233" s="31">
        <v>6.4102564102564097E-2</v>
      </c>
      <c r="AB1233" s="98">
        <v>0</v>
      </c>
      <c r="AC1233" s="31">
        <v>0</v>
      </c>
      <c r="AD1233" s="27">
        <v>15.36333333333333</v>
      </c>
      <c r="AE1233" s="27">
        <v>20.397499999999994</v>
      </c>
      <c r="AF1233" s="27">
        <v>25.166999999999998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 t="s">
        <v>118</v>
      </c>
      <c r="D1234" s="245" t="s">
        <v>124</v>
      </c>
      <c r="E1234" s="120" t="s">
        <v>226</v>
      </c>
      <c r="F1234" s="120" t="s">
        <v>227</v>
      </c>
      <c r="G1234" s="120" t="s">
        <v>145</v>
      </c>
      <c r="H1234" s="120" t="s">
        <v>128</v>
      </c>
      <c r="I1234" s="120" t="s">
        <v>128</v>
      </c>
      <c r="J1234" s="120" t="s">
        <v>128</v>
      </c>
      <c r="K1234" s="120" t="s">
        <v>128</v>
      </c>
      <c r="L1234" s="120" t="s">
        <v>128</v>
      </c>
      <c r="M1234" s="120" t="s">
        <v>128</v>
      </c>
      <c r="N1234" s="120" t="s">
        <v>128</v>
      </c>
      <c r="O1234" s="120" t="s">
        <v>128</v>
      </c>
      <c r="P1234" s="120" t="s">
        <v>128</v>
      </c>
      <c r="Q1234" s="120" t="s">
        <v>128</v>
      </c>
      <c r="R1234" s="120" t="s">
        <v>128</v>
      </c>
      <c r="S1234" s="120" t="s">
        <v>128</v>
      </c>
      <c r="T1234" s="120" t="s">
        <v>128</v>
      </c>
      <c r="U1234" s="120" t="s">
        <v>128</v>
      </c>
      <c r="V1234" s="120" t="s">
        <v>128</v>
      </c>
      <c r="W1234" s="297" t="s">
        <v>128</v>
      </c>
      <c r="X1234" s="98" t="s">
        <v>145</v>
      </c>
      <c r="Y1234" s="31">
        <v>0.11764705882352941</v>
      </c>
      <c r="Z1234" s="98" t="s">
        <v>126</v>
      </c>
      <c r="AA1234" s="31">
        <v>1.9607843137254902E-2</v>
      </c>
      <c r="AB1234" s="98" t="s">
        <v>128</v>
      </c>
      <c r="AC1234" s="31">
        <v>0</v>
      </c>
      <c r="AD1234" s="27">
        <v>14.191176470588234</v>
      </c>
      <c r="AE1234" s="27">
        <v>19.049999999999997</v>
      </c>
      <c r="AF1234" s="27">
        <v>21.46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111</v>
      </c>
      <c r="D1235" s="245">
        <v>8</v>
      </c>
      <c r="E1235" s="120">
        <v>49</v>
      </c>
      <c r="F1235" s="120">
        <v>43</v>
      </c>
      <c r="G1235" s="120">
        <v>9</v>
      </c>
      <c r="H1235" s="120">
        <v>1</v>
      </c>
      <c r="I1235" s="120">
        <v>0</v>
      </c>
      <c r="J1235" s="120">
        <v>0</v>
      </c>
      <c r="K1235" s="120">
        <v>0</v>
      </c>
      <c r="L1235" s="120">
        <v>1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11</v>
      </c>
      <c r="Y1235" s="31">
        <v>9.90990990990991E-2</v>
      </c>
      <c r="Z1235" s="98">
        <v>2</v>
      </c>
      <c r="AA1235" s="31">
        <v>1.8018018018018018E-2</v>
      </c>
      <c r="AB1235" s="98">
        <v>1</v>
      </c>
      <c r="AC1235" s="31">
        <v>9.0090090090090089E-3</v>
      </c>
      <c r="AD1235" s="27">
        <v>15.600900900900902</v>
      </c>
      <c r="AE1235" s="27">
        <v>19.344000000000001</v>
      </c>
      <c r="AF1235" s="27">
        <v>21.261999999999997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189</v>
      </c>
      <c r="D1236" s="245">
        <v>32</v>
      </c>
      <c r="E1236" s="120">
        <v>82</v>
      </c>
      <c r="F1236" s="120">
        <v>57</v>
      </c>
      <c r="G1236" s="120">
        <v>15</v>
      </c>
      <c r="H1236" s="120">
        <v>3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18</v>
      </c>
      <c r="Y1236" s="31">
        <v>9.5238095238095233E-2</v>
      </c>
      <c r="Z1236" s="98">
        <v>5</v>
      </c>
      <c r="AA1236" s="31">
        <v>2.6455026455026454E-2</v>
      </c>
      <c r="AB1236" s="98">
        <v>0</v>
      </c>
      <c r="AC1236" s="31">
        <v>0</v>
      </c>
      <c r="AD1236" s="27">
        <v>14.224867724867719</v>
      </c>
      <c r="AE1236" s="27">
        <v>18.619999999999997</v>
      </c>
      <c r="AF1236" s="27">
        <v>21.560000000000002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165</v>
      </c>
      <c r="D1237" s="245">
        <v>13</v>
      </c>
      <c r="E1237" s="120">
        <v>71</v>
      </c>
      <c r="F1237" s="120">
        <v>71</v>
      </c>
      <c r="G1237" s="120">
        <v>10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10</v>
      </c>
      <c r="Y1237" s="31">
        <v>6.0606060606060608E-2</v>
      </c>
      <c r="Z1237" s="98">
        <v>0</v>
      </c>
      <c r="AA1237" s="31">
        <v>0</v>
      </c>
      <c r="AB1237" s="98">
        <v>0</v>
      </c>
      <c r="AC1237" s="31">
        <v>0</v>
      </c>
      <c r="AD1237" s="27">
        <v>14.783212121212118</v>
      </c>
      <c r="AE1237" s="27">
        <v>17.518000000000001</v>
      </c>
      <c r="AF1237" s="27">
        <v>21.02699999999999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164</v>
      </c>
      <c r="D1238" s="245">
        <v>15</v>
      </c>
      <c r="E1238" s="120">
        <v>66</v>
      </c>
      <c r="F1238" s="120">
        <v>65</v>
      </c>
      <c r="G1238" s="120">
        <v>17</v>
      </c>
      <c r="H1238" s="120">
        <v>0</v>
      </c>
      <c r="I1238" s="120">
        <v>1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18</v>
      </c>
      <c r="Y1238" s="31">
        <v>0.10975609756097561</v>
      </c>
      <c r="Z1238" s="98">
        <v>2</v>
      </c>
      <c r="AA1238" s="31">
        <v>1.2195121951219513E-2</v>
      </c>
      <c r="AB1238" s="98">
        <v>0</v>
      </c>
      <c r="AC1238" s="31">
        <v>0</v>
      </c>
      <c r="AD1238" s="27">
        <v>15.19109756097561</v>
      </c>
      <c r="AE1238" s="27">
        <v>18.9575</v>
      </c>
      <c r="AF1238" s="27">
        <v>22.344999999999999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119</v>
      </c>
      <c r="D1239" s="245">
        <v>0</v>
      </c>
      <c r="E1239" s="120">
        <v>41</v>
      </c>
      <c r="F1239" s="120">
        <v>62</v>
      </c>
      <c r="G1239" s="120">
        <v>15</v>
      </c>
      <c r="H1239" s="120">
        <v>1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16</v>
      </c>
      <c r="Y1239" s="31">
        <v>0.13445378151260504</v>
      </c>
      <c r="Z1239" s="98">
        <v>3</v>
      </c>
      <c r="AA1239" s="31">
        <v>2.5210084033613446E-2</v>
      </c>
      <c r="AB1239" s="98">
        <v>0</v>
      </c>
      <c r="AC1239" s="31">
        <v>0</v>
      </c>
      <c r="AD1239" s="27">
        <v>16.480336134453786</v>
      </c>
      <c r="AE1239" s="27">
        <v>19.899999999999999</v>
      </c>
      <c r="AF1239" s="27">
        <v>22.71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 t="s">
        <v>118</v>
      </c>
      <c r="D1240" s="245" t="s">
        <v>145</v>
      </c>
      <c r="E1240" s="120" t="s">
        <v>228</v>
      </c>
      <c r="F1240" s="120" t="s">
        <v>188</v>
      </c>
      <c r="G1240" s="120" t="s">
        <v>229</v>
      </c>
      <c r="H1240" s="120" t="s">
        <v>126</v>
      </c>
      <c r="I1240" s="120" t="s">
        <v>128</v>
      </c>
      <c r="J1240" s="120" t="s">
        <v>128</v>
      </c>
      <c r="K1240" s="120" t="s">
        <v>128</v>
      </c>
      <c r="L1240" s="120" t="s">
        <v>128</v>
      </c>
      <c r="M1240" s="120" t="s">
        <v>128</v>
      </c>
      <c r="N1240" s="120" t="s">
        <v>128</v>
      </c>
      <c r="O1240" s="120" t="s">
        <v>128</v>
      </c>
      <c r="P1240" s="120" t="s">
        <v>128</v>
      </c>
      <c r="Q1240" s="120" t="s">
        <v>128</v>
      </c>
      <c r="R1240" s="120" t="s">
        <v>128</v>
      </c>
      <c r="S1240" s="120" t="s">
        <v>128</v>
      </c>
      <c r="T1240" s="120" t="s">
        <v>128</v>
      </c>
      <c r="U1240" s="120" t="s">
        <v>128</v>
      </c>
      <c r="V1240" s="120" t="s">
        <v>128</v>
      </c>
      <c r="W1240" s="297" t="s">
        <v>128</v>
      </c>
      <c r="X1240" s="98" t="s">
        <v>121</v>
      </c>
      <c r="Y1240" s="31">
        <v>9.8039215686274508E-2</v>
      </c>
      <c r="Z1240" s="98" t="s">
        <v>126</v>
      </c>
      <c r="AA1240" s="31">
        <v>1.9607843137254902E-2</v>
      </c>
      <c r="AB1240" s="98" t="s">
        <v>128</v>
      </c>
      <c r="AC1240" s="31">
        <v>0</v>
      </c>
      <c r="AD1240" s="27">
        <v>15.272941176470587</v>
      </c>
      <c r="AE1240" s="27">
        <v>18.401999999999997</v>
      </c>
      <c r="AF1240" s="27">
        <v>21.803999999999998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 t="s">
        <v>103</v>
      </c>
      <c r="D1241" s="245" t="s">
        <v>103</v>
      </c>
      <c r="E1241" s="120" t="s">
        <v>103</v>
      </c>
      <c r="F1241" s="120" t="s">
        <v>103</v>
      </c>
      <c r="G1241" s="120" t="s">
        <v>103</v>
      </c>
      <c r="H1241" s="120" t="s">
        <v>103</v>
      </c>
      <c r="I1241" s="120" t="s">
        <v>103</v>
      </c>
      <c r="J1241" s="120" t="s">
        <v>103</v>
      </c>
      <c r="K1241" s="120" t="s">
        <v>103</v>
      </c>
      <c r="L1241" s="120" t="s">
        <v>103</v>
      </c>
      <c r="M1241" s="120" t="s">
        <v>103</v>
      </c>
      <c r="N1241" s="120" t="s">
        <v>103</v>
      </c>
      <c r="O1241" s="120" t="s">
        <v>103</v>
      </c>
      <c r="P1241" s="120" t="s">
        <v>103</v>
      </c>
      <c r="Q1241" s="120" t="s">
        <v>103</v>
      </c>
      <c r="R1241" s="120" t="s">
        <v>103</v>
      </c>
      <c r="S1241" s="120" t="s">
        <v>103</v>
      </c>
      <c r="T1241" s="120" t="s">
        <v>103</v>
      </c>
      <c r="U1241" s="120" t="s">
        <v>103</v>
      </c>
      <c r="V1241" s="120" t="s">
        <v>103</v>
      </c>
      <c r="W1241" s="297" t="s">
        <v>103</v>
      </c>
      <c r="X1241" s="98" t="s">
        <v>103</v>
      </c>
      <c r="Y1241" s="31" t="s">
        <v>103</v>
      </c>
      <c r="Z1241" s="98" t="s">
        <v>103</v>
      </c>
      <c r="AA1241" s="31" t="s">
        <v>103</v>
      </c>
      <c r="AB1241" s="98" t="s">
        <v>103</v>
      </c>
      <c r="AC1241" s="31" t="s">
        <v>103</v>
      </c>
      <c r="AD1241" s="27" t="s">
        <v>103</v>
      </c>
      <c r="AE1241" s="27" t="s">
        <v>103</v>
      </c>
      <c r="AF1241" s="27" t="s">
        <v>103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 t="s">
        <v>103</v>
      </c>
      <c r="D1242" s="298" t="s">
        <v>103</v>
      </c>
      <c r="E1242" s="299" t="s">
        <v>103</v>
      </c>
      <c r="F1242" s="299" t="s">
        <v>103</v>
      </c>
      <c r="G1242" s="299" t="s">
        <v>103</v>
      </c>
      <c r="H1242" s="299" t="s">
        <v>103</v>
      </c>
      <c r="I1242" s="299" t="s">
        <v>103</v>
      </c>
      <c r="J1242" s="299" t="s">
        <v>103</v>
      </c>
      <c r="K1242" s="299" t="s">
        <v>103</v>
      </c>
      <c r="L1242" s="299" t="s">
        <v>103</v>
      </c>
      <c r="M1242" s="299" t="s">
        <v>103</v>
      </c>
      <c r="N1242" s="299" t="s">
        <v>103</v>
      </c>
      <c r="O1242" s="299" t="s">
        <v>103</v>
      </c>
      <c r="P1242" s="299" t="s">
        <v>103</v>
      </c>
      <c r="Q1242" s="299" t="s">
        <v>103</v>
      </c>
      <c r="R1242" s="299" t="s">
        <v>103</v>
      </c>
      <c r="S1242" s="299" t="s">
        <v>103</v>
      </c>
      <c r="T1242" s="299" t="s">
        <v>103</v>
      </c>
      <c r="U1242" s="299" t="s">
        <v>103</v>
      </c>
      <c r="V1242" s="299" t="s">
        <v>103</v>
      </c>
      <c r="W1242" s="300" t="s">
        <v>103</v>
      </c>
      <c r="X1242" s="311" t="s">
        <v>103</v>
      </c>
      <c r="Y1242" s="310" t="s">
        <v>103</v>
      </c>
      <c r="Z1242" s="311" t="s">
        <v>103</v>
      </c>
      <c r="AA1242" s="310" t="s">
        <v>103</v>
      </c>
      <c r="AB1242" s="311" t="s">
        <v>103</v>
      </c>
      <c r="AC1242" s="310" t="s">
        <v>103</v>
      </c>
      <c r="AD1242" s="122" t="s">
        <v>103</v>
      </c>
      <c r="AE1242" s="122" t="s">
        <v>103</v>
      </c>
      <c r="AF1242" s="122" t="s">
        <v>103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 t="s">
        <v>106</v>
      </c>
      <c r="D1243" s="400" t="s">
        <v>230</v>
      </c>
      <c r="E1243" s="400" t="s">
        <v>231</v>
      </c>
      <c r="F1243" s="400" t="s">
        <v>232</v>
      </c>
      <c r="G1243" s="400" t="s">
        <v>233</v>
      </c>
      <c r="H1243" s="400" t="s">
        <v>234</v>
      </c>
      <c r="I1243" s="400" t="s">
        <v>127</v>
      </c>
      <c r="J1243" s="400" t="s">
        <v>128</v>
      </c>
      <c r="K1243" s="400" t="s">
        <v>128</v>
      </c>
      <c r="L1243" s="400" t="s">
        <v>126</v>
      </c>
      <c r="M1243" s="400" t="s">
        <v>128</v>
      </c>
      <c r="N1243" s="400" t="s">
        <v>128</v>
      </c>
      <c r="O1243" s="400" t="s">
        <v>128</v>
      </c>
      <c r="P1243" s="400" t="s">
        <v>128</v>
      </c>
      <c r="Q1243" s="400" t="s">
        <v>128</v>
      </c>
      <c r="R1243" s="400" t="s">
        <v>128</v>
      </c>
      <c r="S1243" s="400" t="s">
        <v>128</v>
      </c>
      <c r="T1243" s="400" t="s">
        <v>128</v>
      </c>
      <c r="U1243" s="400" t="s">
        <v>128</v>
      </c>
      <c r="V1243" s="400" t="s">
        <v>128</v>
      </c>
      <c r="W1243" s="401" t="s">
        <v>128</v>
      </c>
      <c r="X1243" s="402" t="s">
        <v>235</v>
      </c>
      <c r="Y1243" s="418">
        <v>0.11086142322097378</v>
      </c>
      <c r="Z1243" s="402" t="s">
        <v>236</v>
      </c>
      <c r="AA1243" s="418">
        <v>2.4719101123595506E-2</v>
      </c>
      <c r="AB1243" s="402" t="s">
        <v>126</v>
      </c>
      <c r="AC1243" s="418">
        <v>7.4906367041198505E-4</v>
      </c>
      <c r="AD1243" s="419">
        <v>15.24537827715355</v>
      </c>
      <c r="AE1243" s="419">
        <v>19.135999999999999</v>
      </c>
      <c r="AF1243" s="419">
        <v>21.852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 t="s">
        <v>109</v>
      </c>
      <c r="D1244" s="405" t="s">
        <v>174</v>
      </c>
      <c r="E1244" s="405" t="s">
        <v>237</v>
      </c>
      <c r="F1244" s="405" t="s">
        <v>238</v>
      </c>
      <c r="G1244" s="405" t="s">
        <v>156</v>
      </c>
      <c r="H1244" s="405" t="s">
        <v>239</v>
      </c>
      <c r="I1244" s="405" t="s">
        <v>125</v>
      </c>
      <c r="J1244" s="405" t="s">
        <v>128</v>
      </c>
      <c r="K1244" s="405" t="s">
        <v>128</v>
      </c>
      <c r="L1244" s="405" t="s">
        <v>126</v>
      </c>
      <c r="M1244" s="405" t="s">
        <v>128</v>
      </c>
      <c r="N1244" s="405" t="s">
        <v>128</v>
      </c>
      <c r="O1244" s="405" t="s">
        <v>128</v>
      </c>
      <c r="P1244" s="405" t="s">
        <v>128</v>
      </c>
      <c r="Q1244" s="405" t="s">
        <v>128</v>
      </c>
      <c r="R1244" s="405" t="s">
        <v>128</v>
      </c>
      <c r="S1244" s="405" t="s">
        <v>128</v>
      </c>
      <c r="T1244" s="405" t="s">
        <v>128</v>
      </c>
      <c r="U1244" s="405" t="s">
        <v>128</v>
      </c>
      <c r="V1244" s="405" t="s">
        <v>128</v>
      </c>
      <c r="W1244" s="406" t="s">
        <v>128</v>
      </c>
      <c r="X1244" s="407" t="s">
        <v>240</v>
      </c>
      <c r="Y1244" s="420">
        <v>0.11150442477876106</v>
      </c>
      <c r="Z1244" s="407" t="s">
        <v>241</v>
      </c>
      <c r="AA1244" s="420">
        <v>2.359882005899705E-2</v>
      </c>
      <c r="AB1244" s="407" t="s">
        <v>126</v>
      </c>
      <c r="AC1244" s="420">
        <v>5.8997050147492625E-4</v>
      </c>
      <c r="AD1244" s="421">
        <v>15.33755752212387</v>
      </c>
      <c r="AE1244" s="421">
        <v>19.135999999999999</v>
      </c>
      <c r="AF1244" s="421">
        <v>21.911999999999999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 t="s">
        <v>109</v>
      </c>
      <c r="D1245" s="410" t="s">
        <v>174</v>
      </c>
      <c r="E1245" s="410" t="s">
        <v>237</v>
      </c>
      <c r="F1245" s="410" t="s">
        <v>238</v>
      </c>
      <c r="G1245" s="410" t="s">
        <v>156</v>
      </c>
      <c r="H1245" s="410" t="s">
        <v>239</v>
      </c>
      <c r="I1245" s="410" t="s">
        <v>125</v>
      </c>
      <c r="J1245" s="410" t="s">
        <v>128</v>
      </c>
      <c r="K1245" s="410" t="s">
        <v>128</v>
      </c>
      <c r="L1245" s="410" t="s">
        <v>126</v>
      </c>
      <c r="M1245" s="410" t="s">
        <v>128</v>
      </c>
      <c r="N1245" s="410" t="s">
        <v>128</v>
      </c>
      <c r="O1245" s="410" t="s">
        <v>128</v>
      </c>
      <c r="P1245" s="410" t="s">
        <v>128</v>
      </c>
      <c r="Q1245" s="410" t="s">
        <v>128</v>
      </c>
      <c r="R1245" s="410" t="s">
        <v>128</v>
      </c>
      <c r="S1245" s="410" t="s">
        <v>128</v>
      </c>
      <c r="T1245" s="410" t="s">
        <v>128</v>
      </c>
      <c r="U1245" s="410" t="s">
        <v>128</v>
      </c>
      <c r="V1245" s="410" t="s">
        <v>128</v>
      </c>
      <c r="W1245" s="411" t="s">
        <v>128</v>
      </c>
      <c r="X1245" s="412" t="s">
        <v>240</v>
      </c>
      <c r="Y1245" s="422">
        <v>0.11150442477876106</v>
      </c>
      <c r="Z1245" s="412" t="s">
        <v>241</v>
      </c>
      <c r="AA1245" s="422">
        <v>2.359882005899705E-2</v>
      </c>
      <c r="AB1245" s="412" t="s">
        <v>126</v>
      </c>
      <c r="AC1245" s="422">
        <v>5.8997050147492625E-4</v>
      </c>
      <c r="AD1245" s="423">
        <v>15.33755752212387</v>
      </c>
      <c r="AE1245" s="423">
        <v>19.135999999999999</v>
      </c>
      <c r="AF1245" s="423">
        <v>21.911999999999999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 t="s">
        <v>114</v>
      </c>
      <c r="D1246" s="415" t="s">
        <v>242</v>
      </c>
      <c r="E1246" s="415" t="s">
        <v>243</v>
      </c>
      <c r="F1246" s="415" t="s">
        <v>244</v>
      </c>
      <c r="G1246" s="415" t="s">
        <v>245</v>
      </c>
      <c r="H1246" s="415" t="s">
        <v>246</v>
      </c>
      <c r="I1246" s="415" t="s">
        <v>121</v>
      </c>
      <c r="J1246" s="415" t="s">
        <v>128</v>
      </c>
      <c r="K1246" s="415" t="s">
        <v>128</v>
      </c>
      <c r="L1246" s="415" t="s">
        <v>126</v>
      </c>
      <c r="M1246" s="415" t="s">
        <v>128</v>
      </c>
      <c r="N1246" s="415" t="s">
        <v>128</v>
      </c>
      <c r="O1246" s="415" t="s">
        <v>128</v>
      </c>
      <c r="P1246" s="415" t="s">
        <v>128</v>
      </c>
      <c r="Q1246" s="415" t="s">
        <v>128</v>
      </c>
      <c r="R1246" s="415" t="s">
        <v>128</v>
      </c>
      <c r="S1246" s="415" t="s">
        <v>128</v>
      </c>
      <c r="T1246" s="415" t="s">
        <v>128</v>
      </c>
      <c r="U1246" s="415" t="s">
        <v>128</v>
      </c>
      <c r="V1246" s="415" t="s">
        <v>128</v>
      </c>
      <c r="W1246" s="416" t="s">
        <v>128</v>
      </c>
      <c r="X1246" s="417" t="s">
        <v>247</v>
      </c>
      <c r="Y1246" s="424">
        <v>0.15372750642673522</v>
      </c>
      <c r="Z1246" s="417" t="s">
        <v>248</v>
      </c>
      <c r="AA1246" s="424">
        <v>3.6503856041131107E-2</v>
      </c>
      <c r="AB1246" s="417" t="s">
        <v>126</v>
      </c>
      <c r="AC1246" s="424">
        <v>5.1413881748071976E-4</v>
      </c>
      <c r="AD1246" s="425">
        <v>15.850437017994844</v>
      </c>
      <c r="AE1246" s="425">
        <v>20.060999999999996</v>
      </c>
      <c r="AF1246" s="425">
        <v>22.73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 t="s">
        <v>103</v>
      </c>
      <c r="D1249" s="295" t="s">
        <v>103</v>
      </c>
      <c r="E1249" s="87" t="s">
        <v>103</v>
      </c>
      <c r="F1249" s="87" t="s">
        <v>103</v>
      </c>
      <c r="G1249" s="87" t="s">
        <v>103</v>
      </c>
      <c r="H1249" s="87" t="s">
        <v>103</v>
      </c>
      <c r="I1249" s="87" t="s">
        <v>103</v>
      </c>
      <c r="J1249" s="87" t="s">
        <v>103</v>
      </c>
      <c r="K1249" s="87" t="s">
        <v>103</v>
      </c>
      <c r="L1249" s="87" t="s">
        <v>103</v>
      </c>
      <c r="M1249" s="87" t="s">
        <v>103</v>
      </c>
      <c r="N1249" s="87" t="s">
        <v>103</v>
      </c>
      <c r="O1249" s="87" t="s">
        <v>103</v>
      </c>
      <c r="P1249" s="87" t="s">
        <v>103</v>
      </c>
      <c r="Q1249" s="87" t="s">
        <v>103</v>
      </c>
      <c r="R1249" s="87" t="s">
        <v>103</v>
      </c>
      <c r="S1249" s="87" t="s">
        <v>103</v>
      </c>
      <c r="T1249" s="87" t="s">
        <v>103</v>
      </c>
      <c r="U1249" s="87" t="s">
        <v>103</v>
      </c>
      <c r="V1249" s="87" t="s">
        <v>103</v>
      </c>
      <c r="W1249" s="296" t="s">
        <v>103</v>
      </c>
      <c r="X1249" s="97" t="s">
        <v>103</v>
      </c>
      <c r="Y1249" s="30" t="s">
        <v>103</v>
      </c>
      <c r="Z1249" s="97" t="s">
        <v>103</v>
      </c>
      <c r="AA1249" s="30" t="s">
        <v>103</v>
      </c>
      <c r="AB1249" s="97" t="s">
        <v>103</v>
      </c>
      <c r="AC1249" s="30" t="s">
        <v>103</v>
      </c>
      <c r="AD1249" s="25" t="s">
        <v>103</v>
      </c>
      <c r="AE1249" s="25" t="s">
        <v>103</v>
      </c>
      <c r="AF1249" s="25" t="s">
        <v>103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 t="s">
        <v>116</v>
      </c>
      <c r="D1250" s="245" t="s">
        <v>128</v>
      </c>
      <c r="E1250" s="120" t="s">
        <v>121</v>
      </c>
      <c r="F1250" s="120" t="s">
        <v>173</v>
      </c>
      <c r="G1250" s="120" t="s">
        <v>145</v>
      </c>
      <c r="H1250" s="120" t="s">
        <v>128</v>
      </c>
      <c r="I1250" s="120" t="s">
        <v>128</v>
      </c>
      <c r="J1250" s="120" t="s">
        <v>128</v>
      </c>
      <c r="K1250" s="120" t="s">
        <v>128</v>
      </c>
      <c r="L1250" s="120" t="s">
        <v>128</v>
      </c>
      <c r="M1250" s="120" t="s">
        <v>128</v>
      </c>
      <c r="N1250" s="120" t="s">
        <v>128</v>
      </c>
      <c r="O1250" s="120" t="s">
        <v>128</v>
      </c>
      <c r="P1250" s="120" t="s">
        <v>128</v>
      </c>
      <c r="Q1250" s="120" t="s">
        <v>128</v>
      </c>
      <c r="R1250" s="120" t="s">
        <v>128</v>
      </c>
      <c r="S1250" s="120" t="s">
        <v>128</v>
      </c>
      <c r="T1250" s="120" t="s">
        <v>128</v>
      </c>
      <c r="U1250" s="120" t="s">
        <v>128</v>
      </c>
      <c r="V1250" s="120" t="s">
        <v>128</v>
      </c>
      <c r="W1250" s="297" t="s">
        <v>128</v>
      </c>
      <c r="X1250" s="98" t="s">
        <v>145</v>
      </c>
      <c r="Y1250" s="31">
        <v>0.2857142857142857</v>
      </c>
      <c r="Z1250" s="98" t="s">
        <v>126</v>
      </c>
      <c r="AA1250" s="31">
        <v>4.7619047619047616E-2</v>
      </c>
      <c r="AB1250" s="98" t="s">
        <v>128</v>
      </c>
      <c r="AC1250" s="31">
        <v>0</v>
      </c>
      <c r="AD1250" s="27">
        <v>18.259999999999998</v>
      </c>
      <c r="AE1250" s="27">
        <v>23.036999999999999</v>
      </c>
      <c r="AF1250" s="27">
        <v>24.238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65</v>
      </c>
      <c r="D1251" s="245">
        <v>0</v>
      </c>
      <c r="E1251" s="120">
        <v>14</v>
      </c>
      <c r="F1251" s="120">
        <v>31</v>
      </c>
      <c r="G1251" s="120">
        <v>19</v>
      </c>
      <c r="H1251" s="120">
        <v>1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20</v>
      </c>
      <c r="Y1251" s="31">
        <v>0.30769230769230771</v>
      </c>
      <c r="Z1251" s="98">
        <v>4</v>
      </c>
      <c r="AA1251" s="31">
        <v>6.1538461538461542E-2</v>
      </c>
      <c r="AB1251" s="98">
        <v>0</v>
      </c>
      <c r="AC1251" s="31">
        <v>0</v>
      </c>
      <c r="AD1251" s="27">
        <v>18.165076923076924</v>
      </c>
      <c r="AE1251" s="27">
        <v>22.811</v>
      </c>
      <c r="AF1251" s="27">
        <v>24.28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31</v>
      </c>
      <c r="D1252" s="245">
        <v>1</v>
      </c>
      <c r="E1252" s="120">
        <v>5</v>
      </c>
      <c r="F1252" s="120">
        <v>10</v>
      </c>
      <c r="G1252" s="120">
        <v>14</v>
      </c>
      <c r="H1252" s="120">
        <v>1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15</v>
      </c>
      <c r="Y1252" s="31">
        <v>0.4838709677419355</v>
      </c>
      <c r="Z1252" s="98">
        <v>2</v>
      </c>
      <c r="AA1252" s="31">
        <v>6.4516129032258063E-2</v>
      </c>
      <c r="AB1252" s="98">
        <v>0</v>
      </c>
      <c r="AC1252" s="31">
        <v>0</v>
      </c>
      <c r="AD1252" s="27">
        <v>18.989677419354837</v>
      </c>
      <c r="AE1252" s="27">
        <v>22.78</v>
      </c>
      <c r="AF1252" s="27">
        <v>25.481999999999996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14</v>
      </c>
      <c r="D1253" s="245">
        <v>0</v>
      </c>
      <c r="E1253" s="120">
        <v>1</v>
      </c>
      <c r="F1253" s="120">
        <v>6</v>
      </c>
      <c r="G1253" s="120">
        <v>7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7</v>
      </c>
      <c r="Y1253" s="31">
        <v>0.5</v>
      </c>
      <c r="Z1253" s="98">
        <v>1</v>
      </c>
      <c r="AA1253" s="31">
        <v>7.1428571428571425E-2</v>
      </c>
      <c r="AB1253" s="98">
        <v>0</v>
      </c>
      <c r="AC1253" s="31">
        <v>0</v>
      </c>
      <c r="AD1253" s="27">
        <v>19.885714285714283</v>
      </c>
      <c r="AE1253" s="27">
        <v>23.07</v>
      </c>
      <c r="AF1253" s="27" t="s">
        <v>103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15</v>
      </c>
      <c r="D1254" s="245">
        <v>1</v>
      </c>
      <c r="E1254" s="120">
        <v>4</v>
      </c>
      <c r="F1254" s="120">
        <v>6</v>
      </c>
      <c r="G1254" s="120">
        <v>4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4</v>
      </c>
      <c r="Y1254" s="31">
        <v>0.26666666666666666</v>
      </c>
      <c r="Z1254" s="98">
        <v>1</v>
      </c>
      <c r="AA1254" s="31">
        <v>6.6666666666666666E-2</v>
      </c>
      <c r="AB1254" s="98">
        <v>0</v>
      </c>
      <c r="AC1254" s="31">
        <v>0</v>
      </c>
      <c r="AD1254" s="27">
        <v>17.361999999999998</v>
      </c>
      <c r="AE1254" s="27">
        <v>23.291999999999998</v>
      </c>
      <c r="AF1254" s="27" t="s">
        <v>103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16</v>
      </c>
      <c r="D1255" s="245">
        <v>0</v>
      </c>
      <c r="E1255" s="120">
        <v>6</v>
      </c>
      <c r="F1255" s="120">
        <v>8</v>
      </c>
      <c r="G1255" s="120">
        <v>2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2</v>
      </c>
      <c r="Y1255" s="31">
        <v>0.125</v>
      </c>
      <c r="Z1255" s="98">
        <v>0</v>
      </c>
      <c r="AA1255" s="31">
        <v>0</v>
      </c>
      <c r="AB1255" s="98">
        <v>0</v>
      </c>
      <c r="AC1255" s="31">
        <v>0</v>
      </c>
      <c r="AD1255" s="27">
        <v>16.07375</v>
      </c>
      <c r="AE1255" s="27">
        <v>20.5245</v>
      </c>
      <c r="AF1255" s="27" t="s">
        <v>103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30</v>
      </c>
      <c r="D1256" s="245">
        <v>3</v>
      </c>
      <c r="E1256" s="120">
        <v>6</v>
      </c>
      <c r="F1256" s="120">
        <v>17</v>
      </c>
      <c r="G1256" s="120">
        <v>4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4</v>
      </c>
      <c r="Y1256" s="31">
        <v>0.13333333333333333</v>
      </c>
      <c r="Z1256" s="98">
        <v>0</v>
      </c>
      <c r="AA1256" s="31">
        <v>0</v>
      </c>
      <c r="AB1256" s="98">
        <v>0</v>
      </c>
      <c r="AC1256" s="31">
        <v>0</v>
      </c>
      <c r="AD1256" s="27">
        <v>16.482666666666663</v>
      </c>
      <c r="AE1256" s="27">
        <v>20.218999999999998</v>
      </c>
      <c r="AF1256" s="27">
        <v>23.1585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86</v>
      </c>
      <c r="D1257" s="245">
        <v>1</v>
      </c>
      <c r="E1257" s="120">
        <v>22</v>
      </c>
      <c r="F1257" s="120">
        <v>44</v>
      </c>
      <c r="G1257" s="120">
        <v>16</v>
      </c>
      <c r="H1257" s="120">
        <v>3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19</v>
      </c>
      <c r="Y1257" s="31">
        <v>0.22093023255813954</v>
      </c>
      <c r="Z1257" s="98">
        <v>4</v>
      </c>
      <c r="AA1257" s="31">
        <v>4.6511627906976744E-2</v>
      </c>
      <c r="AB1257" s="98">
        <v>0</v>
      </c>
      <c r="AC1257" s="31">
        <v>0</v>
      </c>
      <c r="AD1257" s="27">
        <v>17.374999999999996</v>
      </c>
      <c r="AE1257" s="27">
        <v>21.645</v>
      </c>
      <c r="AF1257" s="27">
        <v>24.077499999999997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115</v>
      </c>
      <c r="D1258" s="245">
        <v>6</v>
      </c>
      <c r="E1258" s="120">
        <v>38</v>
      </c>
      <c r="F1258" s="120">
        <v>53</v>
      </c>
      <c r="G1258" s="120">
        <v>13</v>
      </c>
      <c r="H1258" s="120">
        <v>4</v>
      </c>
      <c r="I1258" s="120">
        <v>1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18</v>
      </c>
      <c r="Y1258" s="31">
        <v>0.15652173913043479</v>
      </c>
      <c r="Z1258" s="98">
        <v>6</v>
      </c>
      <c r="AA1258" s="31">
        <v>5.2173913043478258E-2</v>
      </c>
      <c r="AB1258" s="98">
        <v>0</v>
      </c>
      <c r="AC1258" s="31">
        <v>0</v>
      </c>
      <c r="AD1258" s="27">
        <v>16.24791304347826</v>
      </c>
      <c r="AE1258" s="27">
        <v>20.373999999999999</v>
      </c>
      <c r="AF1258" s="27">
        <v>24.691999999999997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163</v>
      </c>
      <c r="D1259" s="245">
        <v>10</v>
      </c>
      <c r="E1259" s="120">
        <v>69</v>
      </c>
      <c r="F1259" s="120">
        <v>65</v>
      </c>
      <c r="G1259" s="120">
        <v>15</v>
      </c>
      <c r="H1259" s="120">
        <v>3</v>
      </c>
      <c r="I1259" s="120">
        <v>1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19</v>
      </c>
      <c r="Y1259" s="31">
        <v>0.1165644171779141</v>
      </c>
      <c r="Z1259" s="98">
        <v>5</v>
      </c>
      <c r="AA1259" s="31">
        <v>3.0674846625766871E-2</v>
      </c>
      <c r="AB1259" s="98">
        <v>0</v>
      </c>
      <c r="AC1259" s="31">
        <v>0</v>
      </c>
      <c r="AD1259" s="27">
        <v>15.524355828220852</v>
      </c>
      <c r="AE1259" s="27">
        <v>19.25</v>
      </c>
      <c r="AF1259" s="27">
        <v>23.027999999999995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137</v>
      </c>
      <c r="D1260" s="245">
        <v>12</v>
      </c>
      <c r="E1260" s="120">
        <v>64</v>
      </c>
      <c r="F1260" s="120">
        <v>48</v>
      </c>
      <c r="G1260" s="120">
        <v>11</v>
      </c>
      <c r="H1260" s="120">
        <v>2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13</v>
      </c>
      <c r="Y1260" s="31">
        <v>9.4890510948905105E-2</v>
      </c>
      <c r="Z1260" s="98">
        <v>4</v>
      </c>
      <c r="AA1260" s="31">
        <v>2.9197080291970802E-2</v>
      </c>
      <c r="AB1260" s="98">
        <v>0</v>
      </c>
      <c r="AC1260" s="31">
        <v>0</v>
      </c>
      <c r="AD1260" s="27">
        <v>14.721459854014594</v>
      </c>
      <c r="AE1260" s="27">
        <v>17.701000000000001</v>
      </c>
      <c r="AF1260" s="27">
        <v>21.626999999999995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154</v>
      </c>
      <c r="D1261" s="245">
        <v>19</v>
      </c>
      <c r="E1261" s="120">
        <v>59</v>
      </c>
      <c r="F1261" s="120">
        <v>57</v>
      </c>
      <c r="G1261" s="120">
        <v>18</v>
      </c>
      <c r="H1261" s="120">
        <v>1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19</v>
      </c>
      <c r="Y1261" s="31">
        <v>0.12337662337662338</v>
      </c>
      <c r="Z1261" s="98">
        <v>4</v>
      </c>
      <c r="AA1261" s="31">
        <v>2.5974025974025976E-2</v>
      </c>
      <c r="AB1261" s="98">
        <v>0</v>
      </c>
      <c r="AC1261" s="31">
        <v>0</v>
      </c>
      <c r="AD1261" s="27">
        <v>15.328311688311693</v>
      </c>
      <c r="AE1261" s="27">
        <v>19.684999999999999</v>
      </c>
      <c r="AF1261" s="27">
        <v>22.36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183</v>
      </c>
      <c r="D1262" s="245">
        <v>20</v>
      </c>
      <c r="E1262" s="120">
        <v>75</v>
      </c>
      <c r="F1262" s="120">
        <v>69</v>
      </c>
      <c r="G1262" s="120">
        <v>16</v>
      </c>
      <c r="H1262" s="120">
        <v>3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19</v>
      </c>
      <c r="Y1262" s="31">
        <v>0.10382513661202186</v>
      </c>
      <c r="Z1262" s="98">
        <v>4</v>
      </c>
      <c r="AA1262" s="31">
        <v>2.185792349726776E-2</v>
      </c>
      <c r="AB1262" s="98">
        <v>0</v>
      </c>
      <c r="AC1262" s="31">
        <v>0</v>
      </c>
      <c r="AD1262" s="27">
        <v>14.945409836065583</v>
      </c>
      <c r="AE1262" s="27">
        <v>18.724</v>
      </c>
      <c r="AF1262" s="27">
        <v>22.667999999999981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161</v>
      </c>
      <c r="D1263" s="245">
        <v>19</v>
      </c>
      <c r="E1263" s="120">
        <v>76</v>
      </c>
      <c r="F1263" s="120">
        <v>52</v>
      </c>
      <c r="G1263" s="120">
        <v>14</v>
      </c>
      <c r="H1263" s="120">
        <v>0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14</v>
      </c>
      <c r="Y1263" s="31">
        <v>8.6956521739130432E-2</v>
      </c>
      <c r="Z1263" s="98">
        <v>1</v>
      </c>
      <c r="AA1263" s="31">
        <v>6.2111801242236021E-3</v>
      </c>
      <c r="AB1263" s="98">
        <v>0</v>
      </c>
      <c r="AC1263" s="31">
        <v>0</v>
      </c>
      <c r="AD1263" s="27">
        <v>14.56819875776397</v>
      </c>
      <c r="AE1263" s="27">
        <v>19.096999999999998</v>
      </c>
      <c r="AF1263" s="27">
        <v>20.914000000000001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152</v>
      </c>
      <c r="D1264" s="245">
        <v>10</v>
      </c>
      <c r="E1264" s="120">
        <v>55</v>
      </c>
      <c r="F1264" s="120">
        <v>65</v>
      </c>
      <c r="G1264" s="120">
        <v>21</v>
      </c>
      <c r="H1264" s="120">
        <v>1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22</v>
      </c>
      <c r="Y1264" s="31">
        <v>0.14473684210526316</v>
      </c>
      <c r="Z1264" s="98">
        <v>2</v>
      </c>
      <c r="AA1264" s="31">
        <v>1.3157894736842105E-2</v>
      </c>
      <c r="AB1264" s="98">
        <v>0</v>
      </c>
      <c r="AC1264" s="31">
        <v>0</v>
      </c>
      <c r="AD1264" s="27">
        <v>15.756513157894732</v>
      </c>
      <c r="AE1264" s="27">
        <v>19.947999999999997</v>
      </c>
      <c r="AF1264" s="27">
        <v>22.216499999999996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171</v>
      </c>
      <c r="D1265" s="245">
        <v>22</v>
      </c>
      <c r="E1265" s="120">
        <v>67</v>
      </c>
      <c r="F1265" s="120">
        <v>67</v>
      </c>
      <c r="G1265" s="120">
        <v>10</v>
      </c>
      <c r="H1265" s="120">
        <v>4</v>
      </c>
      <c r="I1265" s="120">
        <v>1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15</v>
      </c>
      <c r="Y1265" s="31">
        <v>8.771929824561403E-2</v>
      </c>
      <c r="Z1265" s="98">
        <v>5</v>
      </c>
      <c r="AA1265" s="31">
        <v>2.9239766081871343E-2</v>
      </c>
      <c r="AB1265" s="98">
        <v>0</v>
      </c>
      <c r="AC1265" s="31">
        <v>0</v>
      </c>
      <c r="AD1265" s="27">
        <v>14.966491228070181</v>
      </c>
      <c r="AE1265" s="27">
        <v>18.945999999999998</v>
      </c>
      <c r="AF1265" s="27">
        <v>21.294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139</v>
      </c>
      <c r="D1266" s="245">
        <v>5</v>
      </c>
      <c r="E1266" s="120">
        <v>58</v>
      </c>
      <c r="F1266" s="120">
        <v>66</v>
      </c>
      <c r="G1266" s="120">
        <v>9</v>
      </c>
      <c r="H1266" s="120">
        <v>0</v>
      </c>
      <c r="I1266" s="120">
        <v>1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10</v>
      </c>
      <c r="Y1266" s="31">
        <v>7.1942446043165464E-2</v>
      </c>
      <c r="Z1266" s="98">
        <v>3</v>
      </c>
      <c r="AA1266" s="31">
        <v>2.1582733812949641E-2</v>
      </c>
      <c r="AB1266" s="98">
        <v>0</v>
      </c>
      <c r="AC1266" s="31">
        <v>0</v>
      </c>
      <c r="AD1266" s="27">
        <v>15.4268345323741</v>
      </c>
      <c r="AE1266" s="27">
        <v>18.760000000000002</v>
      </c>
      <c r="AF1266" s="27">
        <v>21.22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113</v>
      </c>
      <c r="D1267" s="245">
        <v>9</v>
      </c>
      <c r="E1267" s="120">
        <v>35</v>
      </c>
      <c r="F1267" s="120">
        <v>52</v>
      </c>
      <c r="G1267" s="120">
        <v>15</v>
      </c>
      <c r="H1267" s="120">
        <v>2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17</v>
      </c>
      <c r="Y1267" s="31">
        <v>0.15044247787610621</v>
      </c>
      <c r="Z1267" s="98">
        <v>4</v>
      </c>
      <c r="AA1267" s="31">
        <v>3.5398230088495575E-2</v>
      </c>
      <c r="AB1267" s="98">
        <v>0</v>
      </c>
      <c r="AC1267" s="31">
        <v>0</v>
      </c>
      <c r="AD1267" s="27">
        <v>15.88061946902655</v>
      </c>
      <c r="AE1267" s="27">
        <v>19.995000000000001</v>
      </c>
      <c r="AF1267" s="27">
        <v>23.693999999999999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110</v>
      </c>
      <c r="D1268" s="245">
        <v>6</v>
      </c>
      <c r="E1268" s="120">
        <v>39</v>
      </c>
      <c r="F1268" s="120">
        <v>53</v>
      </c>
      <c r="G1268" s="120">
        <v>10</v>
      </c>
      <c r="H1268" s="120">
        <v>2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12</v>
      </c>
      <c r="Y1268" s="31">
        <v>0.10909090909090909</v>
      </c>
      <c r="Z1268" s="98">
        <v>4</v>
      </c>
      <c r="AA1268" s="31">
        <v>3.6363636363636362E-2</v>
      </c>
      <c r="AB1268" s="98">
        <v>0</v>
      </c>
      <c r="AC1268" s="31">
        <v>0</v>
      </c>
      <c r="AD1268" s="27">
        <v>16.025363636363632</v>
      </c>
      <c r="AE1268" s="27">
        <v>19.608999999999998</v>
      </c>
      <c r="AF1268" s="27">
        <v>22.27249999999999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85</v>
      </c>
      <c r="D1269" s="245">
        <v>3</v>
      </c>
      <c r="E1269" s="120">
        <v>19</v>
      </c>
      <c r="F1269" s="120">
        <v>52</v>
      </c>
      <c r="G1269" s="120">
        <v>8</v>
      </c>
      <c r="H1269" s="120">
        <v>3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11</v>
      </c>
      <c r="Y1269" s="31">
        <v>0.12941176470588237</v>
      </c>
      <c r="Z1269" s="98">
        <v>5</v>
      </c>
      <c r="AA1269" s="31">
        <v>5.8823529411764705E-2</v>
      </c>
      <c r="AB1269" s="98">
        <v>0</v>
      </c>
      <c r="AC1269" s="31">
        <v>0</v>
      </c>
      <c r="AD1269" s="27">
        <v>16.813764705882356</v>
      </c>
      <c r="AE1269" s="27">
        <v>19.843</v>
      </c>
      <c r="AF1269" s="27">
        <v>24.688000000000002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63</v>
      </c>
      <c r="D1270" s="245">
        <v>0</v>
      </c>
      <c r="E1270" s="120">
        <v>22</v>
      </c>
      <c r="F1270" s="120">
        <v>30</v>
      </c>
      <c r="G1270" s="120">
        <v>11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11</v>
      </c>
      <c r="Y1270" s="31">
        <v>0.17460317460317459</v>
      </c>
      <c r="Z1270" s="98">
        <v>0</v>
      </c>
      <c r="AA1270" s="31">
        <v>0</v>
      </c>
      <c r="AB1270" s="98">
        <v>0</v>
      </c>
      <c r="AC1270" s="31">
        <v>0</v>
      </c>
      <c r="AD1270" s="27">
        <v>16.886984126984125</v>
      </c>
      <c r="AE1270" s="27">
        <v>21.545999999999999</v>
      </c>
      <c r="AF1270" s="27">
        <v>22.64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49</v>
      </c>
      <c r="D1271" s="245">
        <v>1</v>
      </c>
      <c r="E1271" s="120">
        <v>13</v>
      </c>
      <c r="F1271" s="120">
        <v>20</v>
      </c>
      <c r="G1271" s="120">
        <v>13</v>
      </c>
      <c r="H1271" s="120">
        <v>2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15</v>
      </c>
      <c r="Y1271" s="31">
        <v>0.30612244897959184</v>
      </c>
      <c r="Z1271" s="98">
        <v>5</v>
      </c>
      <c r="AA1271" s="31">
        <v>0.10204081632653061</v>
      </c>
      <c r="AB1271" s="98">
        <v>0</v>
      </c>
      <c r="AC1271" s="31">
        <v>0</v>
      </c>
      <c r="AD1271" s="27">
        <v>18.118571428571425</v>
      </c>
      <c r="AE1271" s="27">
        <v>22.975000000000001</v>
      </c>
      <c r="AF1271" s="27">
        <v>25.25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45</v>
      </c>
      <c r="D1272" s="298">
        <v>0</v>
      </c>
      <c r="E1272" s="299">
        <v>9</v>
      </c>
      <c r="F1272" s="299">
        <v>25</v>
      </c>
      <c r="G1272" s="299">
        <v>10</v>
      </c>
      <c r="H1272" s="299">
        <v>1</v>
      </c>
      <c r="I1272" s="299">
        <v>0</v>
      </c>
      <c r="J1272" s="299">
        <v>0</v>
      </c>
      <c r="K1272" s="299">
        <v>0</v>
      </c>
      <c r="L1272" s="299">
        <v>0</v>
      </c>
      <c r="M1272" s="299">
        <v>0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11</v>
      </c>
      <c r="Y1272" s="310">
        <v>0.24444444444444444</v>
      </c>
      <c r="Z1272" s="311">
        <v>2</v>
      </c>
      <c r="AA1272" s="310">
        <v>4.4444444444444446E-2</v>
      </c>
      <c r="AB1272" s="311">
        <v>0</v>
      </c>
      <c r="AC1272" s="310">
        <v>0</v>
      </c>
      <c r="AD1272" s="122">
        <v>17.986888888888885</v>
      </c>
      <c r="AE1272" s="122">
        <v>22.324999999999999</v>
      </c>
      <c r="AF1272" s="122">
        <v>24.030999999999995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1604</v>
      </c>
      <c r="D1273" s="400">
        <v>136</v>
      </c>
      <c r="E1273" s="400">
        <v>624</v>
      </c>
      <c r="F1273" s="400">
        <v>655</v>
      </c>
      <c r="G1273" s="400">
        <v>162</v>
      </c>
      <c r="H1273" s="400">
        <v>23</v>
      </c>
      <c r="I1273" s="400">
        <v>4</v>
      </c>
      <c r="J1273" s="400">
        <v>0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189</v>
      </c>
      <c r="Y1273" s="418">
        <v>0.11783042394014963</v>
      </c>
      <c r="Z1273" s="402">
        <v>42</v>
      </c>
      <c r="AA1273" s="418">
        <v>2.6184538653366583E-2</v>
      </c>
      <c r="AB1273" s="402">
        <v>0</v>
      </c>
      <c r="AC1273" s="418">
        <v>0</v>
      </c>
      <c r="AD1273" s="419">
        <v>15.423129675810477</v>
      </c>
      <c r="AE1273" s="419">
        <v>19.260000000000002</v>
      </c>
      <c r="AF1273" s="419">
        <v>22.467499999999998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1878</v>
      </c>
      <c r="D1274" s="405">
        <v>145</v>
      </c>
      <c r="E1274" s="405">
        <v>710</v>
      </c>
      <c r="F1274" s="405">
        <v>798</v>
      </c>
      <c r="G1274" s="405">
        <v>193</v>
      </c>
      <c r="H1274" s="405">
        <v>28</v>
      </c>
      <c r="I1274" s="405">
        <v>4</v>
      </c>
      <c r="J1274" s="405">
        <v>0</v>
      </c>
      <c r="K1274" s="405">
        <v>0</v>
      </c>
      <c r="L1274" s="405">
        <v>0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225</v>
      </c>
      <c r="Y1274" s="420">
        <v>0.11980830670926518</v>
      </c>
      <c r="Z1274" s="407">
        <v>51</v>
      </c>
      <c r="AA1274" s="420">
        <v>2.7156549520766772E-2</v>
      </c>
      <c r="AB1274" s="407">
        <v>0</v>
      </c>
      <c r="AC1274" s="420">
        <v>0</v>
      </c>
      <c r="AD1274" s="421">
        <v>15.575995740149093</v>
      </c>
      <c r="AE1274" s="421">
        <v>19.424499999999998</v>
      </c>
      <c r="AF1274" s="421">
        <v>22.49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1972</v>
      </c>
      <c r="D1275" s="410">
        <v>146</v>
      </c>
      <c r="E1275" s="410">
        <v>732</v>
      </c>
      <c r="F1275" s="410">
        <v>843</v>
      </c>
      <c r="G1275" s="410">
        <v>216</v>
      </c>
      <c r="H1275" s="410">
        <v>31</v>
      </c>
      <c r="I1275" s="410">
        <v>4</v>
      </c>
      <c r="J1275" s="410">
        <v>0</v>
      </c>
      <c r="K1275" s="410">
        <v>0</v>
      </c>
      <c r="L1275" s="410">
        <v>0</v>
      </c>
      <c r="M1275" s="410">
        <v>0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251</v>
      </c>
      <c r="Y1275" s="422">
        <v>0.12728194726166328</v>
      </c>
      <c r="Z1275" s="412">
        <v>58</v>
      </c>
      <c r="AA1275" s="422">
        <v>2.9411764705882353E-2</v>
      </c>
      <c r="AB1275" s="412">
        <v>0</v>
      </c>
      <c r="AC1275" s="422">
        <v>0</v>
      </c>
      <c r="AD1275" s="423">
        <v>15.640648676699531</v>
      </c>
      <c r="AE1275" s="423">
        <v>19.52</v>
      </c>
      <c r="AF1275" s="423">
        <v>22.64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 t="s">
        <v>115</v>
      </c>
      <c r="D1276" s="415" t="s">
        <v>235</v>
      </c>
      <c r="E1276" s="415" t="s">
        <v>249</v>
      </c>
      <c r="F1276" s="415" t="s">
        <v>250</v>
      </c>
      <c r="G1276" s="415" t="s">
        <v>251</v>
      </c>
      <c r="H1276" s="415" t="s">
        <v>236</v>
      </c>
      <c r="I1276" s="415" t="s">
        <v>229</v>
      </c>
      <c r="J1276" s="415" t="s">
        <v>128</v>
      </c>
      <c r="K1276" s="415" t="s">
        <v>128</v>
      </c>
      <c r="L1276" s="415" t="s">
        <v>128</v>
      </c>
      <c r="M1276" s="415" t="s">
        <v>128</v>
      </c>
      <c r="N1276" s="415" t="s">
        <v>128</v>
      </c>
      <c r="O1276" s="415" t="s">
        <v>128</v>
      </c>
      <c r="P1276" s="415" t="s">
        <v>128</v>
      </c>
      <c r="Q1276" s="415" t="s">
        <v>128</v>
      </c>
      <c r="R1276" s="415" t="s">
        <v>128</v>
      </c>
      <c r="S1276" s="415" t="s">
        <v>128</v>
      </c>
      <c r="T1276" s="415" t="s">
        <v>128</v>
      </c>
      <c r="U1276" s="415" t="s">
        <v>128</v>
      </c>
      <c r="V1276" s="415" t="s">
        <v>128</v>
      </c>
      <c r="W1276" s="416" t="s">
        <v>128</v>
      </c>
      <c r="X1276" s="417" t="s">
        <v>252</v>
      </c>
      <c r="Y1276" s="424">
        <v>0.14305949008498584</v>
      </c>
      <c r="Z1276" s="417" t="s">
        <v>253</v>
      </c>
      <c r="AA1276" s="424">
        <v>3.1633616619452312E-2</v>
      </c>
      <c r="AB1276" s="417" t="s">
        <v>128</v>
      </c>
      <c r="AC1276" s="424">
        <v>0</v>
      </c>
      <c r="AD1276" s="425">
        <v>15.883210576015102</v>
      </c>
      <c r="AE1276" s="425">
        <v>19.86</v>
      </c>
      <c r="AF1276" s="425">
        <v>23.040999999999997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29.2</v>
      </c>
      <c r="D1279" s="295">
        <v>1.2</v>
      </c>
      <c r="E1279" s="87">
        <v>5.2</v>
      </c>
      <c r="F1279" s="87">
        <v>13</v>
      </c>
      <c r="G1279" s="87">
        <v>9</v>
      </c>
      <c r="H1279" s="87">
        <v>0.8</v>
      </c>
      <c r="I1279" s="87">
        <v>0</v>
      </c>
      <c r="J1279" s="87">
        <v>0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9.8000000000000007</v>
      </c>
      <c r="Y1279" s="30">
        <v>0.33561643835616439</v>
      </c>
      <c r="Z1279" s="296">
        <v>1.6</v>
      </c>
      <c r="AA1279" s="30">
        <v>5.4794520547945209E-2</v>
      </c>
      <c r="AB1279" s="296">
        <v>0</v>
      </c>
      <c r="AC1279" s="30">
        <v>0</v>
      </c>
      <c r="AD1279" s="25">
        <v>18.104383561643822</v>
      </c>
      <c r="AE1279" s="25">
        <v>22.569500000000001</v>
      </c>
      <c r="AF1279" s="25">
        <v>24.194499999999998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21.6</v>
      </c>
      <c r="D1280" s="245">
        <v>0.2</v>
      </c>
      <c r="E1280" s="120">
        <v>1.8</v>
      </c>
      <c r="F1280" s="120">
        <v>11.4</v>
      </c>
      <c r="G1280" s="120">
        <v>7.6</v>
      </c>
      <c r="H1280" s="120">
        <v>0.6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8.1999999999999993</v>
      </c>
      <c r="Y1280" s="31">
        <v>0.37962962962962959</v>
      </c>
      <c r="Z1280" s="297">
        <v>2</v>
      </c>
      <c r="AA1280" s="31">
        <v>9.2592592592592587E-2</v>
      </c>
      <c r="AB1280" s="297">
        <v>0</v>
      </c>
      <c r="AC1280" s="31">
        <v>0</v>
      </c>
      <c r="AD1280" s="27">
        <v>19.32740740740741</v>
      </c>
      <c r="AE1280" s="27">
        <v>22.698999999999998</v>
      </c>
      <c r="AF1280" s="27">
        <v>24.672999999999998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18.799999999999997</v>
      </c>
      <c r="D1281" s="245">
        <v>0.2</v>
      </c>
      <c r="E1281" s="120">
        <v>1.8</v>
      </c>
      <c r="F1281" s="120">
        <v>8.1999999999999993</v>
      </c>
      <c r="G1281" s="120">
        <v>7</v>
      </c>
      <c r="H1281" s="120">
        <v>1.4</v>
      </c>
      <c r="I1281" s="120">
        <v>0</v>
      </c>
      <c r="J1281" s="120">
        <v>0.2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8.6</v>
      </c>
      <c r="Y1281" s="31">
        <v>0.45744680851063835</v>
      </c>
      <c r="Z1281" s="297">
        <v>2</v>
      </c>
      <c r="AA1281" s="31">
        <v>0.10638297872340427</v>
      </c>
      <c r="AB1281" s="297">
        <v>0.2</v>
      </c>
      <c r="AC1281" s="31">
        <v>1.0638297872340427E-2</v>
      </c>
      <c r="AD1281" s="27">
        <v>19.754893617021278</v>
      </c>
      <c r="AE1281" s="27">
        <v>23.32</v>
      </c>
      <c r="AF1281" s="27">
        <v>25.482500000000002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14</v>
      </c>
      <c r="D1282" s="245">
        <v>0.6</v>
      </c>
      <c r="E1282" s="120">
        <v>2</v>
      </c>
      <c r="F1282" s="120">
        <v>5.4</v>
      </c>
      <c r="G1282" s="120">
        <v>4.8</v>
      </c>
      <c r="H1282" s="120">
        <v>1.2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6</v>
      </c>
      <c r="Y1282" s="31">
        <v>0.42857142857142855</v>
      </c>
      <c r="Z1282" s="297">
        <v>2</v>
      </c>
      <c r="AA1282" s="31">
        <v>0.14285714285714285</v>
      </c>
      <c r="AB1282" s="297">
        <v>0</v>
      </c>
      <c r="AC1282" s="31">
        <v>0</v>
      </c>
      <c r="AD1282" s="27">
        <v>19.184142857142863</v>
      </c>
      <c r="AE1282" s="27">
        <v>24.009</v>
      </c>
      <c r="AF1282" s="27">
        <v>25.759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9</v>
      </c>
      <c r="D1283" s="245">
        <v>0.4</v>
      </c>
      <c r="E1283" s="120">
        <v>0.8</v>
      </c>
      <c r="F1283" s="120">
        <v>5.6</v>
      </c>
      <c r="G1283" s="120">
        <v>1.8</v>
      </c>
      <c r="H1283" s="120">
        <v>0.4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2.2000000000000002</v>
      </c>
      <c r="Y1283" s="31">
        <v>0.24444444444444446</v>
      </c>
      <c r="Z1283" s="297">
        <v>0.4</v>
      </c>
      <c r="AA1283" s="31">
        <v>4.4444444444444446E-2</v>
      </c>
      <c r="AB1283" s="297">
        <v>0</v>
      </c>
      <c r="AC1283" s="31">
        <v>0</v>
      </c>
      <c r="AD1283" s="27">
        <v>18.221777777777778</v>
      </c>
      <c r="AE1283" s="27">
        <v>21.143000000000001</v>
      </c>
      <c r="AF1283" s="27">
        <v>24.684999999999995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16.2</v>
      </c>
      <c r="D1284" s="245">
        <v>0.6</v>
      </c>
      <c r="E1284" s="120">
        <v>5.2</v>
      </c>
      <c r="F1284" s="120">
        <v>8.4</v>
      </c>
      <c r="G1284" s="120">
        <v>1.8</v>
      </c>
      <c r="H1284" s="120">
        <v>0.2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2</v>
      </c>
      <c r="Y1284" s="31">
        <v>0.1234567901234568</v>
      </c>
      <c r="Z1284" s="297">
        <v>0.4</v>
      </c>
      <c r="AA1284" s="31">
        <v>2.469135802469136E-2</v>
      </c>
      <c r="AB1284" s="297">
        <v>0</v>
      </c>
      <c r="AC1284" s="31">
        <v>0</v>
      </c>
      <c r="AD1284" s="27">
        <v>16.330987654320985</v>
      </c>
      <c r="AE1284" s="27">
        <v>19.548999999999999</v>
      </c>
      <c r="AF1284" s="27">
        <v>21.635000000000002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53.599999999999994</v>
      </c>
      <c r="D1285" s="245">
        <v>3.4</v>
      </c>
      <c r="E1285" s="120">
        <v>17.399999999999999</v>
      </c>
      <c r="F1285" s="120">
        <v>25.2</v>
      </c>
      <c r="G1285" s="120">
        <v>6.8</v>
      </c>
      <c r="H1285" s="120">
        <v>0.8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7.6</v>
      </c>
      <c r="Y1285" s="31">
        <v>0.14179104477611942</v>
      </c>
      <c r="Z1285" s="297">
        <v>1</v>
      </c>
      <c r="AA1285" s="31">
        <v>1.865671641791045E-2</v>
      </c>
      <c r="AB1285" s="297">
        <v>0</v>
      </c>
      <c r="AC1285" s="31">
        <v>0</v>
      </c>
      <c r="AD1285" s="27">
        <v>15.995074626865676</v>
      </c>
      <c r="AE1285" s="27">
        <v>19.701499999999999</v>
      </c>
      <c r="AF1285" s="27">
        <v>22.509999999999998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141.80000000000001</v>
      </c>
      <c r="D1286" s="245">
        <v>9</v>
      </c>
      <c r="E1286" s="120">
        <v>43.8</v>
      </c>
      <c r="F1286" s="120">
        <v>63.6</v>
      </c>
      <c r="G1286" s="120">
        <v>21.4</v>
      </c>
      <c r="H1286" s="120">
        <v>3</v>
      </c>
      <c r="I1286" s="120">
        <v>0.6</v>
      </c>
      <c r="J1286" s="120">
        <v>0.4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25.4</v>
      </c>
      <c r="Y1286" s="31">
        <v>0.1791255289139633</v>
      </c>
      <c r="Z1286" s="297">
        <v>4.5999999999999996</v>
      </c>
      <c r="AA1286" s="31">
        <v>3.244005641748942E-2</v>
      </c>
      <c r="AB1286" s="297">
        <v>0.4</v>
      </c>
      <c r="AC1286" s="31">
        <v>2.8208744710860366E-3</v>
      </c>
      <c r="AD1286" s="27">
        <v>16.345119887165026</v>
      </c>
      <c r="AE1286" s="27">
        <v>20.57</v>
      </c>
      <c r="AF1286" s="27">
        <v>23.375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184</v>
      </c>
      <c r="D1287" s="245">
        <v>20</v>
      </c>
      <c r="E1287" s="120">
        <v>76.5</v>
      </c>
      <c r="F1287" s="120">
        <v>67.75</v>
      </c>
      <c r="G1287" s="120">
        <v>18.25</v>
      </c>
      <c r="H1287" s="120">
        <v>1</v>
      </c>
      <c r="I1287" s="120">
        <v>0.5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19.5</v>
      </c>
      <c r="Y1287" s="31">
        <v>0.10597826086956522</v>
      </c>
      <c r="Z1287" s="297">
        <v>2.75</v>
      </c>
      <c r="AA1287" s="31">
        <v>1.4945652173913044E-2</v>
      </c>
      <c r="AB1287" s="297">
        <v>0</v>
      </c>
      <c r="AC1287" s="31">
        <v>0</v>
      </c>
      <c r="AD1287" s="27">
        <v>14.935502717391312</v>
      </c>
      <c r="AE1287" s="27">
        <v>19.190000000000001</v>
      </c>
      <c r="AF1287" s="27">
        <v>21.98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157.25</v>
      </c>
      <c r="D1288" s="245">
        <v>12.75</v>
      </c>
      <c r="E1288" s="120">
        <v>78</v>
      </c>
      <c r="F1288" s="120">
        <v>56.25</v>
      </c>
      <c r="G1288" s="120">
        <v>10</v>
      </c>
      <c r="H1288" s="120">
        <v>0.25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10</v>
      </c>
      <c r="Y1288" s="31">
        <v>6.3593004769475353E-2</v>
      </c>
      <c r="Z1288" s="297">
        <v>1.25</v>
      </c>
      <c r="AA1288" s="31">
        <v>7.9491255961844191E-3</v>
      </c>
      <c r="AB1288" s="297">
        <v>0</v>
      </c>
      <c r="AC1288" s="31">
        <v>0</v>
      </c>
      <c r="AD1288" s="27">
        <v>14.444165341812385</v>
      </c>
      <c r="AE1288" s="27">
        <v>17.914999999999999</v>
      </c>
      <c r="AF1288" s="27">
        <v>20.674999999999997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157.5</v>
      </c>
      <c r="D1289" s="245">
        <v>16.25</v>
      </c>
      <c r="E1289" s="120">
        <v>76.75</v>
      </c>
      <c r="F1289" s="120">
        <v>54</v>
      </c>
      <c r="G1289" s="120">
        <v>9</v>
      </c>
      <c r="H1289" s="120">
        <v>1.5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10.5</v>
      </c>
      <c r="Y1289" s="31">
        <v>6.6666666666666666E-2</v>
      </c>
      <c r="Z1289" s="297">
        <v>1.75</v>
      </c>
      <c r="AA1289" s="31">
        <v>1.1111111111111112E-2</v>
      </c>
      <c r="AB1289" s="297">
        <v>0</v>
      </c>
      <c r="AC1289" s="31">
        <v>0</v>
      </c>
      <c r="AD1289" s="27">
        <v>14.399888888888887</v>
      </c>
      <c r="AE1289" s="27">
        <v>17.8535</v>
      </c>
      <c r="AF1289" s="27">
        <v>20.674500000000002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159</v>
      </c>
      <c r="D1290" s="245">
        <v>17</v>
      </c>
      <c r="E1290" s="120">
        <v>61</v>
      </c>
      <c r="F1290" s="120">
        <v>63.75</v>
      </c>
      <c r="G1290" s="120">
        <v>14.75</v>
      </c>
      <c r="H1290" s="120">
        <v>2.25</v>
      </c>
      <c r="I1290" s="120">
        <v>0.25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17.25</v>
      </c>
      <c r="Y1290" s="31">
        <v>0.10849056603773585</v>
      </c>
      <c r="Z1290" s="297">
        <v>2.75</v>
      </c>
      <c r="AA1290" s="31">
        <v>1.7295597484276729E-2</v>
      </c>
      <c r="AB1290" s="297">
        <v>0</v>
      </c>
      <c r="AC1290" s="31">
        <v>0</v>
      </c>
      <c r="AD1290" s="27">
        <v>14.976860927152321</v>
      </c>
      <c r="AE1290" s="27">
        <v>18.786000000000001</v>
      </c>
      <c r="AF1290" s="27">
        <v>21.757999999999996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155.19999999999999</v>
      </c>
      <c r="D1291" s="245">
        <v>11.8</v>
      </c>
      <c r="E1291" s="120">
        <v>66.2</v>
      </c>
      <c r="F1291" s="120">
        <v>63.8</v>
      </c>
      <c r="G1291" s="120">
        <v>12.2</v>
      </c>
      <c r="H1291" s="120">
        <v>1.2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13.4</v>
      </c>
      <c r="Y1291" s="31">
        <v>8.6340206185567023E-2</v>
      </c>
      <c r="Z1291" s="297">
        <v>1.4</v>
      </c>
      <c r="AA1291" s="31">
        <v>9.0206185567010318E-3</v>
      </c>
      <c r="AB1291" s="297">
        <v>0</v>
      </c>
      <c r="AC1291" s="31">
        <v>0</v>
      </c>
      <c r="AD1291" s="27">
        <v>15.029780927835059</v>
      </c>
      <c r="AE1291" s="27">
        <v>18.718999999999998</v>
      </c>
      <c r="AF1291" s="27">
        <v>21.45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160.79999999999998</v>
      </c>
      <c r="D1292" s="245">
        <v>20.399999999999999</v>
      </c>
      <c r="E1292" s="120">
        <v>71.8</v>
      </c>
      <c r="F1292" s="120">
        <v>57.4</v>
      </c>
      <c r="G1292" s="120">
        <v>9.6</v>
      </c>
      <c r="H1292" s="120">
        <v>1.6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11.2</v>
      </c>
      <c r="Y1292" s="31">
        <v>6.965174129353234E-2</v>
      </c>
      <c r="Z1292" s="297">
        <v>2.2000000000000002</v>
      </c>
      <c r="AA1292" s="31">
        <v>1.3681592039800997E-2</v>
      </c>
      <c r="AB1292" s="297">
        <v>0</v>
      </c>
      <c r="AC1292" s="31">
        <v>0</v>
      </c>
      <c r="AD1292" s="27">
        <v>14.391293532338315</v>
      </c>
      <c r="AE1292" s="27">
        <v>18.2225</v>
      </c>
      <c r="AF1292" s="27">
        <v>20.5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151.80000000000001</v>
      </c>
      <c r="D1293" s="245">
        <v>14.6</v>
      </c>
      <c r="E1293" s="120">
        <v>63.4</v>
      </c>
      <c r="F1293" s="120">
        <v>59.4</v>
      </c>
      <c r="G1293" s="120">
        <v>12.2</v>
      </c>
      <c r="H1293" s="120">
        <v>1.8</v>
      </c>
      <c r="I1293" s="120">
        <v>0.4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14.2</v>
      </c>
      <c r="Y1293" s="31">
        <v>9.3544137022397875E-2</v>
      </c>
      <c r="Z1293" s="297">
        <v>3</v>
      </c>
      <c r="AA1293" s="31">
        <v>1.9762845849802368E-2</v>
      </c>
      <c r="AB1293" s="297">
        <v>0</v>
      </c>
      <c r="AC1293" s="31">
        <v>0</v>
      </c>
      <c r="AD1293" s="27">
        <v>15.037667984189738</v>
      </c>
      <c r="AE1293" s="27">
        <v>18.96</v>
      </c>
      <c r="AF1293" s="27">
        <v>21.73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190.39999999999998</v>
      </c>
      <c r="D1294" s="245">
        <v>24</v>
      </c>
      <c r="E1294" s="120">
        <v>85</v>
      </c>
      <c r="F1294" s="120">
        <v>63.6</v>
      </c>
      <c r="G1294" s="120">
        <v>15.2</v>
      </c>
      <c r="H1294" s="120">
        <v>2</v>
      </c>
      <c r="I1294" s="120">
        <v>0.6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17.8</v>
      </c>
      <c r="Y1294" s="31">
        <v>9.3487394957983208E-2</v>
      </c>
      <c r="Z1294" s="297">
        <v>3.2</v>
      </c>
      <c r="AA1294" s="31">
        <v>1.6806722689075633E-2</v>
      </c>
      <c r="AB1294" s="297">
        <v>0</v>
      </c>
      <c r="AC1294" s="31">
        <v>0</v>
      </c>
      <c r="AD1294" s="27">
        <v>14.626670168067228</v>
      </c>
      <c r="AE1294" s="27">
        <v>18.791999999999998</v>
      </c>
      <c r="AF1294" s="27">
        <v>21.782499999999985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223.4</v>
      </c>
      <c r="D1295" s="245">
        <v>29.6</v>
      </c>
      <c r="E1295" s="120">
        <v>106.2</v>
      </c>
      <c r="F1295" s="120">
        <v>71.599999999999994</v>
      </c>
      <c r="G1295" s="120">
        <v>14.8</v>
      </c>
      <c r="H1295" s="120">
        <v>1</v>
      </c>
      <c r="I1295" s="120">
        <v>0.2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16</v>
      </c>
      <c r="Y1295" s="31">
        <v>7.1620411817367946E-2</v>
      </c>
      <c r="Z1295" s="297">
        <v>3</v>
      </c>
      <c r="AA1295" s="31">
        <v>1.342882721575649E-2</v>
      </c>
      <c r="AB1295" s="297">
        <v>0</v>
      </c>
      <c r="AC1295" s="31">
        <v>0</v>
      </c>
      <c r="AD1295" s="27">
        <v>14.205129811996407</v>
      </c>
      <c r="AE1295" s="27">
        <v>18.143000000000001</v>
      </c>
      <c r="AF1295" s="27">
        <v>20.817999999999991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249.00000000000003</v>
      </c>
      <c r="D1296" s="245">
        <v>45.6</v>
      </c>
      <c r="E1296" s="120">
        <v>123.2</v>
      </c>
      <c r="F1296" s="120">
        <v>66</v>
      </c>
      <c r="G1296" s="120">
        <v>13.4</v>
      </c>
      <c r="H1296" s="120">
        <v>0.8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14.2</v>
      </c>
      <c r="Y1296" s="31">
        <v>5.702811244979919E-2</v>
      </c>
      <c r="Z1296" s="297">
        <v>1.8</v>
      </c>
      <c r="AA1296" s="31">
        <v>7.2289156626506017E-3</v>
      </c>
      <c r="AB1296" s="297">
        <v>0</v>
      </c>
      <c r="AC1296" s="31">
        <v>0</v>
      </c>
      <c r="AD1296" s="27">
        <v>13.461991967871466</v>
      </c>
      <c r="AE1296" s="27">
        <v>17.620999999999999</v>
      </c>
      <c r="AF1296" s="27">
        <v>20.368000000000002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174.75</v>
      </c>
      <c r="D1297" s="245">
        <v>13.5</v>
      </c>
      <c r="E1297" s="120">
        <v>74.25</v>
      </c>
      <c r="F1297" s="120">
        <v>68.75</v>
      </c>
      <c r="G1297" s="120">
        <v>16.25</v>
      </c>
      <c r="H1297" s="120">
        <v>1.5</v>
      </c>
      <c r="I1297" s="120">
        <v>0.5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18.25</v>
      </c>
      <c r="Y1297" s="31">
        <v>0.1044349070100143</v>
      </c>
      <c r="Z1297" s="297">
        <v>3.75</v>
      </c>
      <c r="AA1297" s="31">
        <v>2.1459227467811159E-2</v>
      </c>
      <c r="AB1297" s="297">
        <v>0</v>
      </c>
      <c r="AC1297" s="31">
        <v>0</v>
      </c>
      <c r="AD1297" s="27">
        <v>15.144763948497868</v>
      </c>
      <c r="AE1297" s="27">
        <v>19</v>
      </c>
      <c r="AF1297" s="27">
        <v>22.01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136.6</v>
      </c>
      <c r="D1298" s="245">
        <v>8.4</v>
      </c>
      <c r="E1298" s="120">
        <v>49.8</v>
      </c>
      <c r="F1298" s="120">
        <v>61.4</v>
      </c>
      <c r="G1298" s="120">
        <v>14.2</v>
      </c>
      <c r="H1298" s="120">
        <v>2.4</v>
      </c>
      <c r="I1298" s="120">
        <v>0.4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16.8</v>
      </c>
      <c r="Y1298" s="31">
        <v>0.12298682284040996</v>
      </c>
      <c r="Z1298" s="297">
        <v>4.2</v>
      </c>
      <c r="AA1298" s="31">
        <v>3.074670571010249E-2</v>
      </c>
      <c r="AB1298" s="297">
        <v>0</v>
      </c>
      <c r="AC1298" s="31">
        <v>0</v>
      </c>
      <c r="AD1298" s="27">
        <v>15.754333821376294</v>
      </c>
      <c r="AE1298" s="27">
        <v>19.414000000000001</v>
      </c>
      <c r="AF1298" s="27">
        <v>22.768000000000001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112</v>
      </c>
      <c r="D1299" s="245">
        <v>6.4</v>
      </c>
      <c r="E1299" s="120">
        <v>44.4</v>
      </c>
      <c r="F1299" s="120">
        <v>49.2</v>
      </c>
      <c r="G1299" s="120">
        <v>10</v>
      </c>
      <c r="H1299" s="120">
        <v>1</v>
      </c>
      <c r="I1299" s="120">
        <v>0.8</v>
      </c>
      <c r="J1299" s="120">
        <v>0</v>
      </c>
      <c r="K1299" s="120">
        <v>0.2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12</v>
      </c>
      <c r="Y1299" s="31">
        <v>0.10714285714285714</v>
      </c>
      <c r="Z1299" s="297">
        <v>3</v>
      </c>
      <c r="AA1299" s="31">
        <v>2.6785714285714284E-2</v>
      </c>
      <c r="AB1299" s="297">
        <v>0.2</v>
      </c>
      <c r="AC1299" s="31">
        <v>1.7857142857142859E-3</v>
      </c>
      <c r="AD1299" s="27">
        <v>15.56173214285713</v>
      </c>
      <c r="AE1299" s="27">
        <v>18.98</v>
      </c>
      <c r="AF1299" s="27">
        <v>21.427499999999995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91</v>
      </c>
      <c r="D1300" s="245">
        <v>3</v>
      </c>
      <c r="E1300" s="120">
        <v>30.2</v>
      </c>
      <c r="F1300" s="120">
        <v>41.6</v>
      </c>
      <c r="G1300" s="120">
        <v>13.8</v>
      </c>
      <c r="H1300" s="120">
        <v>1.8</v>
      </c>
      <c r="I1300" s="120">
        <v>0.6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16.2</v>
      </c>
      <c r="Y1300" s="31">
        <v>0.17802197802197803</v>
      </c>
      <c r="Z1300" s="297">
        <v>3.2</v>
      </c>
      <c r="AA1300" s="31">
        <v>3.5164835164835165E-2</v>
      </c>
      <c r="AB1300" s="297">
        <v>0</v>
      </c>
      <c r="AC1300" s="31">
        <v>0</v>
      </c>
      <c r="AD1300" s="27">
        <v>16.539648351648356</v>
      </c>
      <c r="AE1300" s="27">
        <v>20.561999999999998</v>
      </c>
      <c r="AF1300" s="27">
        <v>22.803999999999998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102.00000000000001</v>
      </c>
      <c r="D1301" s="245">
        <v>3.6</v>
      </c>
      <c r="E1301" s="120">
        <v>30.6</v>
      </c>
      <c r="F1301" s="120">
        <v>49</v>
      </c>
      <c r="G1301" s="120">
        <v>16.2</v>
      </c>
      <c r="H1301" s="120">
        <v>2.4</v>
      </c>
      <c r="I1301" s="120">
        <v>0.2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18.8</v>
      </c>
      <c r="Y1301" s="31">
        <v>0.18431372549019606</v>
      </c>
      <c r="Z1301" s="297">
        <v>4.2</v>
      </c>
      <c r="AA1301" s="31">
        <v>4.1176470588235294E-2</v>
      </c>
      <c r="AB1301" s="297">
        <v>0</v>
      </c>
      <c r="AC1301" s="31">
        <v>0</v>
      </c>
      <c r="AD1301" s="27">
        <v>16.638235294117631</v>
      </c>
      <c r="AE1301" s="27">
        <v>20.684000000000001</v>
      </c>
      <c r="AF1301" s="27">
        <v>23.373499999999996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69.400000000000006</v>
      </c>
      <c r="D1302" s="298">
        <v>1.2</v>
      </c>
      <c r="E1302" s="299">
        <v>15</v>
      </c>
      <c r="F1302" s="299">
        <v>35.200000000000003</v>
      </c>
      <c r="G1302" s="299">
        <v>15.6</v>
      </c>
      <c r="H1302" s="299">
        <v>2.2000000000000002</v>
      </c>
      <c r="I1302" s="299">
        <v>0.2</v>
      </c>
      <c r="J1302" s="299">
        <v>0</v>
      </c>
      <c r="K1302" s="299">
        <v>0</v>
      </c>
      <c r="L1302" s="299">
        <v>0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17.8</v>
      </c>
      <c r="Y1302" s="310">
        <v>0.25648414985590778</v>
      </c>
      <c r="Z1302" s="300">
        <v>3.2</v>
      </c>
      <c r="AA1302" s="310">
        <v>4.6109510086455328E-2</v>
      </c>
      <c r="AB1302" s="300">
        <v>0</v>
      </c>
      <c r="AC1302" s="310">
        <v>0</v>
      </c>
      <c r="AD1302" s="122">
        <v>17.747521613832863</v>
      </c>
      <c r="AE1302" s="122">
        <v>21.640000000000004</v>
      </c>
      <c r="AF1302" s="122">
        <v>23.975999999999999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2104.9</v>
      </c>
      <c r="D1303" s="400">
        <v>234.49999999999997</v>
      </c>
      <c r="E1303" s="400">
        <v>926.10000000000014</v>
      </c>
      <c r="F1303" s="400">
        <v>755.9</v>
      </c>
      <c r="G1303" s="400">
        <v>167.05</v>
      </c>
      <c r="H1303" s="400">
        <v>17.899999999999999</v>
      </c>
      <c r="I1303" s="400">
        <v>3.0500000000000003</v>
      </c>
      <c r="J1303" s="400">
        <v>0.4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187.70000000000002</v>
      </c>
      <c r="Y1303" s="418">
        <v>8.9172882322200581E-2</v>
      </c>
      <c r="Z1303" s="402">
        <v>31.45</v>
      </c>
      <c r="AA1303" s="418">
        <v>1.4941327378972871E-2</v>
      </c>
      <c r="AB1303" s="402">
        <v>0.4</v>
      </c>
      <c r="AC1303" s="418">
        <v>1.9003278065466293E-4</v>
      </c>
      <c r="AD1303" s="419">
        <v>14.660223218836038</v>
      </c>
      <c r="AE1303" s="419">
        <v>18.649999999999999</v>
      </c>
      <c r="AF1303" s="419">
        <v>21.46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2498.1</v>
      </c>
      <c r="D1304" s="405">
        <v>255.7</v>
      </c>
      <c r="E1304" s="405">
        <v>1067.9000000000001</v>
      </c>
      <c r="F1304" s="405">
        <v>933.30000000000007</v>
      </c>
      <c r="G1304" s="405">
        <v>211.85000000000002</v>
      </c>
      <c r="H1304" s="405">
        <v>23.9</v>
      </c>
      <c r="I1304" s="405">
        <v>4.8499999999999996</v>
      </c>
      <c r="J1304" s="405">
        <v>0.4</v>
      </c>
      <c r="K1304" s="405">
        <v>0.2</v>
      </c>
      <c r="L1304" s="405">
        <v>0</v>
      </c>
      <c r="M1304" s="405">
        <v>0</v>
      </c>
      <c r="N1304" s="405">
        <v>0</v>
      </c>
      <c r="O1304" s="405">
        <v>0</v>
      </c>
      <c r="P1304" s="405">
        <v>0</v>
      </c>
      <c r="Q1304" s="405">
        <v>0</v>
      </c>
      <c r="R1304" s="405">
        <v>0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240.3</v>
      </c>
      <c r="Y1304" s="420">
        <v>9.6193106761138472E-2</v>
      </c>
      <c r="Z1304" s="407">
        <v>42.850000000000009</v>
      </c>
      <c r="AA1304" s="420">
        <v>1.7153036307593777E-2</v>
      </c>
      <c r="AB1304" s="407">
        <v>0.60000000000000009</v>
      </c>
      <c r="AC1304" s="420">
        <v>2.4018253872943441E-4</v>
      </c>
      <c r="AD1304" s="421">
        <v>14.869529591576791</v>
      </c>
      <c r="AE1304" s="421">
        <v>18.84</v>
      </c>
      <c r="AF1304" s="421">
        <v>21.591000000000005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2669.5</v>
      </c>
      <c r="D1305" s="410">
        <v>260.5</v>
      </c>
      <c r="E1305" s="410">
        <v>1113.5</v>
      </c>
      <c r="F1305" s="410">
        <v>1017.5000000000001</v>
      </c>
      <c r="G1305" s="410">
        <v>243.65</v>
      </c>
      <c r="H1305" s="410">
        <v>28.499999999999996</v>
      </c>
      <c r="I1305" s="410">
        <v>5.25</v>
      </c>
      <c r="J1305" s="410">
        <v>0.4</v>
      </c>
      <c r="K1305" s="410">
        <v>0.2</v>
      </c>
      <c r="L1305" s="410">
        <v>0</v>
      </c>
      <c r="M1305" s="410">
        <v>0</v>
      </c>
      <c r="N1305" s="410">
        <v>0</v>
      </c>
      <c r="O1305" s="410">
        <v>0</v>
      </c>
      <c r="P1305" s="410">
        <v>0</v>
      </c>
      <c r="Q1305" s="410">
        <v>0</v>
      </c>
      <c r="R1305" s="410">
        <v>0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276.90000000000003</v>
      </c>
      <c r="Y1305" s="422">
        <v>0.10372728975463572</v>
      </c>
      <c r="Z1305" s="412">
        <v>50.250000000000014</v>
      </c>
      <c r="AA1305" s="422">
        <v>1.8823749765873764E-2</v>
      </c>
      <c r="AB1305" s="412">
        <v>0.60000000000000009</v>
      </c>
      <c r="AC1305" s="422">
        <v>2.2476119123431357E-4</v>
      </c>
      <c r="AD1305" s="423">
        <v>14.942943761699341</v>
      </c>
      <c r="AE1305" s="423">
        <v>18.84</v>
      </c>
      <c r="AF1305" s="423">
        <v>21.73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2778.3</v>
      </c>
      <c r="D1306" s="415">
        <v>263.7</v>
      </c>
      <c r="E1306" s="415">
        <v>1130.3</v>
      </c>
      <c r="F1306" s="415">
        <v>1069.5000000000002</v>
      </c>
      <c r="G1306" s="415">
        <v>275.65000000000003</v>
      </c>
      <c r="H1306" s="415">
        <v>33.1</v>
      </c>
      <c r="I1306" s="415">
        <v>5.25</v>
      </c>
      <c r="J1306" s="415">
        <v>0.60000000000000009</v>
      </c>
      <c r="K1306" s="415">
        <v>0.2</v>
      </c>
      <c r="L1306" s="415">
        <v>0</v>
      </c>
      <c r="M1306" s="415">
        <v>0</v>
      </c>
      <c r="N1306" s="415">
        <v>0</v>
      </c>
      <c r="O1306" s="415">
        <v>0</v>
      </c>
      <c r="P1306" s="415">
        <v>0</v>
      </c>
      <c r="Q1306" s="415">
        <v>0</v>
      </c>
      <c r="R1306" s="415">
        <v>0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313.7</v>
      </c>
      <c r="Y1306" s="424">
        <v>0.11291077277471834</v>
      </c>
      <c r="Z1306" s="417">
        <v>58.650000000000006</v>
      </c>
      <c r="AA1306" s="424">
        <v>2.1110031314112949E-2</v>
      </c>
      <c r="AB1306" s="417">
        <v>0.8</v>
      </c>
      <c r="AC1306" s="424">
        <v>2.8794586617715871E-4</v>
      </c>
      <c r="AD1306" s="425">
        <v>15.164332979207765</v>
      </c>
      <c r="AE1306" s="425">
        <v>19.251499999999997</v>
      </c>
      <c r="AF1306" s="425">
        <v>22.11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37.5</v>
      </c>
      <c r="D1309" s="295">
        <v>1.5</v>
      </c>
      <c r="E1309" s="87">
        <v>6.833333333333333</v>
      </c>
      <c r="F1309" s="87">
        <v>16.333333333333332</v>
      </c>
      <c r="G1309" s="87">
        <v>11.5</v>
      </c>
      <c r="H1309" s="87">
        <v>1.3333333333333333</v>
      </c>
      <c r="I1309" s="87">
        <v>0</v>
      </c>
      <c r="J1309" s="87">
        <v>0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12.833333333333334</v>
      </c>
      <c r="Y1309" s="30">
        <v>0.34222222222222226</v>
      </c>
      <c r="Z1309" s="296">
        <v>2</v>
      </c>
      <c r="AA1309" s="30">
        <v>5.3333333333333337E-2</v>
      </c>
      <c r="AB1309" s="296">
        <v>0</v>
      </c>
      <c r="AC1309" s="30">
        <v>0</v>
      </c>
      <c r="AD1309" s="25">
        <v>18.123822222222223</v>
      </c>
      <c r="AE1309" s="25">
        <v>22.352999999999998</v>
      </c>
      <c r="AF1309" s="25">
        <v>24.200999999999997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27.166666666666664</v>
      </c>
      <c r="D1310" s="245">
        <v>0.33333333333333331</v>
      </c>
      <c r="E1310" s="120">
        <v>2.1666666666666665</v>
      </c>
      <c r="F1310" s="120">
        <v>13.666666666666666</v>
      </c>
      <c r="G1310" s="120">
        <v>9.5</v>
      </c>
      <c r="H1310" s="120">
        <v>1.3333333333333333</v>
      </c>
      <c r="I1310" s="120">
        <v>0.16666666666666666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10.833333333333334</v>
      </c>
      <c r="Y1310" s="31">
        <v>0.39877300613496935</v>
      </c>
      <c r="Z1310" s="297">
        <v>3.3333333333333335</v>
      </c>
      <c r="AA1310" s="31">
        <v>0.1226993865030675</v>
      </c>
      <c r="AB1310" s="297">
        <v>0</v>
      </c>
      <c r="AC1310" s="31">
        <v>0</v>
      </c>
      <c r="AD1310" s="27">
        <v>19.397173913043471</v>
      </c>
      <c r="AE1310" s="27">
        <v>22.86</v>
      </c>
      <c r="AF1310" s="27">
        <v>25.217500000000001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29.857142857142858</v>
      </c>
      <c r="D1311" s="245">
        <v>0.14285714285714285</v>
      </c>
      <c r="E1311" s="120">
        <v>4</v>
      </c>
      <c r="F1311" s="120">
        <v>13</v>
      </c>
      <c r="G1311" s="120">
        <v>11</v>
      </c>
      <c r="H1311" s="120">
        <v>1.5714285714285714</v>
      </c>
      <c r="I1311" s="120">
        <v>0</v>
      </c>
      <c r="J1311" s="120">
        <v>0.14285714285714285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12.714285714285714</v>
      </c>
      <c r="Y1311" s="31">
        <v>0.42583732057416263</v>
      </c>
      <c r="Z1311" s="297">
        <v>3</v>
      </c>
      <c r="AA1311" s="31">
        <v>0.10047846889952153</v>
      </c>
      <c r="AB1311" s="297">
        <v>0.14285714285714285</v>
      </c>
      <c r="AC1311" s="31">
        <v>4.7846889952153108E-3</v>
      </c>
      <c r="AD1311" s="27">
        <v>19.307224880382776</v>
      </c>
      <c r="AE1311" s="27">
        <v>23.22</v>
      </c>
      <c r="AF1311" s="27">
        <v>25.240000000000002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20</v>
      </c>
      <c r="D1312" s="245">
        <v>0.7142857142857143</v>
      </c>
      <c r="E1312" s="120">
        <v>2.2857142857142856</v>
      </c>
      <c r="F1312" s="120">
        <v>7.1428571428571432</v>
      </c>
      <c r="G1312" s="120">
        <v>8.1428571428571423</v>
      </c>
      <c r="H1312" s="120">
        <v>1.5714285714285714</v>
      </c>
      <c r="I1312" s="120">
        <v>0.14285714285714285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9.8571428571428577</v>
      </c>
      <c r="Y1312" s="31">
        <v>0.49285714285714288</v>
      </c>
      <c r="Z1312" s="297">
        <v>2.8571428571428572</v>
      </c>
      <c r="AA1312" s="31">
        <v>0.14285714285714285</v>
      </c>
      <c r="AB1312" s="297">
        <v>0</v>
      </c>
      <c r="AC1312" s="31">
        <v>0</v>
      </c>
      <c r="AD1312" s="27">
        <v>19.660357142857137</v>
      </c>
      <c r="AE1312" s="27">
        <v>23.977</v>
      </c>
      <c r="AF1312" s="27">
        <v>26.037499999999998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10.285714285714285</v>
      </c>
      <c r="D1313" s="245">
        <v>0.2857142857142857</v>
      </c>
      <c r="E1313" s="120">
        <v>1.1428571428571428</v>
      </c>
      <c r="F1313" s="120">
        <v>5.7142857142857144</v>
      </c>
      <c r="G1313" s="120">
        <v>2.5714285714285716</v>
      </c>
      <c r="H1313" s="120">
        <v>0.5714285714285714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3.1428571428571428</v>
      </c>
      <c r="Y1313" s="31">
        <v>0.30555555555555558</v>
      </c>
      <c r="Z1313" s="297">
        <v>0.7142857142857143</v>
      </c>
      <c r="AA1313" s="31">
        <v>6.9444444444444448E-2</v>
      </c>
      <c r="AB1313" s="297">
        <v>0</v>
      </c>
      <c r="AC1313" s="31">
        <v>0</v>
      </c>
      <c r="AD1313" s="27">
        <v>18.505138888888879</v>
      </c>
      <c r="AE1313" s="27">
        <v>21.931499999999996</v>
      </c>
      <c r="AF1313" s="27">
        <v>25.199999999999996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15.714285714285714</v>
      </c>
      <c r="D1314" s="245">
        <v>0.5714285714285714</v>
      </c>
      <c r="E1314" s="120">
        <v>4.8571428571428568</v>
      </c>
      <c r="F1314" s="120">
        <v>7.7142857142857144</v>
      </c>
      <c r="G1314" s="120">
        <v>2.4285714285714284</v>
      </c>
      <c r="H1314" s="120">
        <v>0.14285714285714285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2.5714285714285716</v>
      </c>
      <c r="Y1314" s="31">
        <v>0.16363636363636366</v>
      </c>
      <c r="Z1314" s="297">
        <v>0.42857142857142855</v>
      </c>
      <c r="AA1314" s="31">
        <v>2.7272727272727271E-2</v>
      </c>
      <c r="AB1314" s="297">
        <v>0</v>
      </c>
      <c r="AC1314" s="31">
        <v>0</v>
      </c>
      <c r="AD1314" s="27">
        <v>16.635545454545454</v>
      </c>
      <c r="AE1314" s="27">
        <v>20.555999999999997</v>
      </c>
      <c r="AF1314" s="27">
        <v>23.228999999999999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44.285714285714285</v>
      </c>
      <c r="D1315" s="245">
        <v>2.7142857142857144</v>
      </c>
      <c r="E1315" s="120">
        <v>14.285714285714286</v>
      </c>
      <c r="F1315" s="120">
        <v>21.285714285714285</v>
      </c>
      <c r="G1315" s="120">
        <v>5.4285714285714288</v>
      </c>
      <c r="H1315" s="120">
        <v>0.5714285714285714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6</v>
      </c>
      <c r="Y1315" s="31">
        <v>0.13548387096774195</v>
      </c>
      <c r="Z1315" s="297">
        <v>0.8571428571428571</v>
      </c>
      <c r="AA1315" s="31">
        <v>1.935483870967742E-2</v>
      </c>
      <c r="AB1315" s="297">
        <v>0</v>
      </c>
      <c r="AC1315" s="31">
        <v>0</v>
      </c>
      <c r="AD1315" s="27">
        <v>15.990387096774194</v>
      </c>
      <c r="AE1315" s="27">
        <v>19.668499999999995</v>
      </c>
      <c r="AF1315" s="27">
        <v>22.350499999999997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113</v>
      </c>
      <c r="D1316" s="245">
        <v>6.8571428571428568</v>
      </c>
      <c r="E1316" s="120">
        <v>35.428571428571431</v>
      </c>
      <c r="F1316" s="120">
        <v>50.857142857142854</v>
      </c>
      <c r="G1316" s="120">
        <v>17</v>
      </c>
      <c r="H1316" s="120">
        <v>2.1428571428571428</v>
      </c>
      <c r="I1316" s="120">
        <v>0.42857142857142855</v>
      </c>
      <c r="J1316" s="120">
        <v>0.2857142857142857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19.857142857142858</v>
      </c>
      <c r="Y1316" s="31">
        <v>0.17572692793931732</v>
      </c>
      <c r="Z1316" s="297">
        <v>3.2857142857142856</v>
      </c>
      <c r="AA1316" s="31">
        <v>2.9077117572692792E-2</v>
      </c>
      <c r="AB1316" s="297">
        <v>0.2857142857142857</v>
      </c>
      <c r="AC1316" s="31">
        <v>2.5284450063211123E-3</v>
      </c>
      <c r="AD1316" s="27">
        <v>16.289936788874854</v>
      </c>
      <c r="AE1316" s="27">
        <v>20.467999999999996</v>
      </c>
      <c r="AF1316" s="27">
        <v>23.2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150.5</v>
      </c>
      <c r="D1317" s="245">
        <v>14.666666666666666</v>
      </c>
      <c r="E1317" s="120">
        <v>60.166666666666664</v>
      </c>
      <c r="F1317" s="120">
        <v>57.333333333333336</v>
      </c>
      <c r="G1317" s="120">
        <v>16.5</v>
      </c>
      <c r="H1317" s="120">
        <v>1.5</v>
      </c>
      <c r="I1317" s="120">
        <v>0.33333333333333331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18.166666666666668</v>
      </c>
      <c r="Y1317" s="31">
        <v>0.12070874861572536</v>
      </c>
      <c r="Z1317" s="297">
        <v>3</v>
      </c>
      <c r="AA1317" s="31">
        <v>1.9933554817275746E-2</v>
      </c>
      <c r="AB1317" s="297">
        <v>0</v>
      </c>
      <c r="AC1317" s="31">
        <v>0</v>
      </c>
      <c r="AD1317" s="27">
        <v>15.241262458471766</v>
      </c>
      <c r="AE1317" s="27">
        <v>19.495999999999999</v>
      </c>
      <c r="AF1317" s="27">
        <v>22.207999999999998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142.5</v>
      </c>
      <c r="D1318" s="245">
        <v>11</v>
      </c>
      <c r="E1318" s="120">
        <v>64.5</v>
      </c>
      <c r="F1318" s="120">
        <v>55.5</v>
      </c>
      <c r="G1318" s="120">
        <v>10</v>
      </c>
      <c r="H1318" s="120">
        <v>1.3333333333333333</v>
      </c>
      <c r="I1318" s="120">
        <v>0.16666666666666666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11.333333333333334</v>
      </c>
      <c r="Y1318" s="31">
        <v>7.9532163742690065E-2</v>
      </c>
      <c r="Z1318" s="297">
        <v>2.3333333333333335</v>
      </c>
      <c r="AA1318" s="31">
        <v>1.6374269005847954E-2</v>
      </c>
      <c r="AB1318" s="297">
        <v>0</v>
      </c>
      <c r="AC1318" s="31">
        <v>0</v>
      </c>
      <c r="AD1318" s="27">
        <v>14.855906432748524</v>
      </c>
      <c r="AE1318" s="27">
        <v>18.648000000000003</v>
      </c>
      <c r="AF1318" s="27">
        <v>21.669999999999998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155.5</v>
      </c>
      <c r="D1319" s="245">
        <v>15.333333333333334</v>
      </c>
      <c r="E1319" s="120">
        <v>71.833333333333329</v>
      </c>
      <c r="F1319" s="120">
        <v>55.5</v>
      </c>
      <c r="G1319" s="120">
        <v>10.5</v>
      </c>
      <c r="H1319" s="120">
        <v>2</v>
      </c>
      <c r="I1319" s="120">
        <v>0.33333333333333331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12.833333333333334</v>
      </c>
      <c r="Y1319" s="31">
        <v>8.2529474812433015E-2</v>
      </c>
      <c r="Z1319" s="297">
        <v>2.6666666666666665</v>
      </c>
      <c r="AA1319" s="31">
        <v>1.7148981779206859E-2</v>
      </c>
      <c r="AB1319" s="297">
        <v>0</v>
      </c>
      <c r="AC1319" s="31">
        <v>0</v>
      </c>
      <c r="AD1319" s="27">
        <v>14.686162915326932</v>
      </c>
      <c r="AE1319" s="27">
        <v>18.247</v>
      </c>
      <c r="AF1319" s="27">
        <v>21.19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149.49999999999997</v>
      </c>
      <c r="D1320" s="245">
        <v>14.5</v>
      </c>
      <c r="E1320" s="120">
        <v>57.166666666666664</v>
      </c>
      <c r="F1320" s="120">
        <v>61.666666666666664</v>
      </c>
      <c r="G1320" s="120">
        <v>13.666666666666666</v>
      </c>
      <c r="H1320" s="120">
        <v>2.3333333333333335</v>
      </c>
      <c r="I1320" s="120">
        <v>0.16666666666666666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16.166666666666668</v>
      </c>
      <c r="Y1320" s="31">
        <v>0.10813823857302121</v>
      </c>
      <c r="Z1320" s="297">
        <v>3.1666666666666665</v>
      </c>
      <c r="AA1320" s="31">
        <v>2.1181716833890751E-2</v>
      </c>
      <c r="AB1320" s="297">
        <v>0</v>
      </c>
      <c r="AC1320" s="31">
        <v>0</v>
      </c>
      <c r="AD1320" s="27">
        <v>15.092273622047255</v>
      </c>
      <c r="AE1320" s="27">
        <v>18.813499999999998</v>
      </c>
      <c r="AF1320" s="27">
        <v>21.756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151.42857142857144</v>
      </c>
      <c r="D1321" s="245">
        <v>12.142857142857142</v>
      </c>
      <c r="E1321" s="120">
        <v>62.285714285714285</v>
      </c>
      <c r="F1321" s="120">
        <v>62.142857142857146</v>
      </c>
      <c r="G1321" s="120">
        <v>13.142857142857142</v>
      </c>
      <c r="H1321" s="120">
        <v>1.5714285714285714</v>
      </c>
      <c r="I1321" s="120">
        <v>0.14285714285714285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14.857142857142858</v>
      </c>
      <c r="Y1321" s="31">
        <v>9.8113207547169803E-2</v>
      </c>
      <c r="Z1321" s="297">
        <v>2.2857142857142856</v>
      </c>
      <c r="AA1321" s="31">
        <v>1.5094339622641508E-2</v>
      </c>
      <c r="AB1321" s="297">
        <v>0</v>
      </c>
      <c r="AC1321" s="31">
        <v>0</v>
      </c>
      <c r="AD1321" s="27">
        <v>15.171971698113216</v>
      </c>
      <c r="AE1321" s="27">
        <v>18.9055</v>
      </c>
      <c r="AF1321" s="27">
        <v>21.729499999999998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155.71428571428572</v>
      </c>
      <c r="D1322" s="245">
        <v>19</v>
      </c>
      <c r="E1322" s="120">
        <v>67.142857142857139</v>
      </c>
      <c r="F1322" s="120">
        <v>57.571428571428569</v>
      </c>
      <c r="G1322" s="120">
        <v>10.285714285714286</v>
      </c>
      <c r="H1322" s="120">
        <v>1.7142857142857142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12</v>
      </c>
      <c r="Y1322" s="31">
        <v>7.7064220183486229E-2</v>
      </c>
      <c r="Z1322" s="297">
        <v>2.2857142857142856</v>
      </c>
      <c r="AA1322" s="31">
        <v>1.4678899082568806E-2</v>
      </c>
      <c r="AB1322" s="297">
        <v>0</v>
      </c>
      <c r="AC1322" s="31">
        <v>0</v>
      </c>
      <c r="AD1322" s="27">
        <v>14.571302752293576</v>
      </c>
      <c r="AE1322" s="27">
        <v>18.383500000000002</v>
      </c>
      <c r="AF1322" s="27">
        <v>20.91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142.57142857142856</v>
      </c>
      <c r="D1323" s="245">
        <v>14.285714285714286</v>
      </c>
      <c r="E1323" s="120">
        <v>60.571428571428569</v>
      </c>
      <c r="F1323" s="120">
        <v>53.285714285714285</v>
      </c>
      <c r="G1323" s="120">
        <v>12.285714285714286</v>
      </c>
      <c r="H1323" s="120">
        <v>1.8571428571428572</v>
      </c>
      <c r="I1323" s="120">
        <v>0.2857142857142857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14.285714285714286</v>
      </c>
      <c r="Y1323" s="31">
        <v>0.10020040080160322</v>
      </c>
      <c r="Z1323" s="297">
        <v>3</v>
      </c>
      <c r="AA1323" s="31">
        <v>2.1042084168336677E-2</v>
      </c>
      <c r="AB1323" s="297">
        <v>0</v>
      </c>
      <c r="AC1323" s="31">
        <v>0</v>
      </c>
      <c r="AD1323" s="27">
        <v>14.987384769539082</v>
      </c>
      <c r="AE1323" s="27">
        <v>19.079999999999998</v>
      </c>
      <c r="AF1323" s="27">
        <v>21.830499999999997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184</v>
      </c>
      <c r="D1324" s="245">
        <v>21.666666666666668</v>
      </c>
      <c r="E1324" s="120">
        <v>80</v>
      </c>
      <c r="F1324" s="120">
        <v>63.833333333333336</v>
      </c>
      <c r="G1324" s="120">
        <v>16.166666666666668</v>
      </c>
      <c r="H1324" s="120">
        <v>1.8333333333333333</v>
      </c>
      <c r="I1324" s="120">
        <v>0.5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18.5</v>
      </c>
      <c r="Y1324" s="31">
        <v>0.10054347826086957</v>
      </c>
      <c r="Z1324" s="297">
        <v>3</v>
      </c>
      <c r="AA1324" s="31">
        <v>1.6304347826086956E-2</v>
      </c>
      <c r="AB1324" s="297">
        <v>0</v>
      </c>
      <c r="AC1324" s="31">
        <v>0</v>
      </c>
      <c r="AD1324" s="27">
        <v>14.756129870129865</v>
      </c>
      <c r="AE1324" s="27">
        <v>18.888000000000002</v>
      </c>
      <c r="AF1324" s="27">
        <v>21.760000000000009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199.85714285714283</v>
      </c>
      <c r="D1325" s="245">
        <v>25.428571428571427</v>
      </c>
      <c r="E1325" s="120">
        <v>92.428571428571431</v>
      </c>
      <c r="F1325" s="120">
        <v>66.857142857142861</v>
      </c>
      <c r="G1325" s="120">
        <v>13.285714285714286</v>
      </c>
      <c r="H1325" s="120">
        <v>1.4285714285714286</v>
      </c>
      <c r="I1325" s="120">
        <v>0.2857142857142857</v>
      </c>
      <c r="J1325" s="120">
        <v>0</v>
      </c>
      <c r="K1325" s="120">
        <v>0</v>
      </c>
      <c r="L1325" s="120">
        <v>0.14285714285714285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15.142857142857142</v>
      </c>
      <c r="Y1325" s="31">
        <v>7.5768406004288788E-2</v>
      </c>
      <c r="Z1325" s="297">
        <v>3.1428571428571428</v>
      </c>
      <c r="AA1325" s="31">
        <v>1.5725518227305221E-2</v>
      </c>
      <c r="AB1325" s="297">
        <v>0.14285714285714285</v>
      </c>
      <c r="AC1325" s="31">
        <v>7.1479628305932811E-4</v>
      </c>
      <c r="AD1325" s="27">
        <v>14.408934953538223</v>
      </c>
      <c r="AE1325" s="27">
        <v>18.440000000000001</v>
      </c>
      <c r="AF1325" s="27">
        <v>21.07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224.71428571428569</v>
      </c>
      <c r="D1326" s="245">
        <v>37.857142857142854</v>
      </c>
      <c r="E1326" s="120">
        <v>108</v>
      </c>
      <c r="F1326" s="120">
        <v>64.714285714285708</v>
      </c>
      <c r="G1326" s="120">
        <v>13</v>
      </c>
      <c r="H1326" s="120">
        <v>1</v>
      </c>
      <c r="I1326" s="120">
        <v>0.14285714285714285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14.142857142857142</v>
      </c>
      <c r="Y1326" s="31">
        <v>6.2937062937062943E-2</v>
      </c>
      <c r="Z1326" s="297">
        <v>2.4285714285714284</v>
      </c>
      <c r="AA1326" s="31">
        <v>1.0807374443738081E-2</v>
      </c>
      <c r="AB1326" s="297">
        <v>0</v>
      </c>
      <c r="AC1326" s="31">
        <v>0</v>
      </c>
      <c r="AD1326" s="27">
        <v>13.727279084551798</v>
      </c>
      <c r="AE1326" s="27">
        <v>17.920000000000002</v>
      </c>
      <c r="AF1326" s="27">
        <v>20.671999999999997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162.83333333333337</v>
      </c>
      <c r="D1327" s="245">
        <v>12.666666666666666</v>
      </c>
      <c r="E1327" s="120">
        <v>67.166666666666671</v>
      </c>
      <c r="F1327" s="120">
        <v>66.333333333333329</v>
      </c>
      <c r="G1327" s="120">
        <v>15</v>
      </c>
      <c r="H1327" s="120">
        <v>1.3333333333333333</v>
      </c>
      <c r="I1327" s="120">
        <v>0.33333333333333331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16.666666666666668</v>
      </c>
      <c r="Y1327" s="31">
        <v>0.10235414534288637</v>
      </c>
      <c r="Z1327" s="297">
        <v>3.1666666666666665</v>
      </c>
      <c r="AA1327" s="31">
        <v>1.9447287615148409E-2</v>
      </c>
      <c r="AB1327" s="297">
        <v>0</v>
      </c>
      <c r="AC1327" s="31">
        <v>0</v>
      </c>
      <c r="AD1327" s="27">
        <v>15.168812691914022</v>
      </c>
      <c r="AE1327" s="27">
        <v>18.871999999999996</v>
      </c>
      <c r="AF1327" s="27">
        <v>21.991999999999997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136.71428571428569</v>
      </c>
      <c r="D1328" s="245">
        <v>9</v>
      </c>
      <c r="E1328" s="120">
        <v>50.571428571428569</v>
      </c>
      <c r="F1328" s="120">
        <v>60.714285714285715</v>
      </c>
      <c r="G1328" s="120">
        <v>14</v>
      </c>
      <c r="H1328" s="120">
        <v>2</v>
      </c>
      <c r="I1328" s="120">
        <v>0.42857142857142855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16.285714285714285</v>
      </c>
      <c r="Y1328" s="31">
        <v>0.11912225705329155</v>
      </c>
      <c r="Z1328" s="297">
        <v>3.8571428571428572</v>
      </c>
      <c r="AA1328" s="31">
        <v>2.8213166144200632E-2</v>
      </c>
      <c r="AB1328" s="297">
        <v>0</v>
      </c>
      <c r="AC1328" s="31">
        <v>0</v>
      </c>
      <c r="AD1328" s="27">
        <v>15.6889655172414</v>
      </c>
      <c r="AE1328" s="27">
        <v>19.38</v>
      </c>
      <c r="AF1328" s="27">
        <v>22.604999999999997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109.14285714285715</v>
      </c>
      <c r="D1329" s="245">
        <v>5</v>
      </c>
      <c r="E1329" s="120">
        <v>40.285714285714285</v>
      </c>
      <c r="F1329" s="120">
        <v>51.428571428571431</v>
      </c>
      <c r="G1329" s="120">
        <v>10.428571428571429</v>
      </c>
      <c r="H1329" s="120">
        <v>1.2857142857142858</v>
      </c>
      <c r="I1329" s="120">
        <v>0.5714285714285714</v>
      </c>
      <c r="J1329" s="120">
        <v>0</v>
      </c>
      <c r="K1329" s="120">
        <v>0.14285714285714285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12.428571428571429</v>
      </c>
      <c r="Y1329" s="31">
        <v>0.11387434554973822</v>
      </c>
      <c r="Z1329" s="297">
        <v>3.2857142857142856</v>
      </c>
      <c r="AA1329" s="31">
        <v>3.0104712041884814E-2</v>
      </c>
      <c r="AB1329" s="297">
        <v>0.14285714285714285</v>
      </c>
      <c r="AC1329" s="31">
        <v>1.3089005235602093E-3</v>
      </c>
      <c r="AD1329" s="27">
        <v>15.844109947643988</v>
      </c>
      <c r="AE1329" s="27">
        <v>19.425000000000001</v>
      </c>
      <c r="AF1329" s="27">
        <v>21.704999999999998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86.333333333333329</v>
      </c>
      <c r="D1330" s="245">
        <v>2.5</v>
      </c>
      <c r="E1330" s="120">
        <v>28.833333333333332</v>
      </c>
      <c r="F1330" s="120">
        <v>39.666666666666664</v>
      </c>
      <c r="G1330" s="120">
        <v>13.333333333333334</v>
      </c>
      <c r="H1330" s="120">
        <v>1.5</v>
      </c>
      <c r="I1330" s="120">
        <v>0.5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15.333333333333334</v>
      </c>
      <c r="Y1330" s="31">
        <v>0.17760617760617761</v>
      </c>
      <c r="Z1330" s="297">
        <v>2.6666666666666665</v>
      </c>
      <c r="AA1330" s="31">
        <v>3.0888030888030889E-2</v>
      </c>
      <c r="AB1330" s="297">
        <v>0</v>
      </c>
      <c r="AC1330" s="31">
        <v>0</v>
      </c>
      <c r="AD1330" s="27">
        <v>16.464569420035151</v>
      </c>
      <c r="AE1330" s="27">
        <v>20.454999999999998</v>
      </c>
      <c r="AF1330" s="27">
        <v>22.774999999999999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93.166666666666671</v>
      </c>
      <c r="D1331" s="245">
        <v>3.1666666666666665</v>
      </c>
      <c r="E1331" s="120">
        <v>27.666666666666668</v>
      </c>
      <c r="F1331" s="120">
        <v>44.166666666666664</v>
      </c>
      <c r="G1331" s="120">
        <v>15.666666666666666</v>
      </c>
      <c r="H1331" s="120">
        <v>2.3333333333333335</v>
      </c>
      <c r="I1331" s="120">
        <v>0.16666666666666666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18.166666666666668</v>
      </c>
      <c r="Y1331" s="31">
        <v>0.19499105545617174</v>
      </c>
      <c r="Z1331" s="297">
        <v>4.333333333333333</v>
      </c>
      <c r="AA1331" s="31">
        <v>4.6511627906976737E-2</v>
      </c>
      <c r="AB1331" s="297">
        <v>0</v>
      </c>
      <c r="AC1331" s="31">
        <v>0</v>
      </c>
      <c r="AD1331" s="27">
        <v>16.767996422182456</v>
      </c>
      <c r="AE1331" s="27">
        <v>20.9</v>
      </c>
      <c r="AF1331" s="27">
        <v>23.65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65.333333333333329</v>
      </c>
      <c r="D1332" s="298">
        <v>1</v>
      </c>
      <c r="E1332" s="299">
        <v>14</v>
      </c>
      <c r="F1332" s="299">
        <v>33.5</v>
      </c>
      <c r="G1332" s="299">
        <v>14.666666666666666</v>
      </c>
      <c r="H1332" s="299">
        <v>2</v>
      </c>
      <c r="I1332" s="299">
        <v>0.16666666666666666</v>
      </c>
      <c r="J1332" s="299">
        <v>0</v>
      </c>
      <c r="K1332" s="299">
        <v>0</v>
      </c>
      <c r="L1332" s="299">
        <v>0</v>
      </c>
      <c r="M1332" s="299">
        <v>0</v>
      </c>
      <c r="N1332" s="299">
        <v>0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16.666666666666668</v>
      </c>
      <c r="Y1332" s="310">
        <v>0.25510204081632659</v>
      </c>
      <c r="Z1332" s="300">
        <v>3</v>
      </c>
      <c r="AA1332" s="310">
        <v>4.5918367346938778E-2</v>
      </c>
      <c r="AB1332" s="300">
        <v>0</v>
      </c>
      <c r="AC1332" s="310">
        <v>0</v>
      </c>
      <c r="AD1332" s="122">
        <v>17.775000000000016</v>
      </c>
      <c r="AE1332" s="122">
        <v>21.671500000000002</v>
      </c>
      <c r="AF1332" s="122">
        <v>23.973499999999998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1932.1190476190477</v>
      </c>
      <c r="D1333" s="400">
        <v>205.4047619047619</v>
      </c>
      <c r="E1333" s="400">
        <v>826.69047619047615</v>
      </c>
      <c r="F1333" s="400">
        <v>715.59523809523819</v>
      </c>
      <c r="G1333" s="400">
        <v>160.83333333333334</v>
      </c>
      <c r="H1333" s="400">
        <v>20.047619047619044</v>
      </c>
      <c r="I1333" s="400">
        <v>3.1190476190476191</v>
      </c>
      <c r="J1333" s="400">
        <v>0.2857142857142857</v>
      </c>
      <c r="K1333" s="400">
        <v>0</v>
      </c>
      <c r="L1333" s="400">
        <v>0.14285714285714285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183.95238095238093</v>
      </c>
      <c r="Y1333" s="418">
        <v>9.5207581116218298E-2</v>
      </c>
      <c r="Z1333" s="402">
        <v>33.761904761904759</v>
      </c>
      <c r="AA1333" s="418">
        <v>1.7474029254827536E-2</v>
      </c>
      <c r="AB1333" s="402">
        <v>0.42857142857142855</v>
      </c>
      <c r="AC1333" s="418">
        <v>2.2181419364379103E-4</v>
      </c>
      <c r="AD1333" s="419">
        <v>14.817469019607836</v>
      </c>
      <c r="AE1333" s="419">
        <v>18.793500000000002</v>
      </c>
      <c r="AF1333" s="419">
        <v>21.614499999999989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2308.5952380952385</v>
      </c>
      <c r="D1334" s="405">
        <v>224.61904761904762</v>
      </c>
      <c r="E1334" s="405">
        <v>960.66666666666674</v>
      </c>
      <c r="F1334" s="405">
        <v>888.69047619047615</v>
      </c>
      <c r="G1334" s="405">
        <v>204.02380952380955</v>
      </c>
      <c r="H1334" s="405">
        <v>25.404761904761902</v>
      </c>
      <c r="I1334" s="405">
        <v>4.6190476190476186</v>
      </c>
      <c r="J1334" s="405">
        <v>0.2857142857142857</v>
      </c>
      <c r="K1334" s="405">
        <v>0.14285714285714285</v>
      </c>
      <c r="L1334" s="405">
        <v>0.14285714285714285</v>
      </c>
      <c r="M1334" s="405">
        <v>0</v>
      </c>
      <c r="N1334" s="405">
        <v>0</v>
      </c>
      <c r="O1334" s="405">
        <v>0</v>
      </c>
      <c r="P1334" s="405">
        <v>0</v>
      </c>
      <c r="Q1334" s="405">
        <v>0</v>
      </c>
      <c r="R1334" s="405">
        <v>0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233.99999999999997</v>
      </c>
      <c r="Y1334" s="420">
        <v>0.10136034075556148</v>
      </c>
      <c r="Z1334" s="407">
        <v>44.428571428571416</v>
      </c>
      <c r="AA1334" s="420">
        <v>1.9244851022576077E-2</v>
      </c>
      <c r="AB1334" s="407">
        <v>0.5714285714285714</v>
      </c>
      <c r="AC1334" s="420">
        <v>2.4752219964728082E-4</v>
      </c>
      <c r="AD1334" s="421">
        <v>15.007643648208497</v>
      </c>
      <c r="AE1334" s="421">
        <v>18.96</v>
      </c>
      <c r="AF1334" s="421">
        <v>21.75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2467.0952380952385</v>
      </c>
      <c r="D1335" s="410">
        <v>228.78571428571428</v>
      </c>
      <c r="E1335" s="410">
        <v>1002.3333333333334</v>
      </c>
      <c r="F1335" s="410">
        <v>966.35714285714278</v>
      </c>
      <c r="G1335" s="410">
        <v>234.35714285714286</v>
      </c>
      <c r="H1335" s="410">
        <v>29.738095238095234</v>
      </c>
      <c r="I1335" s="410">
        <v>4.9523809523809526</v>
      </c>
      <c r="J1335" s="410">
        <v>0.2857142857142857</v>
      </c>
      <c r="K1335" s="410">
        <v>0.14285714285714285</v>
      </c>
      <c r="L1335" s="410">
        <v>0.14285714285714285</v>
      </c>
      <c r="M1335" s="410">
        <v>0</v>
      </c>
      <c r="N1335" s="410">
        <v>0</v>
      </c>
      <c r="O1335" s="410">
        <v>0</v>
      </c>
      <c r="P1335" s="410">
        <v>0</v>
      </c>
      <c r="Q1335" s="410">
        <v>0</v>
      </c>
      <c r="R1335" s="410">
        <v>0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268.83333333333331</v>
      </c>
      <c r="Y1335" s="422">
        <v>0.10896755389990154</v>
      </c>
      <c r="Z1335" s="412">
        <v>51.761904761904752</v>
      </c>
      <c r="AA1335" s="422">
        <v>2.0980910652589311E-2</v>
      </c>
      <c r="AB1335" s="412">
        <v>0.5714285714285714</v>
      </c>
      <c r="AC1335" s="422">
        <v>2.3161998880503383E-4</v>
      </c>
      <c r="AD1335" s="423">
        <v>15.06949776855871</v>
      </c>
      <c r="AE1335" s="423">
        <v>18.96</v>
      </c>
      <c r="AF1335" s="423">
        <v>21.84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2607.6190476190482</v>
      </c>
      <c r="D1336" s="415">
        <v>232.33333333333331</v>
      </c>
      <c r="E1336" s="415">
        <v>1023.6190476190476</v>
      </c>
      <c r="F1336" s="415">
        <v>1029.9285714285716</v>
      </c>
      <c r="G1336" s="415">
        <v>279.5</v>
      </c>
      <c r="H1336" s="415">
        <v>36.261904761904759</v>
      </c>
      <c r="I1336" s="415">
        <v>5.2619047619047619</v>
      </c>
      <c r="J1336" s="415">
        <v>0.42857142857142855</v>
      </c>
      <c r="K1336" s="415">
        <v>0.14285714285714285</v>
      </c>
      <c r="L1336" s="415">
        <v>0.14285714285714285</v>
      </c>
      <c r="M1336" s="415">
        <v>0</v>
      </c>
      <c r="N1336" s="415">
        <v>0</v>
      </c>
      <c r="O1336" s="415">
        <v>0</v>
      </c>
      <c r="P1336" s="415">
        <v>0</v>
      </c>
      <c r="Q1336" s="415">
        <v>0</v>
      </c>
      <c r="R1336" s="415">
        <v>0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320.78571428571428</v>
      </c>
      <c r="Y1336" s="424">
        <v>0.12301862673484293</v>
      </c>
      <c r="Z1336" s="417">
        <v>64.095238095238102</v>
      </c>
      <c r="AA1336" s="424">
        <v>2.45799853907962E-2</v>
      </c>
      <c r="AB1336" s="417">
        <v>0.71428571428571419</v>
      </c>
      <c r="AC1336" s="424">
        <v>2.739225712198684E-4</v>
      </c>
      <c r="AD1336" s="425">
        <v>15.330045821008076</v>
      </c>
      <c r="AE1336" s="425">
        <v>19.420000000000002</v>
      </c>
      <c r="AF1336" s="425">
        <v>22.328999999999994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2" ma:contentTypeDescription="Create a new document." ma:contentTypeScope="" ma:versionID="79b856b485dc7d3c476f0198573cb49f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7d94afd370c792fa98abfe4d89038b09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5BDC1-BE8E-4E5E-B71B-1E0B7E8FE6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CCF34A-3CC6-43C0-8525-EECB71E20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D9B9F1-67AD-4F34-B430-84093F0A1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2020-01-23T10:29:19Z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