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0_Church_St_South_Of_Widcombe_Hill/"/>
    </mc:Choice>
  </mc:AlternateContent>
  <xr:revisionPtr revIDLastSave="1584" documentId="13_ncr:40009_{D6585770-5E28-4F52-A5B6-BE76C382A998}" xr6:coauthVersionLast="47" xr6:coauthVersionMax="47" xr10:uidLastSave="{5C31A3DC-1628-4FAA-A942-0B86BE49DCF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<sst xmlns="http://schemas.openxmlformats.org/spreadsheetml/2006/main" count="35546" uniqueCount="575">
  <si>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</si>
  <si>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</si>
  <si>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</si>
  <si>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</si>
  <si>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</si>
  <si>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</si>
  <si>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</si>
  <si>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</si>
  <si>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</si>
  <si>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</si>
  <si>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</si>
  <si>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</si>
  <si>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</si>
  <si>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</si>
  <si>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</si>
  <si>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</si>
  <si>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</si>
  <si>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</si>
  <si>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</si>
  <si>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</si>
  <si>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</si>
  <si>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</si>
  <si>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</si>
  <si>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</si>
  <si>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</si>
  <si>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</si>
  <si>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</si>
  <si>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</si>
  <si>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</si>
  <si>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</si>
  <si>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</si>
  <si>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</si>
  <si>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</si>
  <si>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</si>
  <si>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</si>
  <si>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</si>
  <si>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</si>
  <si>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</si>
  <si>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</si>
  <si>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</si>
  <si>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</si>
  <si>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</si>
  <si>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</si>
  <si>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</si>
  <si>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</si>
  <si>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</si>
  <si>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</si>
  <si>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</si>
  <si>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</si>
  <si>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</si>
  <si>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</si>
  <si>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</si>
  <si>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</si>
  <si>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</si>
  <si>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</si>
  <si>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</si>
  <si>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</si>
  <si>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</si>
  <si>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</si>
  <si>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</si>
  <si>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</si>
  <si>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</si>
  <si>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</si>
  <si>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</si>
  <si>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</si>
  <si>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</si>
  <si>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</si>
  <si>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</si>
  <si>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</si>
  <si>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</si>
  <si>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</si>
  <si>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</si>
  <si>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</si>
  <si>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</si>
  <si>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</si>
  <si>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</si>
  <si>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</si>
  <si>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</si>
  <si>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</si>
  <si>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</si>
  <si>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</si>
  <si>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</si>
  <si>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</si>
  <si>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</si>
  <si>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</si>
  <si>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</si>
  <si>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</si>
  <si>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</si>
  <si>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</si>
  <si>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</si>
  <si>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20.4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</si>
  <si>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</si>
  <si>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</si>
  <si>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</si>
  <si>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</si>
  <si>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</si>
  <si>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</si>
  <si>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</si>
  <si>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</si>
  <si>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</si>
  <si>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</si>
  <si>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</si>
  <si>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</si>
  <si>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</si>
  <si>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</si>
  <si>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</si>
  <si>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</si>
  <si>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</si>
  <si>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</si>
  <si>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</si>
  <si>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</si>
  <si>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</si>
  <si>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</si>
  <si>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</si>
  <si>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</si>
  <si>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</si>
  <si>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</si>
  <si>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</si>
  <si>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</si>
  <si>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</si>
  <si>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</si>
  <si>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</si>
  <si>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</si>
  <si>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</si>
  <si>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</si>
  <si>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</si>
  <si>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</si>
  <si>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</si>
  <si>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</si>
  <si>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</si>
  <si>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</si>
  <si>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</si>
  <si>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</si>
  <si>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</si>
  <si>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</si>
  <si>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</si>
  <si>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</si>
  <si>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</si>
  <si>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</si>
  <si>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</si>
  <si>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</si>
  <si>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</si>
  <si>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</si>
  <si>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</si>
  <si>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</si>
  <si>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</si>
  <si>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</si>
  <si>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</si>
  <si>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</si>
  <si>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</si>
  <si>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</si>
  <si>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</si>
  <si>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</si>
  <si>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</si>
  <si>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</si>
  <si>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</si>
  <si>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</si>
  <si>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</si>
  <si>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</si>
  <si>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</si>
  <si>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</si>
  <si>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</si>
  <si>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</si>
  <si>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</si>
  <si>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</si>
  <si>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</si>
  <si>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</si>
  <si>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</si>
  <si>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</si>
  <si>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</si>
  <si>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</si>
  <si>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</si>
  <si>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</si>
  <si>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</si>
  <si>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</si>
  <si>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</si>
  <si>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</si>
  <si>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</si>
  <si>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</si>
  <si>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</si>
  <si>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</si>
  <si>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</si>
  <si>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</si>
  <si>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</si>
  <si>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</si>
  <si>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</si>
  <si>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</si>
  <si>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</si>
  <si>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</si>
  <si>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</si>
  <si>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</si>
  <si>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</si>
  <si>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</si>
  <si>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</si>
  <si>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</si>
  <si>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</si>
  <si>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</si>
  <si>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19.7</t>
  </si>
  <si>
    <t>20.3</t>
  </si>
  <si>
    <t>16.9</t>
  </si>
  <si>
    <t>14.8</t>
  </si>
  <si>
    <t>12.7</t>
  </si>
  <si>
    <t>15.1</t>
  </si>
  <si>
    <t>16.1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</si>
  <si>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</si>
  <si>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</si>
  <si>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</si>
  <si>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</si>
  <si>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</si>
  <si>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</si>
  <si>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</si>
  <si>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</si>
  <si>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</si>
  <si>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</si>
  <si>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21.6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</si>
  <si>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</si>
  <si>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</si>
  <si>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</si>
  <si>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</si>
  <si>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</si>
  <si>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</si>
  <si>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</si>
  <si>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</si>
  <si>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</si>
  <si>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</si>
  <si>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</si>
  <si>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</si>
  <si>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</si>
  <si>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</si>
  <si>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</si>
  <si>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</si>
  <si>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</si>
  <si>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</si>
  <si>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</si>
  <si>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</si>
  <si>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</si>
  <si>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</si>
  <si>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</si>
  <si>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</si>
  <si>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</si>
  <si>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</si>
  <si>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</si>
  <si>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</si>
  <si>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</si>
  <si>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</si>
  <si>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</si>
  <si>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</si>
  <si>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</si>
  <si>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</si>
  <si>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</si>
  <si>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</si>
  <si>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</si>
  <si>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</si>
  <si>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</si>
  <si>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</si>
  <si>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</si>
  <si>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</si>
  <si>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</si>
  <si>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</si>
  <si>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</si>
  <si>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</si>
  <si>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</si>
  <si>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</si>
  <si>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</si>
  <si>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</si>
  <si>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</si>
  <si>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</si>
  <si>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</si>
  <si>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</si>
  <si>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</si>
  <si>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</si>
  <si>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</si>
  <si>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</si>
  <si>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</si>
  <si>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</si>
  <si>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</si>
  <si>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</si>
  <si>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</si>
  <si>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</si>
  <si>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</si>
  <si>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</si>
  <si>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</si>
  <si>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</si>
  <si>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</si>
  <si>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</si>
  <si>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</si>
  <si>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</si>
  <si>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</si>
  <si>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</si>
  <si>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</si>
  <si>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</si>
  <si>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</si>
  <si>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</si>
  <si>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</si>
  <si>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</si>
  <si>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</si>
  <si>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</si>
  <si>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</si>
  <si>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</si>
  <si>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</si>
  <si>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</si>
  <si>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</si>
  <si>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</si>
  <si>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</si>
  <si>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</si>
  <si>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</si>
  <si>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</si>
  <si>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</si>
  <si>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</si>
  <si>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</si>
  <si>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</si>
  <si>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</si>
  <si>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</si>
  <si>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</si>
  <si>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</si>
  <si>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</si>
  <si>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</si>
  <si>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</si>
  <si>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</si>
  <si>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</si>
  <si>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</si>
  <si>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</si>
  <si>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</si>
  <si>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</si>
  <si>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</si>
  <si>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</si>
  <si>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</si>
  <si>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</si>
  <si>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</si>
  <si>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</si>
  <si>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</si>
  <si>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</si>
  <si>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</si>
  <si>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</si>
  <si>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</si>
  <si>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</si>
  <si>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</si>
  <si>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</si>
  <si>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</si>
  <si>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</si>
  <si>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</si>
  <si>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</si>
  <si>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</si>
  <si>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</si>
  <si>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</si>
  <si>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</si>
  <si>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</si>
  <si>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</si>
  <si>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</si>
  <si>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</si>
  <si>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</si>
  <si>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</si>
  <si>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</si>
  <si>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</si>
  <si>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</si>
  <si>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</si>
  <si>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</si>
  <si>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</si>
  <si>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</si>
  <si>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</si>
  <si>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</si>
  <si>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</si>
  <si>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</si>
  <si>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</si>
  <si>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</si>
  <si>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</si>
  <si>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</si>
  <si>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</si>
  <si>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</si>
  <si>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</si>
  <si>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</si>
  <si>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</si>
  <si>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</si>
  <si>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</si>
  <si>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</si>
  <si>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</si>
  <si>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</si>
  <si>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</si>
  <si>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</si>
  <si>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</si>
  <si>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</si>
  <si>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</si>
  <si>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</si>
  <si>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</si>
  <si>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</si>
  <si>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</si>
  <si>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</si>
  <si>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</si>
  <si>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</si>
  <si>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</si>
  <si>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</si>
  <si>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</si>
  <si>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</si>
  <si>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</si>
  <si>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</si>
  <si>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</si>
  <si>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</si>
  <si>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</si>
  <si>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</si>
  <si>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</si>
  <si>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</si>
  <si>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</si>
  <si>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</si>
  <si>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</si>
  <si>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</si>
  <si>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</si>
  <si>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</si>
  <si>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</si>
  <si>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</si>
  <si>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</si>
  <si>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</si>
  <si>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</si>
  <si>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</si>
  <si>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</si>
  <si>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</si>
  <si>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</si>
  <si>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</si>
  <si>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</si>
  <si>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</si>
  <si>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</si>
  <si>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</si>
  <si>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</si>
  <si>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</si>
  <si>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</si>
  <si>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</si>
  <si>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</si>
  <si>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</si>
  <si>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</si>
  <si>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</si>
  <si>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</si>
  <si>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</si>
  <si>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</si>
  <si>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</si>
  <si>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</si>
  <si>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</si>
  <si>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</si>
  <si>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</si>
  <si>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</si>
  <si>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</si>
  <si>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</si>
  <si>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</si>
  <si>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</si>
  <si>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</si>
  <si>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</si>
  <si>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</si>
  <si>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</si>
  <si>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</si>
  <si>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</si>
  <si>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</si>
  <si>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</si>
  <si>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</si>
  <si>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</si>
  <si>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</si>
  <si>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</si>
  <si>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</si>
  <si>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</si>
  <si>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</si>
  <si>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</si>
  <si>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</si>
  <si>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</si>
  <si>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</si>
  <si>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</si>
  <si>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</si>
  <si>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</si>
  <si>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</si>
  <si>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</si>
  <si>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</si>
  <si>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</si>
  <si>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14.2</t>
  </si>
  <si>
    <t>11.8</t>
  </si>
  <si>
    <t>11.5</t>
  </si>
  <si>
    <t>9.5</t>
  </si>
  <si>
    <t>15.2</t>
  </si>
  <si>
    <t>7.9</t>
  </si>
  <si>
    <t>12.8</t>
  </si>
  <si>
    <t>11.2</t>
  </si>
  <si>
    <t>9.7</t>
  </si>
  <si>
    <t>10.6</t>
  </si>
  <si>
    <t>8.2</t>
  </si>
  <si>
    <t>9.1</t>
  </si>
  <si>
    <t>10.4</t>
  </si>
  <si>
    <t>10.3</t>
  </si>
  <si>
    <t>9.9</t>
  </si>
  <si>
    <t>9.8</t>
  </si>
  <si>
    <t>7.7</t>
  </si>
  <si>
    <t>13.8</t>
  </si>
  <si>
    <t>13.4</t>
  </si>
  <si>
    <t>10.9</t>
  </si>
  <si>
    <t>9.6</t>
  </si>
  <si>
    <t>10.1</t>
  </si>
  <si>
    <t>10.5</t>
  </si>
  <si>
    <t>8.8</t>
  </si>
  <si>
    <t>11.3</t>
  </si>
  <si>
    <t>12.3</t>
  </si>
  <si>
    <t>11.6</t>
  </si>
  <si>
    <t>11.4</t>
  </si>
  <si>
    <t>13.5</t>
  </si>
  <si>
    <t>11.1</t>
  </si>
  <si>
    <t>12.2</t>
  </si>
  <si>
    <t>7.6</t>
  </si>
  <si>
    <t>9.2</t>
  </si>
  <si>
    <t>8.4</t>
  </si>
  <si>
    <t>7.0</t>
  </si>
  <si>
    <t>8.9</t>
  </si>
  <si>
    <t>10.8</t>
  </si>
  <si>
    <t>8.6</t>
  </si>
  <si>
    <t>7.3</t>
  </si>
  <si>
    <t>10.0</t>
  </si>
  <si>
    <t>8.3</t>
  </si>
  <si>
    <t>7.5</t>
  </si>
  <si>
    <t>7.4</t>
  </si>
  <si>
    <t>21.8</t>
  </si>
  <si>
    <t>20.9</t>
  </si>
  <si>
    <t>25.8</t>
  </si>
  <si>
    <t>6.4</t>
  </si>
  <si>
    <t>22.1</t>
  </si>
  <si>
    <t>19.8</t>
  </si>
  <si>
    <t>24.0</t>
  </si>
  <si>
    <t>22.8</t>
  </si>
  <si>
    <t>CustomList-121</t>
  </si>
  <si>
    <t>2021-11-02T13:57:47</t>
  </si>
  <si>
    <t>0178-030</t>
  </si>
  <si>
    <t>Church Street</t>
  </si>
  <si>
    <t>C:\Users\garet\OneDrive\2 Projects - See External Drive\0178 - Bath and NE Somerset - ATC's\0178-030_Church_St_South_Of_Widcombe_Hill\0178-030 0 2021-10-26 1502.EC0</t>
  </si>
  <si>
    <t>7 - North bound A]B, South bound B]A.</t>
  </si>
  <si>
    <t>2021-10-02T19:39:03</t>
  </si>
  <si>
    <t>2021-10-26T15:02:32</t>
  </si>
  <si>
    <t xml:space="preserve">40 MC5900 80 00 0f a8 a8  ? SV18TJ4A MC5900-X13 (c)MetroCount 09Nov16 </t>
  </si>
  <si>
    <t>2021-10-09T00:00:00</t>
  </si>
  <si>
    <t>09 October 2021</t>
  </si>
  <si>
    <t>N</t>
  </si>
  <si>
    <t>S</t>
  </si>
  <si>
    <t>6.6</t>
  </si>
  <si>
    <t>8.0</t>
  </si>
  <si>
    <t>2.1</t>
  </si>
  <si>
    <t>8.7</t>
  </si>
  <si>
    <t>23.2</t>
  </si>
  <si>
    <t>9.0</t>
  </si>
  <si>
    <t>10 October 2021</t>
  </si>
  <si>
    <t>6.7</t>
  </si>
  <si>
    <t>8.5</t>
  </si>
  <si>
    <t>4.0</t>
  </si>
  <si>
    <t>2.7</t>
  </si>
  <si>
    <t>6.8</t>
  </si>
  <si>
    <t>9.4</t>
  </si>
  <si>
    <t>6.0</t>
  </si>
  <si>
    <t>7.2</t>
  </si>
  <si>
    <t>23.3</t>
  </si>
  <si>
    <t>11 October 2021</t>
  </si>
  <si>
    <t>4.7</t>
  </si>
  <si>
    <t>9.3</t>
  </si>
  <si>
    <t>6.3</t>
  </si>
  <si>
    <t>8.1</t>
  </si>
  <si>
    <t>4.5</t>
  </si>
  <si>
    <t>22.0</t>
  </si>
  <si>
    <t>12 October 2021</t>
  </si>
  <si>
    <t>25.4</t>
  </si>
  <si>
    <t>21.4</t>
  </si>
  <si>
    <t>5.5</t>
  </si>
  <si>
    <t>25.9</t>
  </si>
  <si>
    <t>6.9</t>
  </si>
  <si>
    <t>13 October 2021</t>
  </si>
  <si>
    <t>24.8</t>
  </si>
  <si>
    <t>20.5</t>
  </si>
  <si>
    <t>14 October 2021</t>
  </si>
  <si>
    <t>5.8</t>
  </si>
  <si>
    <t>20.8</t>
  </si>
  <si>
    <t>24.1</t>
  </si>
  <si>
    <t>15 October 2021</t>
  </si>
  <si>
    <t>23.0</t>
  </si>
  <si>
    <t>4.3</t>
  </si>
  <si>
    <t>28.4</t>
  </si>
  <si>
    <t>4.1</t>
  </si>
  <si>
    <t>51.37432,-2.34778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</si>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</sst>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162</c:v>
                </c:pt>
                <c:pt idx="1">
                  <c:v>81</c:v>
                </c:pt>
                <c:pt idx="2">
                  <c:v>158</c:v>
                </c:pt>
                <c:pt idx="3">
                  <c:v>194</c:v>
                </c:pt>
                <c:pt idx="4">
                  <c:v>177</c:v>
                </c:pt>
                <c:pt idx="5">
                  <c:v>196</c:v>
                </c:pt>
                <c:pt idx="6">
                  <c:v>174</c:v>
                </c:pt>
                <c:pt idx="7" formatCode="0.0">
                  <c:v>179.8</c:v>
                </c:pt>
                <c:pt idx="8" formatCode="0.0">
                  <c:v>163.14285714285714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88</c:v>
                </c:pt>
                <c:pt idx="1">
                  <c:v>63</c:v>
                </c:pt>
                <c:pt idx="2">
                  <c:v>106</c:v>
                </c:pt>
                <c:pt idx="3">
                  <c:v>144</c:v>
                </c:pt>
                <c:pt idx="4">
                  <c:v>139</c:v>
                </c:pt>
                <c:pt idx="5">
                  <c:v>129</c:v>
                </c:pt>
                <c:pt idx="6">
                  <c:v>140</c:v>
                </c:pt>
                <c:pt idx="7" formatCode="0.0">
                  <c:v>131.6</c:v>
                </c:pt>
                <c:pt idx="8" formatCode="0.0">
                  <c:v>115.57142857142857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250</c:v>
                </c:pt>
                <c:pt idx="1">
                  <c:v>144</c:v>
                </c:pt>
                <c:pt idx="2">
                  <c:v>264</c:v>
                </c:pt>
                <c:pt idx="3">
                  <c:v>338</c:v>
                </c:pt>
                <c:pt idx="4">
                  <c:v>316</c:v>
                </c:pt>
                <c:pt idx="5">
                  <c:v>325</c:v>
                </c:pt>
                <c:pt idx="6">
                  <c:v>314</c:v>
                </c:pt>
                <c:pt idx="7" formatCode="0.0">
                  <c:v>311.39999999999998</c:v>
                </c:pt>
                <c:pt idx="8" formatCode="0.0">
                  <c:v>278.71428571428572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Percenatge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9.5848282931829829E-2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0.86263454638646853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5.1255766273705791E-4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3.8954382368016405E-2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5.1255766273705791E-4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1.5376729882111738E-3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5</c:v>
                </c:pt>
                <c:pt idx="40">
                  <c:v>6</c:v>
                </c:pt>
                <c:pt idx="41">
                  <c:v>5</c:v>
                </c:pt>
                <c:pt idx="42">
                  <c:v>7</c:v>
                </c:pt>
                <c:pt idx="43">
                  <c:v>4</c:v>
                </c:pt>
                <c:pt idx="44">
                  <c:v>7</c:v>
                </c:pt>
                <c:pt idx="45">
                  <c:v>5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4</c:v>
                </c:pt>
                <c:pt idx="50">
                  <c:v>12</c:v>
                </c:pt>
                <c:pt idx="51">
                  <c:v>13</c:v>
                </c:pt>
                <c:pt idx="52">
                  <c:v>6</c:v>
                </c:pt>
                <c:pt idx="53">
                  <c:v>7</c:v>
                </c:pt>
                <c:pt idx="54">
                  <c:v>8</c:v>
                </c:pt>
                <c:pt idx="55">
                  <c:v>6</c:v>
                </c:pt>
                <c:pt idx="56">
                  <c:v>7</c:v>
                </c:pt>
                <c:pt idx="57">
                  <c:v>6</c:v>
                </c:pt>
                <c:pt idx="58">
                  <c:v>10</c:v>
                </c:pt>
                <c:pt idx="59">
                  <c:v>7</c:v>
                </c:pt>
                <c:pt idx="60">
                  <c:v>6</c:v>
                </c:pt>
                <c:pt idx="61">
                  <c:v>7</c:v>
                </c:pt>
                <c:pt idx="62">
                  <c:v>11</c:v>
                </c:pt>
                <c:pt idx="63">
                  <c:v>1</c:v>
                </c:pt>
                <c:pt idx="64">
                  <c:v>3</c:v>
                </c:pt>
                <c:pt idx="65">
                  <c:v>5</c:v>
                </c:pt>
                <c:pt idx="66">
                  <c:v>4</c:v>
                </c:pt>
                <c:pt idx="67">
                  <c:v>4</c:v>
                </c:pt>
                <c:pt idx="68">
                  <c:v>8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1</c:v>
                </c:pt>
                <c:pt idx="74">
                  <c:v>5</c:v>
                </c:pt>
                <c:pt idx="75">
                  <c:v>2</c:v>
                </c:pt>
                <c:pt idx="76">
                  <c:v>3</c:v>
                </c:pt>
                <c:pt idx="77">
                  <c:v>4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2</c:v>
                </c:pt>
                <c:pt idx="37">
                  <c:v>8</c:v>
                </c:pt>
                <c:pt idx="38">
                  <c:v>1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3</c:v>
                </c:pt>
                <c:pt idx="58">
                  <c:v>0</c:v>
                </c:pt>
                <c:pt idx="59">
                  <c:v>4</c:v>
                </c:pt>
                <c:pt idx="60">
                  <c:v>3</c:v>
                </c:pt>
                <c:pt idx="61">
                  <c:v>2</c:v>
                </c:pt>
                <c:pt idx="62">
                  <c:v>5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4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8</c:v>
                </c:pt>
                <c:pt idx="32">
                  <c:v>3</c:v>
                </c:pt>
                <c:pt idx="33">
                  <c:v>15</c:v>
                </c:pt>
                <c:pt idx="34">
                  <c:v>11</c:v>
                </c:pt>
                <c:pt idx="35">
                  <c:v>7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8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0</c:v>
                </c:pt>
                <c:pt idx="54">
                  <c:v>6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6</c:v>
                </c:pt>
                <c:pt idx="59">
                  <c:v>4</c:v>
                </c:pt>
                <c:pt idx="60">
                  <c:v>5</c:v>
                </c:pt>
                <c:pt idx="61">
                  <c:v>7</c:v>
                </c:pt>
                <c:pt idx="62">
                  <c:v>8</c:v>
                </c:pt>
                <c:pt idx="63">
                  <c:v>6</c:v>
                </c:pt>
                <c:pt idx="64">
                  <c:v>6</c:v>
                </c:pt>
                <c:pt idx="65">
                  <c:v>5</c:v>
                </c:pt>
                <c:pt idx="66">
                  <c:v>12</c:v>
                </c:pt>
                <c:pt idx="67">
                  <c:v>10</c:v>
                </c:pt>
                <c:pt idx="68">
                  <c:v>4</c:v>
                </c:pt>
                <c:pt idx="69">
                  <c:v>4</c:v>
                </c:pt>
                <c:pt idx="70">
                  <c:v>5</c:v>
                </c:pt>
                <c:pt idx="71">
                  <c:v>10</c:v>
                </c:pt>
                <c:pt idx="72">
                  <c:v>13</c:v>
                </c:pt>
                <c:pt idx="73">
                  <c:v>1</c:v>
                </c:pt>
                <c:pt idx="74">
                  <c:v>2</c:v>
                </c:pt>
                <c:pt idx="75">
                  <c:v>6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10</c:v>
                </c:pt>
                <c:pt idx="32">
                  <c:v>8</c:v>
                </c:pt>
                <c:pt idx="33">
                  <c:v>10</c:v>
                </c:pt>
                <c:pt idx="34">
                  <c:v>14</c:v>
                </c:pt>
                <c:pt idx="35">
                  <c:v>13</c:v>
                </c:pt>
                <c:pt idx="36">
                  <c:v>8</c:v>
                </c:pt>
                <c:pt idx="37">
                  <c:v>9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4</c:v>
                </c:pt>
                <c:pt idx="46">
                  <c:v>1</c:v>
                </c:pt>
                <c:pt idx="47">
                  <c:v>9</c:v>
                </c:pt>
                <c:pt idx="48">
                  <c:v>5</c:v>
                </c:pt>
                <c:pt idx="49">
                  <c:v>3</c:v>
                </c:pt>
                <c:pt idx="50">
                  <c:v>8</c:v>
                </c:pt>
                <c:pt idx="51">
                  <c:v>1</c:v>
                </c:pt>
                <c:pt idx="52">
                  <c:v>2</c:v>
                </c:pt>
                <c:pt idx="53">
                  <c:v>4</c:v>
                </c:pt>
                <c:pt idx="54">
                  <c:v>3</c:v>
                </c:pt>
                <c:pt idx="55">
                  <c:v>3</c:v>
                </c:pt>
                <c:pt idx="56">
                  <c:v>7</c:v>
                </c:pt>
                <c:pt idx="57">
                  <c:v>6</c:v>
                </c:pt>
                <c:pt idx="58">
                  <c:v>4</c:v>
                </c:pt>
                <c:pt idx="59">
                  <c:v>10</c:v>
                </c:pt>
                <c:pt idx="60">
                  <c:v>7</c:v>
                </c:pt>
                <c:pt idx="61">
                  <c:v>8</c:v>
                </c:pt>
                <c:pt idx="62">
                  <c:v>7</c:v>
                </c:pt>
                <c:pt idx="63">
                  <c:v>9</c:v>
                </c:pt>
                <c:pt idx="64">
                  <c:v>12</c:v>
                </c:pt>
                <c:pt idx="65">
                  <c:v>13</c:v>
                </c:pt>
                <c:pt idx="66">
                  <c:v>11</c:v>
                </c:pt>
                <c:pt idx="67">
                  <c:v>9</c:v>
                </c:pt>
                <c:pt idx="68">
                  <c:v>10</c:v>
                </c:pt>
                <c:pt idx="69">
                  <c:v>6</c:v>
                </c:pt>
                <c:pt idx="70">
                  <c:v>15</c:v>
                </c:pt>
                <c:pt idx="71">
                  <c:v>9</c:v>
                </c:pt>
                <c:pt idx="72">
                  <c:v>4</c:v>
                </c:pt>
                <c:pt idx="73">
                  <c:v>6</c:v>
                </c:pt>
                <c:pt idx="74">
                  <c:v>9</c:v>
                </c:pt>
                <c:pt idx="75">
                  <c:v>6</c:v>
                </c:pt>
                <c:pt idx="76">
                  <c:v>6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18</c:v>
                </c:pt>
                <c:pt idx="35">
                  <c:v>9</c:v>
                </c:pt>
                <c:pt idx="36">
                  <c:v>7</c:v>
                </c:pt>
                <c:pt idx="37">
                  <c:v>3</c:v>
                </c:pt>
                <c:pt idx="38">
                  <c:v>8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5</c:v>
                </c:pt>
                <c:pt idx="50">
                  <c:v>2</c:v>
                </c:pt>
                <c:pt idx="51">
                  <c:v>6</c:v>
                </c:pt>
                <c:pt idx="52">
                  <c:v>6</c:v>
                </c:pt>
                <c:pt idx="53">
                  <c:v>5</c:v>
                </c:pt>
                <c:pt idx="54">
                  <c:v>5</c:v>
                </c:pt>
                <c:pt idx="55">
                  <c:v>4</c:v>
                </c:pt>
                <c:pt idx="56">
                  <c:v>5</c:v>
                </c:pt>
                <c:pt idx="57">
                  <c:v>9</c:v>
                </c:pt>
                <c:pt idx="58">
                  <c:v>4</c:v>
                </c:pt>
                <c:pt idx="59">
                  <c:v>5</c:v>
                </c:pt>
                <c:pt idx="60">
                  <c:v>6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5</c:v>
                </c:pt>
                <c:pt idx="65">
                  <c:v>7</c:v>
                </c:pt>
                <c:pt idx="66">
                  <c:v>15</c:v>
                </c:pt>
                <c:pt idx="67">
                  <c:v>17</c:v>
                </c:pt>
                <c:pt idx="68">
                  <c:v>10</c:v>
                </c:pt>
                <c:pt idx="69">
                  <c:v>13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4</c:v>
                </c:pt>
                <c:pt idx="74">
                  <c:v>5</c:v>
                </c:pt>
                <c:pt idx="75">
                  <c:v>2</c:v>
                </c:pt>
                <c:pt idx="76">
                  <c:v>4</c:v>
                </c:pt>
                <c:pt idx="77">
                  <c:v>6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5</c:v>
                </c:pt>
                <c:pt idx="82">
                  <c:v>0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13</c:v>
                </c:pt>
                <c:pt idx="33">
                  <c:v>10</c:v>
                </c:pt>
                <c:pt idx="34">
                  <c:v>16</c:v>
                </c:pt>
                <c:pt idx="35">
                  <c:v>14</c:v>
                </c:pt>
                <c:pt idx="36">
                  <c:v>7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1</c:v>
                </c:pt>
                <c:pt idx="41">
                  <c:v>4</c:v>
                </c:pt>
                <c:pt idx="42">
                  <c:v>5</c:v>
                </c:pt>
                <c:pt idx="43">
                  <c:v>1</c:v>
                </c:pt>
                <c:pt idx="44">
                  <c:v>4</c:v>
                </c:pt>
                <c:pt idx="45">
                  <c:v>7</c:v>
                </c:pt>
                <c:pt idx="46">
                  <c:v>12</c:v>
                </c:pt>
                <c:pt idx="47">
                  <c:v>5</c:v>
                </c:pt>
                <c:pt idx="48">
                  <c:v>5</c:v>
                </c:pt>
                <c:pt idx="49">
                  <c:v>9</c:v>
                </c:pt>
                <c:pt idx="50">
                  <c:v>5</c:v>
                </c:pt>
                <c:pt idx="51">
                  <c:v>4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5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6</c:v>
                </c:pt>
                <c:pt idx="60">
                  <c:v>4</c:v>
                </c:pt>
                <c:pt idx="61">
                  <c:v>4</c:v>
                </c:pt>
                <c:pt idx="62">
                  <c:v>7</c:v>
                </c:pt>
                <c:pt idx="63">
                  <c:v>13</c:v>
                </c:pt>
                <c:pt idx="64">
                  <c:v>8</c:v>
                </c:pt>
                <c:pt idx="65">
                  <c:v>14</c:v>
                </c:pt>
                <c:pt idx="66">
                  <c:v>14</c:v>
                </c:pt>
                <c:pt idx="67">
                  <c:v>10</c:v>
                </c:pt>
                <c:pt idx="68">
                  <c:v>7</c:v>
                </c:pt>
                <c:pt idx="69">
                  <c:v>5</c:v>
                </c:pt>
                <c:pt idx="70">
                  <c:v>5</c:v>
                </c:pt>
                <c:pt idx="71">
                  <c:v>8</c:v>
                </c:pt>
                <c:pt idx="72">
                  <c:v>9</c:v>
                </c:pt>
                <c:pt idx="73">
                  <c:v>11</c:v>
                </c:pt>
                <c:pt idx="74">
                  <c:v>4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5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7</c:v>
                </c:pt>
                <c:pt idx="32">
                  <c:v>11</c:v>
                </c:pt>
                <c:pt idx="33">
                  <c:v>10</c:v>
                </c:pt>
                <c:pt idx="34">
                  <c:v>16</c:v>
                </c:pt>
                <c:pt idx="35">
                  <c:v>17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7</c:v>
                </c:pt>
                <c:pt idx="48">
                  <c:v>4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5</c:v>
                </c:pt>
                <c:pt idx="53">
                  <c:v>5</c:v>
                </c:pt>
                <c:pt idx="54">
                  <c:v>6</c:v>
                </c:pt>
                <c:pt idx="55">
                  <c:v>5</c:v>
                </c:pt>
                <c:pt idx="56">
                  <c:v>2</c:v>
                </c:pt>
                <c:pt idx="57">
                  <c:v>1</c:v>
                </c:pt>
                <c:pt idx="58">
                  <c:v>5</c:v>
                </c:pt>
                <c:pt idx="59">
                  <c:v>10</c:v>
                </c:pt>
                <c:pt idx="60">
                  <c:v>5</c:v>
                </c:pt>
                <c:pt idx="61">
                  <c:v>8</c:v>
                </c:pt>
                <c:pt idx="62">
                  <c:v>7</c:v>
                </c:pt>
                <c:pt idx="63">
                  <c:v>13</c:v>
                </c:pt>
                <c:pt idx="64">
                  <c:v>9</c:v>
                </c:pt>
                <c:pt idx="65">
                  <c:v>9</c:v>
                </c:pt>
                <c:pt idx="66">
                  <c:v>8</c:v>
                </c:pt>
                <c:pt idx="67">
                  <c:v>12</c:v>
                </c:pt>
                <c:pt idx="68">
                  <c:v>10</c:v>
                </c:pt>
                <c:pt idx="69">
                  <c:v>11</c:v>
                </c:pt>
                <c:pt idx="70">
                  <c:v>7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4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5</c:v>
                </c:pt>
                <c:pt idx="82">
                  <c:v>5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  <c:pt idx="25">
                  <c:v>1.4</c:v>
                </c:pt>
                <c:pt idx="26">
                  <c:v>0.8</c:v>
                </c:pt>
                <c:pt idx="27">
                  <c:v>2.6</c:v>
                </c:pt>
                <c:pt idx="28">
                  <c:v>0.8</c:v>
                </c:pt>
                <c:pt idx="29">
                  <c:v>0.8</c:v>
                </c:pt>
                <c:pt idx="30">
                  <c:v>1.8</c:v>
                </c:pt>
                <c:pt idx="31">
                  <c:v>8.1999999999999993</c:v>
                </c:pt>
                <c:pt idx="32">
                  <c:v>8.8000000000000007</c:v>
                </c:pt>
                <c:pt idx="33">
                  <c:v>11</c:v>
                </c:pt>
                <c:pt idx="34">
                  <c:v>15</c:v>
                </c:pt>
                <c:pt idx="35">
                  <c:v>12</c:v>
                </c:pt>
                <c:pt idx="36">
                  <c:v>6.4</c:v>
                </c:pt>
                <c:pt idx="37">
                  <c:v>5.4</c:v>
                </c:pt>
                <c:pt idx="38">
                  <c:v>4.4000000000000004</c:v>
                </c:pt>
                <c:pt idx="39">
                  <c:v>4.4000000000000004</c:v>
                </c:pt>
                <c:pt idx="40">
                  <c:v>2.6</c:v>
                </c:pt>
                <c:pt idx="41">
                  <c:v>2.6</c:v>
                </c:pt>
                <c:pt idx="42">
                  <c:v>4.2</c:v>
                </c:pt>
                <c:pt idx="43">
                  <c:v>3.2</c:v>
                </c:pt>
                <c:pt idx="44">
                  <c:v>3.6</c:v>
                </c:pt>
                <c:pt idx="45">
                  <c:v>4.2</c:v>
                </c:pt>
                <c:pt idx="46">
                  <c:v>5.2</c:v>
                </c:pt>
                <c:pt idx="47">
                  <c:v>5.4</c:v>
                </c:pt>
                <c:pt idx="48">
                  <c:v>4</c:v>
                </c:pt>
                <c:pt idx="49">
                  <c:v>5.4</c:v>
                </c:pt>
                <c:pt idx="50">
                  <c:v>4.2</c:v>
                </c:pt>
                <c:pt idx="51">
                  <c:v>3.2</c:v>
                </c:pt>
                <c:pt idx="52">
                  <c:v>3.4</c:v>
                </c:pt>
                <c:pt idx="53">
                  <c:v>3.2</c:v>
                </c:pt>
                <c:pt idx="54">
                  <c:v>4.2</c:v>
                </c:pt>
                <c:pt idx="55">
                  <c:v>4.2</c:v>
                </c:pt>
                <c:pt idx="56">
                  <c:v>3.8</c:v>
                </c:pt>
                <c:pt idx="57">
                  <c:v>4.5999999999999996</c:v>
                </c:pt>
                <c:pt idx="58">
                  <c:v>4.5999999999999996</c:v>
                </c:pt>
                <c:pt idx="59">
                  <c:v>7</c:v>
                </c:pt>
                <c:pt idx="60">
                  <c:v>5.4</c:v>
                </c:pt>
                <c:pt idx="61">
                  <c:v>6.2</c:v>
                </c:pt>
                <c:pt idx="62">
                  <c:v>6.6</c:v>
                </c:pt>
                <c:pt idx="63">
                  <c:v>9.1999999999999993</c:v>
                </c:pt>
                <c:pt idx="64">
                  <c:v>8</c:v>
                </c:pt>
                <c:pt idx="65">
                  <c:v>9.6</c:v>
                </c:pt>
                <c:pt idx="66">
                  <c:v>12</c:v>
                </c:pt>
                <c:pt idx="67">
                  <c:v>11.6</c:v>
                </c:pt>
                <c:pt idx="68">
                  <c:v>8.1999999999999993</c:v>
                </c:pt>
                <c:pt idx="69">
                  <c:v>7.8</c:v>
                </c:pt>
                <c:pt idx="70">
                  <c:v>7.4</c:v>
                </c:pt>
                <c:pt idx="71">
                  <c:v>6.6</c:v>
                </c:pt>
                <c:pt idx="72">
                  <c:v>6.4</c:v>
                </c:pt>
                <c:pt idx="73">
                  <c:v>5.2</c:v>
                </c:pt>
                <c:pt idx="74">
                  <c:v>4.4000000000000004</c:v>
                </c:pt>
                <c:pt idx="75">
                  <c:v>3.6</c:v>
                </c:pt>
                <c:pt idx="76">
                  <c:v>3.6</c:v>
                </c:pt>
                <c:pt idx="77">
                  <c:v>2.4</c:v>
                </c:pt>
                <c:pt idx="78">
                  <c:v>2</c:v>
                </c:pt>
                <c:pt idx="79">
                  <c:v>2.4</c:v>
                </c:pt>
                <c:pt idx="80">
                  <c:v>1.4</c:v>
                </c:pt>
                <c:pt idx="81">
                  <c:v>3.6</c:v>
                </c:pt>
                <c:pt idx="82">
                  <c:v>1.6</c:v>
                </c:pt>
                <c:pt idx="83">
                  <c:v>1.4</c:v>
                </c:pt>
                <c:pt idx="84">
                  <c:v>1.4</c:v>
                </c:pt>
                <c:pt idx="85">
                  <c:v>0.4</c:v>
                </c:pt>
                <c:pt idx="86">
                  <c:v>1</c:v>
                </c:pt>
                <c:pt idx="87">
                  <c:v>0.6</c:v>
                </c:pt>
                <c:pt idx="88">
                  <c:v>1.4</c:v>
                </c:pt>
                <c:pt idx="89">
                  <c:v>0.2</c:v>
                </c:pt>
                <c:pt idx="90">
                  <c:v>0.8</c:v>
                </c:pt>
                <c:pt idx="91">
                  <c:v>0.4</c:v>
                </c:pt>
                <c:pt idx="92">
                  <c:v>0.2</c:v>
                </c:pt>
                <c:pt idx="93">
                  <c:v>0.2</c:v>
                </c:pt>
                <c:pt idx="94">
                  <c:v>0.4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</c:v>
                </c:pt>
                <c:pt idx="1">
                  <c:v>0.2857142857142857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0.2857142857142857</c:v>
                </c:pt>
                <c:pt idx="16">
                  <c:v>0</c:v>
                </c:pt>
                <c:pt idx="17">
                  <c:v>0.14285714285714285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0.2857142857142857</c:v>
                </c:pt>
                <c:pt idx="25">
                  <c:v>1.1428571428571428</c:v>
                </c:pt>
                <c:pt idx="26">
                  <c:v>0.5714285714285714</c:v>
                </c:pt>
                <c:pt idx="27">
                  <c:v>1.8571428571428572</c:v>
                </c:pt>
                <c:pt idx="28">
                  <c:v>0.5714285714285714</c:v>
                </c:pt>
                <c:pt idx="29">
                  <c:v>0.5714285714285714</c:v>
                </c:pt>
                <c:pt idx="30">
                  <c:v>1.5714285714285714</c:v>
                </c:pt>
                <c:pt idx="31">
                  <c:v>6.5714285714285712</c:v>
                </c:pt>
                <c:pt idx="32">
                  <c:v>6.5714285714285712</c:v>
                </c:pt>
                <c:pt idx="33">
                  <c:v>8.1428571428571423</c:v>
                </c:pt>
                <c:pt idx="34">
                  <c:v>11.285714285714286</c:v>
                </c:pt>
                <c:pt idx="35">
                  <c:v>9.4285714285714288</c:v>
                </c:pt>
                <c:pt idx="36">
                  <c:v>5.4285714285714288</c:v>
                </c:pt>
                <c:pt idx="37">
                  <c:v>5.2857142857142856</c:v>
                </c:pt>
                <c:pt idx="38">
                  <c:v>3.4285714285714284</c:v>
                </c:pt>
                <c:pt idx="39">
                  <c:v>4.1428571428571432</c:v>
                </c:pt>
                <c:pt idx="40">
                  <c:v>3.2857142857142856</c:v>
                </c:pt>
                <c:pt idx="41">
                  <c:v>3</c:v>
                </c:pt>
                <c:pt idx="42">
                  <c:v>4.7142857142857144</c:v>
                </c:pt>
                <c:pt idx="43">
                  <c:v>3.5714285714285716</c:v>
                </c:pt>
                <c:pt idx="44">
                  <c:v>4</c:v>
                </c:pt>
                <c:pt idx="45">
                  <c:v>4</c:v>
                </c:pt>
                <c:pt idx="46">
                  <c:v>4.4285714285714288</c:v>
                </c:pt>
                <c:pt idx="47">
                  <c:v>5</c:v>
                </c:pt>
                <c:pt idx="48">
                  <c:v>4</c:v>
                </c:pt>
                <c:pt idx="49">
                  <c:v>5</c:v>
                </c:pt>
                <c:pt idx="50">
                  <c:v>5.1428571428571432</c:v>
                </c:pt>
                <c:pt idx="51">
                  <c:v>4.5714285714285712</c:v>
                </c:pt>
                <c:pt idx="52">
                  <c:v>3.7142857142857144</c:v>
                </c:pt>
                <c:pt idx="53">
                  <c:v>3.5714285714285716</c:v>
                </c:pt>
                <c:pt idx="54">
                  <c:v>4.5714285714285712</c:v>
                </c:pt>
                <c:pt idx="55">
                  <c:v>4.2857142857142856</c:v>
                </c:pt>
                <c:pt idx="56">
                  <c:v>4.2857142857142856</c:v>
                </c:pt>
                <c:pt idx="57">
                  <c:v>4.5714285714285712</c:v>
                </c:pt>
                <c:pt idx="58">
                  <c:v>4.7142857142857144</c:v>
                </c:pt>
                <c:pt idx="59">
                  <c:v>6.5714285714285712</c:v>
                </c:pt>
                <c:pt idx="60">
                  <c:v>5.1428571428571432</c:v>
                </c:pt>
                <c:pt idx="61">
                  <c:v>5.7142857142857144</c:v>
                </c:pt>
                <c:pt idx="62">
                  <c:v>7</c:v>
                </c:pt>
                <c:pt idx="63">
                  <c:v>7</c:v>
                </c:pt>
                <c:pt idx="64">
                  <c:v>6.7142857142857144</c:v>
                </c:pt>
                <c:pt idx="65">
                  <c:v>7.8571428571428568</c:v>
                </c:pt>
                <c:pt idx="66">
                  <c:v>9.4285714285714288</c:v>
                </c:pt>
                <c:pt idx="67">
                  <c:v>9.4285714285714288</c:v>
                </c:pt>
                <c:pt idx="68">
                  <c:v>7.5714285714285712</c:v>
                </c:pt>
                <c:pt idx="69">
                  <c:v>6.5714285714285712</c:v>
                </c:pt>
                <c:pt idx="70">
                  <c:v>5.4285714285714288</c:v>
                </c:pt>
                <c:pt idx="71">
                  <c:v>5.1428571428571432</c:v>
                </c:pt>
                <c:pt idx="72">
                  <c:v>5.5714285714285712</c:v>
                </c:pt>
                <c:pt idx="73">
                  <c:v>4.1428571428571432</c:v>
                </c:pt>
                <c:pt idx="74">
                  <c:v>4.1428571428571432</c:v>
                </c:pt>
                <c:pt idx="75">
                  <c:v>3.4285714285714284</c:v>
                </c:pt>
                <c:pt idx="76">
                  <c:v>3.2857142857142856</c:v>
                </c:pt>
                <c:pt idx="77">
                  <c:v>2.5714285714285716</c:v>
                </c:pt>
                <c:pt idx="78">
                  <c:v>2</c:v>
                </c:pt>
                <c:pt idx="79">
                  <c:v>2</c:v>
                </c:pt>
                <c:pt idx="80">
                  <c:v>1.8571428571428572</c:v>
                </c:pt>
                <c:pt idx="81">
                  <c:v>2.5714285714285716</c:v>
                </c:pt>
                <c:pt idx="82">
                  <c:v>1.2857142857142858</c:v>
                </c:pt>
                <c:pt idx="83">
                  <c:v>1.2857142857142858</c:v>
                </c:pt>
                <c:pt idx="84">
                  <c:v>1.2857142857142858</c:v>
                </c:pt>
                <c:pt idx="85">
                  <c:v>0.42857142857142855</c:v>
                </c:pt>
                <c:pt idx="86">
                  <c:v>0.7142857142857143</c:v>
                </c:pt>
                <c:pt idx="87">
                  <c:v>0.5714285714285714</c:v>
                </c:pt>
                <c:pt idx="88">
                  <c:v>1.1428571428571428</c:v>
                </c:pt>
                <c:pt idx="89">
                  <c:v>0.5714285714285714</c:v>
                </c:pt>
                <c:pt idx="90">
                  <c:v>0.8571428571428571</c:v>
                </c:pt>
                <c:pt idx="91">
                  <c:v>0.42857142857142855</c:v>
                </c:pt>
                <c:pt idx="92">
                  <c:v>0.14285714285714285</c:v>
                </c:pt>
                <c:pt idx="93">
                  <c:v>0.14285714285714285</c:v>
                </c:pt>
                <c:pt idx="94">
                  <c:v>0.2857142857142857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9</c:v>
                </c:pt>
                <c:pt idx="9">
                  <c:v>12</c:v>
                </c:pt>
                <c:pt idx="10">
                  <c:v>22</c:v>
                </c:pt>
                <c:pt idx="11">
                  <c:v>16</c:v>
                </c:pt>
                <c:pt idx="12">
                  <c:v>33</c:v>
                </c:pt>
                <c:pt idx="13">
                  <c:v>27</c:v>
                </c:pt>
                <c:pt idx="14">
                  <c:v>30</c:v>
                </c:pt>
                <c:pt idx="15">
                  <c:v>25</c:v>
                </c:pt>
                <c:pt idx="16">
                  <c:v>16</c:v>
                </c:pt>
                <c:pt idx="17">
                  <c:v>16</c:v>
                </c:pt>
                <c:pt idx="18">
                  <c:v>13</c:v>
                </c:pt>
                <c:pt idx="19">
                  <c:v>11</c:v>
                </c:pt>
                <c:pt idx="20">
                  <c:v>4</c:v>
                </c:pt>
                <c:pt idx="21">
                  <c:v>3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13</c:v>
                </c:pt>
                <c:pt idx="10">
                  <c:v>17</c:v>
                </c:pt>
                <c:pt idx="11">
                  <c:v>14</c:v>
                </c:pt>
                <c:pt idx="12">
                  <c:v>14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6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13</c:v>
                </c:pt>
                <c:pt idx="8">
                  <c:v>36</c:v>
                </c:pt>
                <c:pt idx="9">
                  <c:v>19</c:v>
                </c:pt>
                <c:pt idx="10">
                  <c:v>11</c:v>
                </c:pt>
                <c:pt idx="11">
                  <c:v>11</c:v>
                </c:pt>
                <c:pt idx="12">
                  <c:v>17</c:v>
                </c:pt>
                <c:pt idx="13">
                  <c:v>12</c:v>
                </c:pt>
                <c:pt idx="14">
                  <c:v>17</c:v>
                </c:pt>
                <c:pt idx="15">
                  <c:v>26</c:v>
                </c:pt>
                <c:pt idx="16">
                  <c:v>33</c:v>
                </c:pt>
                <c:pt idx="17">
                  <c:v>23</c:v>
                </c:pt>
                <c:pt idx="18">
                  <c:v>22</c:v>
                </c:pt>
                <c:pt idx="19">
                  <c:v>9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14</c:v>
                </c:pt>
                <c:pt idx="8">
                  <c:v>45</c:v>
                </c:pt>
                <c:pt idx="9">
                  <c:v>25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27</c:v>
                </c:pt>
                <c:pt idx="15">
                  <c:v>31</c:v>
                </c:pt>
                <c:pt idx="16">
                  <c:v>45</c:v>
                </c:pt>
                <c:pt idx="17">
                  <c:v>40</c:v>
                </c:pt>
                <c:pt idx="18">
                  <c:v>25</c:v>
                </c:pt>
                <c:pt idx="19">
                  <c:v>8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14</c:v>
                </c:pt>
                <c:pt idx="8">
                  <c:v>46</c:v>
                </c:pt>
                <c:pt idx="9">
                  <c:v>23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20</c:v>
                </c:pt>
                <c:pt idx="14">
                  <c:v>23</c:v>
                </c:pt>
                <c:pt idx="15">
                  <c:v>19</c:v>
                </c:pt>
                <c:pt idx="16">
                  <c:v>44</c:v>
                </c:pt>
                <c:pt idx="17">
                  <c:v>30</c:v>
                </c:pt>
                <c:pt idx="18">
                  <c:v>14</c:v>
                </c:pt>
                <c:pt idx="19">
                  <c:v>15</c:v>
                </c:pt>
                <c:pt idx="20">
                  <c:v>10</c:v>
                </c:pt>
                <c:pt idx="21">
                  <c:v>4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8</c:v>
                </c:pt>
                <c:pt idx="8">
                  <c:v>53</c:v>
                </c:pt>
                <c:pt idx="9">
                  <c:v>22</c:v>
                </c:pt>
                <c:pt idx="10">
                  <c:v>11</c:v>
                </c:pt>
                <c:pt idx="11">
                  <c:v>28</c:v>
                </c:pt>
                <c:pt idx="12">
                  <c:v>23</c:v>
                </c:pt>
                <c:pt idx="13">
                  <c:v>10</c:v>
                </c:pt>
                <c:pt idx="14">
                  <c:v>15</c:v>
                </c:pt>
                <c:pt idx="15">
                  <c:v>28</c:v>
                </c:pt>
                <c:pt idx="16">
                  <c:v>46</c:v>
                </c:pt>
                <c:pt idx="17">
                  <c:v>25</c:v>
                </c:pt>
                <c:pt idx="18">
                  <c:v>24</c:v>
                </c:pt>
                <c:pt idx="19">
                  <c:v>10</c:v>
                </c:pt>
                <c:pt idx="20">
                  <c:v>9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54</c:v>
                </c:pt>
                <c:pt idx="9">
                  <c:v>14</c:v>
                </c:pt>
                <c:pt idx="10">
                  <c:v>13</c:v>
                </c:pt>
                <c:pt idx="11">
                  <c:v>21</c:v>
                </c:pt>
                <c:pt idx="12">
                  <c:v>12</c:v>
                </c:pt>
                <c:pt idx="13">
                  <c:v>21</c:v>
                </c:pt>
                <c:pt idx="14">
                  <c:v>18</c:v>
                </c:pt>
                <c:pt idx="15">
                  <c:v>33</c:v>
                </c:pt>
                <c:pt idx="16">
                  <c:v>38</c:v>
                </c:pt>
                <c:pt idx="17">
                  <c:v>32</c:v>
                </c:pt>
                <c:pt idx="18">
                  <c:v>13</c:v>
                </c:pt>
                <c:pt idx="19">
                  <c:v>10</c:v>
                </c:pt>
                <c:pt idx="20">
                  <c:v>15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5</c:v>
                </c:pt>
                <c:pt idx="7">
                  <c:v>11.6</c:v>
                </c:pt>
                <c:pt idx="8">
                  <c:v>46.8</c:v>
                </c:pt>
                <c:pt idx="9">
                  <c:v>20.6</c:v>
                </c:pt>
                <c:pt idx="10">
                  <c:v>12.6</c:v>
                </c:pt>
                <c:pt idx="11">
                  <c:v>18.399999999999999</c:v>
                </c:pt>
                <c:pt idx="12">
                  <c:v>16.8</c:v>
                </c:pt>
                <c:pt idx="13">
                  <c:v>15</c:v>
                </c:pt>
                <c:pt idx="14">
                  <c:v>20</c:v>
                </c:pt>
                <c:pt idx="15">
                  <c:v>27.4</c:v>
                </c:pt>
                <c:pt idx="16">
                  <c:v>41.2</c:v>
                </c:pt>
                <c:pt idx="17">
                  <c:v>30</c:v>
                </c:pt>
                <c:pt idx="18">
                  <c:v>19.600000000000001</c:v>
                </c:pt>
                <c:pt idx="19">
                  <c:v>10.4</c:v>
                </c:pt>
                <c:pt idx="20">
                  <c:v>8</c:v>
                </c:pt>
                <c:pt idx="21">
                  <c:v>3.4</c:v>
                </c:pt>
                <c:pt idx="22">
                  <c:v>2.8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0.2857142857142857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0.14285714285714285</c:v>
                </c:pt>
                <c:pt idx="5">
                  <c:v>0</c:v>
                </c:pt>
                <c:pt idx="6">
                  <c:v>3.8571428571428572</c:v>
                </c:pt>
                <c:pt idx="7">
                  <c:v>9.2857142857142865</c:v>
                </c:pt>
                <c:pt idx="8">
                  <c:v>35.428571428571431</c:v>
                </c:pt>
                <c:pt idx="9">
                  <c:v>18.285714285714285</c:v>
                </c:pt>
                <c:pt idx="10">
                  <c:v>14.571428571428571</c:v>
                </c:pt>
                <c:pt idx="11">
                  <c:v>17.428571428571427</c:v>
                </c:pt>
                <c:pt idx="12">
                  <c:v>18.714285714285715</c:v>
                </c:pt>
                <c:pt idx="13">
                  <c:v>16.142857142857142</c:v>
                </c:pt>
                <c:pt idx="14">
                  <c:v>20.142857142857142</c:v>
                </c:pt>
                <c:pt idx="15">
                  <c:v>24.857142857142858</c:v>
                </c:pt>
                <c:pt idx="16">
                  <c:v>33.428571428571431</c:v>
                </c:pt>
                <c:pt idx="17">
                  <c:v>25.142857142857142</c:v>
                </c:pt>
                <c:pt idx="18">
                  <c:v>17.285714285714285</c:v>
                </c:pt>
                <c:pt idx="19">
                  <c:v>9.8571428571428577</c:v>
                </c:pt>
                <c:pt idx="20">
                  <c:v>7</c:v>
                </c:pt>
                <c:pt idx="21">
                  <c:v>3</c:v>
                </c:pt>
                <c:pt idx="22">
                  <c:v>3</c:v>
                </c:pt>
                <c:pt idx="23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8</c:v>
                </c:pt>
                <c:pt idx="9">
                  <c:v>11</c:v>
                </c:pt>
                <c:pt idx="10">
                  <c:v>20</c:v>
                </c:pt>
                <c:pt idx="11">
                  <c:v>15</c:v>
                </c:pt>
                <c:pt idx="12">
                  <c:v>31</c:v>
                </c:pt>
                <c:pt idx="13">
                  <c:v>22</c:v>
                </c:pt>
                <c:pt idx="14">
                  <c:v>26</c:v>
                </c:pt>
                <c:pt idx="15">
                  <c:v>20</c:v>
                </c:pt>
                <c:pt idx="16">
                  <c:v>14</c:v>
                </c:pt>
                <c:pt idx="17">
                  <c:v>15</c:v>
                </c:pt>
                <c:pt idx="18">
                  <c:v>12</c:v>
                </c:pt>
                <c:pt idx="19">
                  <c:v>8</c:v>
                </c:pt>
                <c:pt idx="20">
                  <c:v>4</c:v>
                </c:pt>
                <c:pt idx="21">
                  <c:v>3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7</c:v>
                </c:pt>
                <c:pt idx="51">
                  <c:v>3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3</c:v>
                </c:pt>
                <c:pt idx="56">
                  <c:v>4</c:v>
                </c:pt>
                <c:pt idx="57">
                  <c:v>3</c:v>
                </c:pt>
                <c:pt idx="58">
                  <c:v>6</c:v>
                </c:pt>
                <c:pt idx="59">
                  <c:v>4</c:v>
                </c:pt>
                <c:pt idx="60">
                  <c:v>2</c:v>
                </c:pt>
                <c:pt idx="61">
                  <c:v>4</c:v>
                </c:pt>
                <c:pt idx="62">
                  <c:v>5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6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6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15875</xdr:rowOff>
    </xdr:from>
    <xdr:to>
      <xdr:col>25</xdr:col>
      <xdr:colOff>866460</xdr:colOff>
      <xdr:row>39</xdr:row>
      <xdr:rowOff>34925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A86BBDC0-C3FF-461C-893E-8E9E9F005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426" t="13566" r="22213" b="-2323"/>
        <a:stretch/>
      </xdr:blipFill>
      <xdr:spPr>
        <a:xfrm>
          <a:off x="10560050" y="4273550"/>
          <a:ext cx="3460435" cy="2609850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47624</xdr:colOff>
      <xdr:row>23</xdr:row>
      <xdr:rowOff>57150</xdr:rowOff>
    </xdr:from>
    <xdr:to>
      <xdr:col>45</xdr:col>
      <xdr:colOff>19050</xdr:colOff>
      <xdr:row>39</xdr:row>
      <xdr:rowOff>57150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702A74-AD9A-4471-82FE-FFF60B91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092" t="2938" r="-500" b="-2938"/>
        <a:stretch/>
      </xdr:blipFill>
      <xdr:spPr>
        <a:xfrm>
          <a:off x="14077949" y="4314825"/>
          <a:ext cx="3333751" cy="259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240</v>
      </c>
      <c r="E1" s="99"/>
      <c r="F1" s="99"/>
      <c r="G1" s="99" t="s">
        <v>345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241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242</v>
      </c>
      <c r="E3" s="57"/>
      <c r="F3" s="57"/>
      <c r="G3" s="57" t="str">
        <f>RIGHT('Raw Data'!B20,3)</f>
        <v>030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244</v>
      </c>
      <c r="E4" s="57"/>
      <c r="F4" s="57"/>
      <c r="G4" s="57" t="str">
        <f>'Raw Data'!B21</f>
        <v>Church Street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245</v>
      </c>
      <c r="E5" s="57"/>
      <c r="F5" s="57"/>
      <c r="G5" s="113" t="s">
        <v>573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250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251</v>
      </c>
      <c r="E7" s="57"/>
      <c r="F7" s="57"/>
      <c r="G7" s="57" t="s">
        <v>252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243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325</v>
      </c>
      <c r="B11" s="122"/>
      <c r="C11" s="122"/>
      <c r="D11" s="122"/>
      <c r="E11" s="41"/>
      <c r="G11" s="122" t="s">
        <v>326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323</v>
      </c>
      <c r="B13" s="79" t="s">
        <v>237</v>
      </c>
      <c r="C13" s="79" t="s">
        <v>238</v>
      </c>
      <c r="D13" s="79" t="s">
        <v>324</v>
      </c>
      <c r="E13" s="83"/>
      <c r="F13" s="82"/>
      <c r="G13" s="79" t="s">
        <v>323</v>
      </c>
      <c r="H13" s="79" t="s">
        <v>255</v>
      </c>
      <c r="I13" s="79" t="s">
        <v>256</v>
      </c>
      <c r="J13" s="79" t="s">
        <v>257</v>
      </c>
      <c r="K13" s="79" t="s">
        <v>258</v>
      </c>
      <c r="L13" s="79" t="s">
        <v>259</v>
      </c>
      <c r="M13" s="79" t="s">
        <v>260</v>
      </c>
      <c r="N13" s="79" t="s">
        <v>261</v>
      </c>
      <c r="O13" s="79" t="s">
        <v>262</v>
      </c>
      <c r="P13" s="79" t="s">
        <v>263</v>
      </c>
      <c r="Q13" s="79" t="s">
        <v>264</v>
      </c>
      <c r="R13" s="79" t="s">
        <v>265</v>
      </c>
      <c r="S13" s="79" t="s">
        <v>266</v>
      </c>
      <c r="T13" s="79" t="s">
        <v>32</v>
      </c>
      <c r="W13" s="79" t="s">
        <v>323</v>
      </c>
      <c r="X13" s="79" t="s">
        <v>329</v>
      </c>
      <c r="Y13" s="79" t="s">
        <v>330</v>
      </c>
      <c r="Z13" s="79" t="s">
        <v>327</v>
      </c>
      <c r="AA13" s="79" t="s">
        <v>328</v>
      </c>
      <c r="AB13" s="79" t="s">
        <v>331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179.8</v>
      </c>
      <c r="C14" s="80">
        <f>I103</f>
        <v>163.14285714285714</v>
      </c>
      <c r="D14" s="81">
        <f>SUM(A103:G103)</f>
        <v>1142</v>
      </c>
      <c r="E14" s="41"/>
      <c r="G14" s="79" t="str">
        <f>A14</f>
        <v>Northbound</v>
      </c>
      <c r="H14" s="81">
        <f>'Raw Data'!C1658</f>
        <v>96</v>
      </c>
      <c r="I14" s="81">
        <f>'Raw Data'!D1658</f>
        <v>1004</v>
      </c>
      <c r="J14" s="81">
        <f>'Raw Data'!E1658</f>
        <v>0</v>
      </c>
      <c r="K14" s="81">
        <f>'Raw Data'!F1658</f>
        <v>42</v>
      </c>
      <c r="L14" s="81">
        <f>'Raw Data'!G1658</f>
        <v>0</v>
      </c>
      <c r="M14" s="81">
        <f>'Raw Data'!H1658</f>
        <v>0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1142</v>
      </c>
      <c r="W14" s="79" t="str">
        <f>G14</f>
        <v>Northbound</v>
      </c>
      <c r="X14" s="81">
        <f>'Raw Data'!BH1658</f>
        <v>14.1</v>
      </c>
      <c r="Y14" s="81">
        <f>'Raw Data'!BI1658</f>
        <v>14</v>
      </c>
      <c r="Z14" s="81">
        <f>'Raw Data'!BJ1658</f>
        <v>18</v>
      </c>
      <c r="AA14" s="81">
        <f>'Raw Data'!BK1658</f>
        <v>20.2</v>
      </c>
      <c r="AB14" s="88">
        <f>IF($G$8=20,$D$119,IF($G$8=30,$D$120,IF($G$8=40,$D$121,IF($G$8=50,$D$122,IF($G$8=60,$D$123,IF($G$8=70,$D$124,"Error"))))))</f>
        <v>5.8669001751313482E-2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131.6</v>
      </c>
      <c r="C15" s="80">
        <f>I109</f>
        <v>115.57142857142857</v>
      </c>
      <c r="D15" s="81">
        <f>SUM(A109:G109)</f>
        <v>809</v>
      </c>
      <c r="E15" s="41"/>
      <c r="G15" s="79" t="str">
        <f>A15</f>
        <v>Southbound</v>
      </c>
      <c r="H15" s="81">
        <f>'Raw Data'!C1659</f>
        <v>91</v>
      </c>
      <c r="I15" s="81">
        <f>'Raw Data'!D1659</f>
        <v>679</v>
      </c>
      <c r="J15" s="81">
        <f>'Raw Data'!E1659</f>
        <v>1</v>
      </c>
      <c r="K15" s="81">
        <f>'Raw Data'!F1659</f>
        <v>34</v>
      </c>
      <c r="L15" s="81">
        <f>'Raw Data'!G1659</f>
        <v>1</v>
      </c>
      <c r="M15" s="81">
        <f>'Raw Data'!H1659</f>
        <v>3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809</v>
      </c>
      <c r="W15" s="79" t="str">
        <f>G15</f>
        <v>Southbound</v>
      </c>
      <c r="X15" s="81">
        <f>'Raw Data'!BH1659</f>
        <v>14.3</v>
      </c>
      <c r="Y15" s="81">
        <f>'Raw Data'!BI1659</f>
        <v>14.3</v>
      </c>
      <c r="Z15" s="81">
        <f>'Raw Data'!BJ1659</f>
        <v>18.2</v>
      </c>
      <c r="AA15" s="81">
        <f>'Raw Data'!BK1659</f>
        <v>21.1</v>
      </c>
      <c r="AB15" s="88">
        <f>IF($G$8=20,$F$119,IF($G$8=30,$F$120,IF($G$8=40,$F$121,IF($G$8=50,$F$122,IF($G$8=60,$F$123,IF($G$8=70,$F$124,"Error"))))))</f>
        <v>7.0457354758961685E-2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239</v>
      </c>
      <c r="B16" s="80">
        <f>H115</f>
        <v>311.39999999999998</v>
      </c>
      <c r="C16" s="80">
        <f>I115</f>
        <v>278.71428571428572</v>
      </c>
      <c r="D16" s="81">
        <f>SUM(A115:G115)</f>
        <v>1951</v>
      </c>
      <c r="E16" s="41"/>
      <c r="G16" s="79" t="s">
        <v>239</v>
      </c>
      <c r="H16" s="81">
        <f>SUM(H14:H15)</f>
        <v>187</v>
      </c>
      <c r="I16" s="81">
        <f t="shared" ref="I16:S16" si="1">SUM(I14:I15)</f>
        <v>1683</v>
      </c>
      <c r="J16" s="81">
        <f t="shared" si="1"/>
        <v>1</v>
      </c>
      <c r="K16" s="81">
        <f t="shared" si="1"/>
        <v>76</v>
      </c>
      <c r="L16" s="81">
        <f t="shared" si="1"/>
        <v>1</v>
      </c>
      <c r="M16" s="81">
        <f t="shared" si="1"/>
        <v>3</v>
      </c>
      <c r="N16" s="81">
        <f t="shared" si="1"/>
        <v>0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1951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9.5848282931829829E-2</v>
      </c>
      <c r="I17" s="105">
        <f t="shared" ref="I17:S17" si="2">I16/$T$16</f>
        <v>0.86263454638646853</v>
      </c>
      <c r="J17" s="105">
        <f t="shared" si="2"/>
        <v>5.1255766273705791E-4</v>
      </c>
      <c r="K17" s="105">
        <f t="shared" si="2"/>
        <v>3.8954382368016405E-2</v>
      </c>
      <c r="L17" s="105">
        <f t="shared" si="2"/>
        <v>5.1255766273705791E-4</v>
      </c>
      <c r="M17" s="105">
        <f t="shared" si="2"/>
        <v>1.5376729882111738E-3</v>
      </c>
      <c r="N17" s="105">
        <f t="shared" si="2"/>
        <v>0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343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344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237</v>
      </c>
      <c r="I102" s="92" t="s">
        <v>238</v>
      </c>
    </row>
    <row r="103" spans="1:9" s="50" customFormat="1" ht="11.4" customHeight="1" x14ac:dyDescent="0.25">
      <c r="A103" s="93">
        <f>'Raw Data'!B321</f>
        <v>162</v>
      </c>
      <c r="B103" s="93">
        <f>'Raw Data'!B528</f>
        <v>81</v>
      </c>
      <c r="C103" s="93">
        <f>'Raw Data'!B735</f>
        <v>158</v>
      </c>
      <c r="D103" s="93">
        <f>'Raw Data'!B942</f>
        <v>194</v>
      </c>
      <c r="E103" s="93">
        <f>'Raw Data'!B1149</f>
        <v>177</v>
      </c>
      <c r="F103" s="93">
        <f>'Raw Data'!B1356</f>
        <v>196</v>
      </c>
      <c r="G103" s="93">
        <f>'Raw Data'!B1563</f>
        <v>174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179.8</v>
      </c>
      <c r="I103" s="94">
        <f>AVERAGE(A103:G103)</f>
        <v>163.14285714285714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88</v>
      </c>
      <c r="B109" s="93">
        <f>'Raw Data'!B529</f>
        <v>63</v>
      </c>
      <c r="C109" s="93">
        <f>'Raw Data'!B736</f>
        <v>106</v>
      </c>
      <c r="D109" s="93">
        <f>'Raw Data'!B943</f>
        <v>144</v>
      </c>
      <c r="E109" s="93">
        <f>'Raw Data'!B1150</f>
        <v>139</v>
      </c>
      <c r="F109" s="93">
        <f>'Raw Data'!B1357</f>
        <v>129</v>
      </c>
      <c r="G109" s="93">
        <f>'Raw Data'!B1564</f>
        <v>140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131.6</v>
      </c>
      <c r="I109" s="94">
        <f>AVERAGE(A109:G109)</f>
        <v>115.57142857142857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250</v>
      </c>
      <c r="B115" s="93">
        <f t="shared" ref="B115:E115" si="5">SUM(B103,B109)</f>
        <v>144</v>
      </c>
      <c r="C115" s="93">
        <f t="shared" si="5"/>
        <v>264</v>
      </c>
      <c r="D115" s="93">
        <f t="shared" si="5"/>
        <v>338</v>
      </c>
      <c r="E115" s="93">
        <f t="shared" si="5"/>
        <v>316</v>
      </c>
      <c r="F115" s="93">
        <f>SUM(F103,F109)</f>
        <v>325</v>
      </c>
      <c r="G115" s="93">
        <f>SUM(G103,G109)</f>
        <v>314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311.39999999999998</v>
      </c>
      <c r="I115" s="94">
        <f>AVERAGE(A115:G115)</f>
        <v>278.71428571428572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338</v>
      </c>
      <c r="C118" s="50" t="s">
        <v>339</v>
      </c>
      <c r="D118" s="50" t="s">
        <v>340</v>
      </c>
      <c r="F118" s="50" t="s">
        <v>341</v>
      </c>
    </row>
    <row r="119" spans="1:9" s="50" customFormat="1" ht="11.4" customHeight="1" x14ac:dyDescent="0.25">
      <c r="A119" s="50" t="s">
        <v>332</v>
      </c>
      <c r="B119" s="50">
        <f>SUM('Raw Data'!AQ1658:BG1658)</f>
        <v>67</v>
      </c>
      <c r="C119" s="50">
        <f>SUM('Raw Data'!AQ1659:BG1659)</f>
        <v>57</v>
      </c>
      <c r="D119" s="95">
        <f>B119/$D$14</f>
        <v>5.8669001751313482E-2</v>
      </c>
      <c r="F119" s="96">
        <f t="shared" ref="F119:F124" si="6">C119/$D$15</f>
        <v>7.0457354758961685E-2</v>
      </c>
    </row>
    <row r="120" spans="1:9" s="50" customFormat="1" ht="11.4" customHeight="1" x14ac:dyDescent="0.25">
      <c r="A120" s="50" t="s">
        <v>333</v>
      </c>
      <c r="B120" s="50">
        <f>SUM('Raw Data'!AS1658:BG1658)</f>
        <v>0</v>
      </c>
      <c r="C120" s="50">
        <f>SUM('Raw Data'!AS1659:BG1659)</f>
        <v>0</v>
      </c>
      <c r="D120" s="95">
        <f t="shared" ref="D120:D124" si="7">B120/$D$14</f>
        <v>0</v>
      </c>
      <c r="F120" s="96">
        <f t="shared" si="6"/>
        <v>0</v>
      </c>
    </row>
    <row r="121" spans="1:9" s="50" customFormat="1" x14ac:dyDescent="0.25">
      <c r="A121" s="50" t="s">
        <v>334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335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336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337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6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240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241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242</v>
      </c>
      <c r="G3" s="1" t="str">
        <f>RIGHT('Raw Data'!B20,3)</f>
        <v>030</v>
      </c>
      <c r="AL3" s="50" t="str">
        <f>TEXT('Raw Data'!A532,"ddd d mmm yyyy")</f>
        <v>Mon 11 Oct 2021</v>
      </c>
      <c r="AM3" s="50"/>
    </row>
    <row r="4" spans="1:48" x14ac:dyDescent="0.3">
      <c r="E4" s="22" t="s">
        <v>244</v>
      </c>
      <c r="G4" s="1" t="str">
        <f>'Raw Data'!B21</f>
        <v>Church Street</v>
      </c>
      <c r="AL4" s="50" t="str">
        <f>TEXT('Raw Data'!A739,"ddd d mmm yyyy")</f>
        <v>Tue 12 Oct 2021</v>
      </c>
      <c r="AM4" s="50"/>
    </row>
    <row r="5" spans="1:48" x14ac:dyDescent="0.3">
      <c r="E5" s="22" t="s">
        <v>245</v>
      </c>
      <c r="G5" s="112" t="str">
        <f>Summary!G5</f>
        <v>51.37432,-2.34778</v>
      </c>
      <c r="AL5" s="50" t="str">
        <f>TEXT('Raw Data'!A946,"ddd d mmm yyyy")</f>
        <v>Wed 13 Oct 2021</v>
      </c>
      <c r="AM5" s="50"/>
    </row>
    <row r="6" spans="1:48" x14ac:dyDescent="0.3">
      <c r="E6" s="22" t="s">
        <v>250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251</v>
      </c>
      <c r="G7" s="1" t="s">
        <v>252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243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237</v>
      </c>
      <c r="J12" s="17" t="s">
        <v>238</v>
      </c>
      <c r="L12" s="144" t="s">
        <v>239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0.4</v>
      </c>
      <c r="J14" s="8">
        <f t="shared" si="1"/>
        <v>0.2857142857142857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0.4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</v>
      </c>
      <c r="J35" s="8">
        <f t="shared" si="1"/>
        <v>0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0.2</v>
      </c>
      <c r="J37" s="8">
        <f t="shared" si="1"/>
        <v>0.2857142857142857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2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1.4</v>
      </c>
      <c r="J38" s="8">
        <f t="shared" si="1"/>
        <v>1.1428571428571428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2</v>
      </c>
      <c r="E39" s="6">
        <f>IF(OR($L$12="Northbound",$L$12="Eastbound"),'Raw Data'!$B796,IF(OR($L$12="Southbound",$L$12="Westbound"),'Raw Data'!$B797,'Raw Data'!$B796+'Raw Data'!$B797))</f>
        <v>1</v>
      </c>
      <c r="F39" s="6">
        <f>IF(OR($L$12="Northbound",$L$12="Eastbound"),'Raw Data'!$B1003,IF(OR($L$12="Southbound",$L$12="Westbound"),'Raw Data'!$B1004,'Raw Data'!$B1003+'Raw Data'!$B1004))</f>
        <v>0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1</v>
      </c>
      <c r="I39" s="7">
        <f t="shared" si="0"/>
        <v>0.8</v>
      </c>
      <c r="J39" s="8">
        <f t="shared" si="1"/>
        <v>0.5714285714285714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3</v>
      </c>
      <c r="E40" s="6">
        <f>IF(OR($L$12="Northbound",$L$12="Eastbound"),'Raw Data'!$B798,IF(OR($L$12="Southbound",$L$12="Westbound"),'Raw Data'!$B799,'Raw Data'!$B798+'Raw Data'!$B799))</f>
        <v>2</v>
      </c>
      <c r="F40" s="6">
        <f>IF(OR($L$12="Northbound",$L$12="Eastbound"),'Raw Data'!$B1005,IF(OR($L$12="Southbound",$L$12="Westbound"),'Raw Data'!$B1006,'Raw Data'!$B1005+'Raw Data'!$B1006))</f>
        <v>4</v>
      </c>
      <c r="G40" s="6">
        <f>IF(OR($L$12="Northbound",$L$12="Eastbound"),'Raw Data'!$B1212,IF(OR($L$12="Southbound",$L$12="Westbound"),'Raw Data'!$B1213,'Raw Data'!$B1212+'Raw Data'!$B1213))</f>
        <v>3</v>
      </c>
      <c r="H40" s="6">
        <f>IF(OR($L$12="Northbound",$L$12="Eastbound"),'Raw Data'!$B1419,IF(OR($L$12="Southbound",$L$12="Westbound"),'Raw Data'!$B1420,'Raw Data'!$B1419+'Raw Data'!$B1420))</f>
        <v>1</v>
      </c>
      <c r="I40" s="7">
        <f t="shared" si="0"/>
        <v>2.6</v>
      </c>
      <c r="J40" s="8">
        <f t="shared" si="1"/>
        <v>1.8571428571428572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1</v>
      </c>
      <c r="E41" s="6">
        <f>IF(OR($L$12="Northbound",$L$12="Eastbound"),'Raw Data'!$B800,IF(OR($L$12="Southbound",$L$12="Westbound"),'Raw Data'!$B801,'Raw Data'!$B800+'Raw Data'!$B801))</f>
        <v>0</v>
      </c>
      <c r="F41" s="6">
        <f>IF(OR($L$12="Northbound",$L$12="Eastbound"),'Raw Data'!$B1007,IF(OR($L$12="Southbound",$L$12="Westbound"),'Raw Data'!$B1008,'Raw Data'!$B1007+'Raw Data'!$B1008))</f>
        <v>1</v>
      </c>
      <c r="G41" s="6">
        <f>IF(OR($L$12="Northbound",$L$12="Eastbound"),'Raw Data'!$B1214,IF(OR($L$12="Southbound",$L$12="Westbound"),'Raw Data'!$B1215,'Raw Data'!$B1214+'Raw Data'!$B1215))</f>
        <v>1</v>
      </c>
      <c r="H41" s="6">
        <f>IF(OR($L$12="Northbound",$L$12="Eastbound"),'Raw Data'!$B1421,IF(OR($L$12="Southbound",$L$12="Westbound"),'Raw Data'!$B1422,'Raw Data'!$B1421+'Raw Data'!$B1422))</f>
        <v>1</v>
      </c>
      <c r="I41" s="7">
        <f t="shared" si="0"/>
        <v>0.8</v>
      </c>
      <c r="J41" s="8">
        <f t="shared" si="1"/>
        <v>0.5714285714285714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0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1</v>
      </c>
      <c r="E42" s="6">
        <f>IF(OR($L$12="Northbound",$L$12="Eastbound"),'Raw Data'!$B802,IF(OR($L$12="Southbound",$L$12="Westbound"),'Raw Data'!$B803,'Raw Data'!$B802+'Raw Data'!$B803))</f>
        <v>2</v>
      </c>
      <c r="F42" s="6">
        <f>IF(OR($L$12="Northbound",$L$12="Eastbound"),'Raw Data'!$B1009,IF(OR($L$12="Southbound",$L$12="Westbound"),'Raw Data'!$B1010,'Raw Data'!$B1009+'Raw Data'!$B1010))</f>
        <v>0</v>
      </c>
      <c r="G42" s="6">
        <f>IF(OR($L$12="Northbound",$L$12="Eastbound"),'Raw Data'!$B1216,IF(OR($L$12="Southbound",$L$12="Westbound"),'Raw Data'!$B1217,'Raw Data'!$B1216+'Raw Data'!$B1217))</f>
        <v>1</v>
      </c>
      <c r="H42" s="6">
        <f>IF(OR($L$12="Northbound",$L$12="Eastbound"),'Raw Data'!$B1423,IF(OR($L$12="Southbound",$L$12="Westbound"),'Raw Data'!$B1424,'Raw Data'!$B1423+'Raw Data'!$B1424))</f>
        <v>0</v>
      </c>
      <c r="I42" s="7">
        <f t="shared" si="0"/>
        <v>0.8</v>
      </c>
      <c r="J42" s="8">
        <f t="shared" si="1"/>
        <v>0.5714285714285714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3</v>
      </c>
      <c r="E43" s="6">
        <f>IF(OR($L$12="Northbound",$L$12="Eastbound"),'Raw Data'!$B804,IF(OR($L$12="Southbound",$L$12="Westbound"),'Raw Data'!$B805,'Raw Data'!$B804+'Raw Data'!$B805))</f>
        <v>2</v>
      </c>
      <c r="F43" s="6">
        <f>IF(OR($L$12="Northbound",$L$12="Eastbound"),'Raw Data'!$B1011,IF(OR($L$12="Southbound",$L$12="Westbound"),'Raw Data'!$B1012,'Raw Data'!$B1011+'Raw Data'!$B1012))</f>
        <v>2</v>
      </c>
      <c r="G43" s="6">
        <f>IF(OR($L$12="Northbound",$L$12="Eastbound"),'Raw Data'!$B1218,IF(OR($L$12="Southbound",$L$12="Westbound"),'Raw Data'!$B1219,'Raw Data'!$B1218+'Raw Data'!$B1219))</f>
        <v>1</v>
      </c>
      <c r="H43" s="6">
        <f>IF(OR($L$12="Northbound",$L$12="Eastbound"),'Raw Data'!$B1425,IF(OR($L$12="Southbound",$L$12="Westbound"),'Raw Data'!$B1426,'Raw Data'!$B1425+'Raw Data'!$B1426))</f>
        <v>1</v>
      </c>
      <c r="I43" s="7">
        <f t="shared" si="0"/>
        <v>1.8</v>
      </c>
      <c r="J43" s="8">
        <f t="shared" si="1"/>
        <v>1.5714285714285714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8</v>
      </c>
      <c r="E44" s="6">
        <f>IF(OR($L$12="Northbound",$L$12="Eastbound"),'Raw Data'!$B806,IF(OR($L$12="Southbound",$L$12="Westbound"),'Raw Data'!$B807,'Raw Data'!$B806+'Raw Data'!$B807))</f>
        <v>10</v>
      </c>
      <c r="F44" s="6">
        <f>IF(OR($L$12="Northbound",$L$12="Eastbound"),'Raw Data'!$B1013,IF(OR($L$12="Southbound",$L$12="Westbound"),'Raw Data'!$B1014,'Raw Data'!$B1013+'Raw Data'!$B1014))</f>
        <v>11</v>
      </c>
      <c r="G44" s="6">
        <f>IF(OR($L$12="Northbound",$L$12="Eastbound"),'Raw Data'!$B1220,IF(OR($L$12="Southbound",$L$12="Westbound"),'Raw Data'!$B1221,'Raw Data'!$B1220+'Raw Data'!$B1221))</f>
        <v>5</v>
      </c>
      <c r="H44" s="6">
        <f>IF(OR($L$12="Northbound",$L$12="Eastbound"),'Raw Data'!$B1427,IF(OR($L$12="Southbound",$L$12="Westbound"),'Raw Data'!$B1428,'Raw Data'!$B1427+'Raw Data'!$B1428))</f>
        <v>7</v>
      </c>
      <c r="I44" s="7">
        <f t="shared" si="0"/>
        <v>8.1999999999999993</v>
      </c>
      <c r="J44" s="8">
        <f t="shared" si="1"/>
        <v>6.5714285714285712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</v>
      </c>
      <c r="C45" s="6">
        <f>IF(OR($L$12="Northbound",$L$12="Eastbound"),'Raw Data'!$B394,IF(OR($L$12="Southbound",$L$12="Westbound"),'Raw Data'!$B395,'Raw Data'!$B394+'Raw Data'!$B395))</f>
        <v>1</v>
      </c>
      <c r="D45" s="6">
        <f>IF(OR($L$12="Northbound",$L$12="Eastbound"),'Raw Data'!$B601,IF(OR($L$12="Southbound",$L$12="Westbound"),'Raw Data'!$B602,'Raw Data'!$B601+'Raw Data'!$B602))</f>
        <v>3</v>
      </c>
      <c r="E45" s="6">
        <f>IF(OR($L$12="Northbound",$L$12="Eastbound"),'Raw Data'!$B808,IF(OR($L$12="Southbound",$L$12="Westbound"),'Raw Data'!$B809,'Raw Data'!$B808+'Raw Data'!$B809))</f>
        <v>8</v>
      </c>
      <c r="F45" s="6">
        <f>IF(OR($L$12="Northbound",$L$12="Eastbound"),'Raw Data'!$B1015,IF(OR($L$12="Southbound",$L$12="Westbound"),'Raw Data'!$B1016,'Raw Data'!$B1015+'Raw Data'!$B1016))</f>
        <v>9</v>
      </c>
      <c r="G45" s="6">
        <f>IF(OR($L$12="Northbound",$L$12="Eastbound"),'Raw Data'!$B1222,IF(OR($L$12="Southbound",$L$12="Westbound"),'Raw Data'!$B1223,'Raw Data'!$B1222+'Raw Data'!$B1223))</f>
        <v>13</v>
      </c>
      <c r="H45" s="6">
        <f>IF(OR($L$12="Northbound",$L$12="Eastbound"),'Raw Data'!$B1429,IF(OR($L$12="Southbound",$L$12="Westbound"),'Raw Data'!$B1430,'Raw Data'!$B1429+'Raw Data'!$B1430))</f>
        <v>11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8.8000000000000007</v>
      </c>
      <c r="J45" s="8">
        <f t="shared" ref="J45:J76" si="3">AVERAGE(B45:H45)</f>
        <v>6.5714285714285712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</v>
      </c>
      <c r="C46" s="6">
        <f>IF(OR($L$12="Northbound",$L$12="Eastbound"),'Raw Data'!$B396,IF(OR($L$12="Southbound",$L$12="Westbound"),'Raw Data'!$B397,'Raw Data'!$B396+'Raw Data'!$B397))</f>
        <v>1</v>
      </c>
      <c r="D46" s="6">
        <f>IF(OR($L$12="Northbound",$L$12="Eastbound"),'Raw Data'!$B603,IF(OR($L$12="Southbound",$L$12="Westbound"),'Raw Data'!$B604,'Raw Data'!$B603+'Raw Data'!$B604))</f>
        <v>15</v>
      </c>
      <c r="E46" s="6">
        <f>IF(OR($L$12="Northbound",$L$12="Eastbound"),'Raw Data'!$B810,IF(OR($L$12="Southbound",$L$12="Westbound"),'Raw Data'!$B811,'Raw Data'!$B810+'Raw Data'!$B811))</f>
        <v>10</v>
      </c>
      <c r="F46" s="6">
        <f>IF(OR($L$12="Northbound",$L$12="Eastbound"),'Raw Data'!$B1017,IF(OR($L$12="Southbound",$L$12="Westbound"),'Raw Data'!$B1018,'Raw Data'!$B1017+'Raw Data'!$B1018))</f>
        <v>10</v>
      </c>
      <c r="G46" s="6">
        <f>IF(OR($L$12="Northbound",$L$12="Eastbound"),'Raw Data'!$B1224,IF(OR($L$12="Southbound",$L$12="Westbound"),'Raw Data'!$B1225,'Raw Data'!$B1224+'Raw Data'!$B1225))</f>
        <v>10</v>
      </c>
      <c r="H46" s="6">
        <f>IF(OR($L$12="Northbound",$L$12="Eastbound"),'Raw Data'!$B1431,IF(OR($L$12="Southbound",$L$12="Westbound"),'Raw Data'!$B1432,'Raw Data'!$B1431+'Raw Data'!$B1432))</f>
        <v>10</v>
      </c>
      <c r="I46" s="7">
        <f t="shared" si="2"/>
        <v>11</v>
      </c>
      <c r="J46" s="8">
        <f t="shared" si="3"/>
        <v>8.1428571428571423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4</v>
      </c>
      <c r="C47" s="6">
        <f>IF(OR($L$12="Northbound",$L$12="Eastbound"),'Raw Data'!$B398,IF(OR($L$12="Southbound",$L$12="Westbound"),'Raw Data'!$B399,'Raw Data'!$B398+'Raw Data'!$B399))</f>
        <v>0</v>
      </c>
      <c r="D47" s="6">
        <f>IF(OR($L$12="Northbound",$L$12="Eastbound"),'Raw Data'!$B605,IF(OR($L$12="Southbound",$L$12="Westbound"),'Raw Data'!$B606,'Raw Data'!$B605+'Raw Data'!$B606))</f>
        <v>11</v>
      </c>
      <c r="E47" s="6">
        <f>IF(OR($L$12="Northbound",$L$12="Eastbound"),'Raw Data'!$B812,IF(OR($L$12="Southbound",$L$12="Westbound"),'Raw Data'!$B813,'Raw Data'!$B812+'Raw Data'!$B813))</f>
        <v>14</v>
      </c>
      <c r="F47" s="6">
        <f>IF(OR($L$12="Northbound",$L$12="Eastbound"),'Raw Data'!$B1019,IF(OR($L$12="Southbound",$L$12="Westbound"),'Raw Data'!$B1020,'Raw Data'!$B1019+'Raw Data'!$B1020))</f>
        <v>18</v>
      </c>
      <c r="G47" s="6">
        <f>IF(OR($L$12="Northbound",$L$12="Eastbound"),'Raw Data'!$B1226,IF(OR($L$12="Southbound",$L$12="Westbound"),'Raw Data'!$B1227,'Raw Data'!$B1226+'Raw Data'!$B1227))</f>
        <v>16</v>
      </c>
      <c r="H47" s="6">
        <f>IF(OR($L$12="Northbound",$L$12="Eastbound"),'Raw Data'!$B1433,IF(OR($L$12="Southbound",$L$12="Westbound"),'Raw Data'!$B1434,'Raw Data'!$B1433+'Raw Data'!$B1434))</f>
        <v>16</v>
      </c>
      <c r="I47" s="7">
        <f t="shared" si="2"/>
        <v>15</v>
      </c>
      <c r="J47" s="8">
        <f t="shared" si="3"/>
        <v>11.285714285714286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</v>
      </c>
      <c r="C48" s="6">
        <f>IF(OR($L$12="Northbound",$L$12="Eastbound"),'Raw Data'!$B400,IF(OR($L$12="Southbound",$L$12="Westbound"),'Raw Data'!$B401,'Raw Data'!$B400+'Raw Data'!$B401))</f>
        <v>3</v>
      </c>
      <c r="D48" s="6">
        <f>IF(OR($L$12="Northbound",$L$12="Eastbound"),'Raw Data'!$B607,IF(OR($L$12="Southbound",$L$12="Westbound"),'Raw Data'!$B608,'Raw Data'!$B607+'Raw Data'!$B608))</f>
        <v>7</v>
      </c>
      <c r="E48" s="6">
        <f>IF(OR($L$12="Northbound",$L$12="Eastbound"),'Raw Data'!$B814,IF(OR($L$12="Southbound",$L$12="Westbound"),'Raw Data'!$B815,'Raw Data'!$B814+'Raw Data'!$B815))</f>
        <v>13</v>
      </c>
      <c r="F48" s="6">
        <f>IF(OR($L$12="Northbound",$L$12="Eastbound"),'Raw Data'!$B1021,IF(OR($L$12="Southbound",$L$12="Westbound"),'Raw Data'!$B1022,'Raw Data'!$B1021+'Raw Data'!$B1022))</f>
        <v>9</v>
      </c>
      <c r="G48" s="6">
        <f>IF(OR($L$12="Northbound",$L$12="Eastbound"),'Raw Data'!$B1228,IF(OR($L$12="Southbound",$L$12="Westbound"),'Raw Data'!$B1229,'Raw Data'!$B1228+'Raw Data'!$B1229))</f>
        <v>14</v>
      </c>
      <c r="H48" s="6">
        <f>IF(OR($L$12="Northbound",$L$12="Eastbound"),'Raw Data'!$B1435,IF(OR($L$12="Southbound",$L$12="Westbound"),'Raw Data'!$B1436,'Raw Data'!$B1435+'Raw Data'!$B1436))</f>
        <v>17</v>
      </c>
      <c r="I48" s="7">
        <f t="shared" si="2"/>
        <v>12</v>
      </c>
      <c r="J48" s="8">
        <f t="shared" si="3"/>
        <v>9.4285714285714288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</v>
      </c>
      <c r="C49" s="6">
        <f>IF(OR($L$12="Northbound",$L$12="Eastbound"),'Raw Data'!$B402,IF(OR($L$12="Southbound",$L$12="Westbound"),'Raw Data'!$B403,'Raw Data'!$B402+'Raw Data'!$B403))</f>
        <v>2</v>
      </c>
      <c r="D49" s="6">
        <f>IF(OR($L$12="Northbound",$L$12="Eastbound"),'Raw Data'!$B609,IF(OR($L$12="Southbound",$L$12="Westbound"),'Raw Data'!$B610,'Raw Data'!$B609+'Raw Data'!$B610))</f>
        <v>4</v>
      </c>
      <c r="E49" s="6">
        <f>IF(OR($L$12="Northbound",$L$12="Eastbound"),'Raw Data'!$B816,IF(OR($L$12="Southbound",$L$12="Westbound"),'Raw Data'!$B817,'Raw Data'!$B816+'Raw Data'!$B817))</f>
        <v>8</v>
      </c>
      <c r="F49" s="6">
        <f>IF(OR($L$12="Northbound",$L$12="Eastbound"),'Raw Data'!$B1023,IF(OR($L$12="Southbound",$L$12="Westbound"),'Raw Data'!$B1024,'Raw Data'!$B1023+'Raw Data'!$B1024))</f>
        <v>7</v>
      </c>
      <c r="G49" s="6">
        <f>IF(OR($L$12="Northbound",$L$12="Eastbound"),'Raw Data'!$B1230,IF(OR($L$12="Southbound",$L$12="Westbound"),'Raw Data'!$B1231,'Raw Data'!$B1230+'Raw Data'!$B1231))</f>
        <v>7</v>
      </c>
      <c r="H49" s="6">
        <f>IF(OR($L$12="Northbound",$L$12="Eastbound"),'Raw Data'!$B1437,IF(OR($L$12="Southbound",$L$12="Westbound"),'Raw Data'!$B1438,'Raw Data'!$B1437+'Raw Data'!$B1438))</f>
        <v>6</v>
      </c>
      <c r="I49" s="7">
        <f t="shared" si="2"/>
        <v>6.4</v>
      </c>
      <c r="J49" s="8">
        <f t="shared" si="3"/>
        <v>5.4285714285714288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</v>
      </c>
      <c r="C50" s="6">
        <f>IF(OR($L$12="Northbound",$L$12="Eastbound"),'Raw Data'!$B404,IF(OR($L$12="Southbound",$L$12="Westbound"),'Raw Data'!$B405,'Raw Data'!$B404+'Raw Data'!$B405))</f>
        <v>8</v>
      </c>
      <c r="D50" s="6">
        <f>IF(OR($L$12="Northbound",$L$12="Eastbound"),'Raw Data'!$B611,IF(OR($L$12="Southbound",$L$12="Westbound"),'Raw Data'!$B612,'Raw Data'!$B611+'Raw Data'!$B612))</f>
        <v>4</v>
      </c>
      <c r="E50" s="6">
        <f>IF(OR($L$12="Northbound",$L$12="Eastbound"),'Raw Data'!$B818,IF(OR($L$12="Southbound",$L$12="Westbound"),'Raw Data'!$B819,'Raw Data'!$B818+'Raw Data'!$B819))</f>
        <v>9</v>
      </c>
      <c r="F50" s="6">
        <f>IF(OR($L$12="Northbound",$L$12="Eastbound"),'Raw Data'!$B1025,IF(OR($L$12="Southbound",$L$12="Westbound"),'Raw Data'!$B1026,'Raw Data'!$B1025+'Raw Data'!$B1026))</f>
        <v>3</v>
      </c>
      <c r="G50" s="6">
        <f>IF(OR($L$12="Northbound",$L$12="Eastbound"),'Raw Data'!$B1232,IF(OR($L$12="Southbound",$L$12="Westbound"),'Raw Data'!$B1233,'Raw Data'!$B1232+'Raw Data'!$B1233))</f>
        <v>6</v>
      </c>
      <c r="H50" s="6">
        <f>IF(OR($L$12="Northbound",$L$12="Eastbound"),'Raw Data'!$B1439,IF(OR($L$12="Southbound",$L$12="Westbound"),'Raw Data'!$B1440,'Raw Data'!$B1439+'Raw Data'!$B1440))</f>
        <v>5</v>
      </c>
      <c r="I50" s="7">
        <f t="shared" si="2"/>
        <v>5.4</v>
      </c>
      <c r="J50" s="8">
        <f t="shared" si="3"/>
        <v>5.2857142857142856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</v>
      </c>
      <c r="C51" s="6">
        <f>IF(OR($L$12="Northbound",$L$12="Eastbound"),'Raw Data'!$B406,IF(OR($L$12="Southbound",$L$12="Westbound"),'Raw Data'!$B407,'Raw Data'!$B406+'Raw Data'!$B407))</f>
        <v>1</v>
      </c>
      <c r="D51" s="6">
        <f>IF(OR($L$12="Northbound",$L$12="Eastbound"),'Raw Data'!$B613,IF(OR($L$12="Southbound",$L$12="Westbound"),'Raw Data'!$B614,'Raw Data'!$B613+'Raw Data'!$B614))</f>
        <v>5</v>
      </c>
      <c r="E51" s="6">
        <f>IF(OR($L$12="Northbound",$L$12="Eastbound"),'Raw Data'!$B820,IF(OR($L$12="Southbound",$L$12="Westbound"),'Raw Data'!$B821,'Raw Data'!$B820+'Raw Data'!$B821))</f>
        <v>4</v>
      </c>
      <c r="F51" s="6">
        <f>IF(OR($L$12="Northbound",$L$12="Eastbound"),'Raw Data'!$B1027,IF(OR($L$12="Southbound",$L$12="Westbound"),'Raw Data'!$B1028,'Raw Data'!$B1027+'Raw Data'!$B1028))</f>
        <v>8</v>
      </c>
      <c r="G51" s="6">
        <f>IF(OR($L$12="Northbound",$L$12="Eastbound"),'Raw Data'!$B1234,IF(OR($L$12="Southbound",$L$12="Westbound"),'Raw Data'!$B1235,'Raw Data'!$B1234+'Raw Data'!$B1235))</f>
        <v>4</v>
      </c>
      <c r="H51" s="6">
        <f>IF(OR($L$12="Northbound",$L$12="Eastbound"),'Raw Data'!$B1441,IF(OR($L$12="Southbound",$L$12="Westbound"),'Raw Data'!$B1442,'Raw Data'!$B1441+'Raw Data'!$B1442))</f>
        <v>1</v>
      </c>
      <c r="I51" s="7">
        <f t="shared" si="2"/>
        <v>4.4000000000000004</v>
      </c>
      <c r="J51" s="8">
        <f t="shared" si="3"/>
        <v>3.4285714285714284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</v>
      </c>
      <c r="C52" s="6">
        <f>IF(OR($L$12="Northbound",$L$12="Eastbound"),'Raw Data'!$B408,IF(OR($L$12="Southbound",$L$12="Westbound"),'Raw Data'!$B409,'Raw Data'!$B408+'Raw Data'!$B409))</f>
        <v>2</v>
      </c>
      <c r="D52" s="6">
        <f>IF(OR($L$12="Northbound",$L$12="Eastbound"),'Raw Data'!$B615,IF(OR($L$12="Southbound",$L$12="Westbound"),'Raw Data'!$B616,'Raw Data'!$B615+'Raw Data'!$B616))</f>
        <v>6</v>
      </c>
      <c r="E52" s="6">
        <f>IF(OR($L$12="Northbound",$L$12="Eastbound"),'Raw Data'!$B822,IF(OR($L$12="Southbound",$L$12="Westbound"),'Raw Data'!$B823,'Raw Data'!$B822+'Raw Data'!$B823))</f>
        <v>4</v>
      </c>
      <c r="F52" s="6">
        <f>IF(OR($L$12="Northbound",$L$12="Eastbound"),'Raw Data'!$B1029,IF(OR($L$12="Southbound",$L$12="Westbound"),'Raw Data'!$B1030,'Raw Data'!$B1029+'Raw Data'!$B1030))</f>
        <v>5</v>
      </c>
      <c r="G52" s="6">
        <f>IF(OR($L$12="Northbound",$L$12="Eastbound"),'Raw Data'!$B1236,IF(OR($L$12="Southbound",$L$12="Westbound"),'Raw Data'!$B1237,'Raw Data'!$B1236+'Raw Data'!$B1237))</f>
        <v>5</v>
      </c>
      <c r="H52" s="6">
        <f>IF(OR($L$12="Northbound",$L$12="Eastbound"),'Raw Data'!$B1443,IF(OR($L$12="Southbound",$L$12="Westbound"),'Raw Data'!$B1444,'Raw Data'!$B1443+'Raw Data'!$B1444))</f>
        <v>2</v>
      </c>
      <c r="I52" s="7">
        <f t="shared" si="2"/>
        <v>4.4000000000000004</v>
      </c>
      <c r="J52" s="8">
        <f t="shared" si="3"/>
        <v>4.1428571428571432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</v>
      </c>
      <c r="C53" s="6">
        <f>IF(OR($L$12="Northbound",$L$12="Eastbound"),'Raw Data'!$B410,IF(OR($L$12="Southbound",$L$12="Westbound"),'Raw Data'!$B411,'Raw Data'!$B410+'Raw Data'!$B411))</f>
        <v>4</v>
      </c>
      <c r="D53" s="6">
        <f>IF(OR($L$12="Northbound",$L$12="Eastbound"),'Raw Data'!$B617,IF(OR($L$12="Southbound",$L$12="Westbound"),'Raw Data'!$B618,'Raw Data'!$B617+'Raw Data'!$B618))</f>
        <v>0</v>
      </c>
      <c r="E53" s="6">
        <f>IF(OR($L$12="Northbound",$L$12="Eastbound"),'Raw Data'!$B824,IF(OR($L$12="Southbound",$L$12="Westbound"),'Raw Data'!$B825,'Raw Data'!$B824+'Raw Data'!$B825))</f>
        <v>5</v>
      </c>
      <c r="F53" s="6">
        <f>IF(OR($L$12="Northbound",$L$12="Eastbound"),'Raw Data'!$B1031,IF(OR($L$12="Southbound",$L$12="Westbound"),'Raw Data'!$B1032,'Raw Data'!$B1031+'Raw Data'!$B1032))</f>
        <v>4</v>
      </c>
      <c r="G53" s="6">
        <f>IF(OR($L$12="Northbound",$L$12="Eastbound"),'Raw Data'!$B1238,IF(OR($L$12="Southbound",$L$12="Westbound"),'Raw Data'!$B1239,'Raw Data'!$B1238+'Raw Data'!$B1239))</f>
        <v>1</v>
      </c>
      <c r="H53" s="6">
        <f>IF(OR($L$12="Northbound",$L$12="Eastbound"),'Raw Data'!$B1445,IF(OR($L$12="Southbound",$L$12="Westbound"),'Raw Data'!$B1446,'Raw Data'!$B1445+'Raw Data'!$B1446))</f>
        <v>3</v>
      </c>
      <c r="I53" s="7">
        <f t="shared" si="2"/>
        <v>2.6</v>
      </c>
      <c r="J53" s="8">
        <f t="shared" si="3"/>
        <v>3.2857142857142856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</v>
      </c>
      <c r="C54" s="6">
        <f>IF(OR($L$12="Northbound",$L$12="Eastbound"),'Raw Data'!$B412,IF(OR($L$12="Southbound",$L$12="Westbound"),'Raw Data'!$B413,'Raw Data'!$B412+'Raw Data'!$B413))</f>
        <v>3</v>
      </c>
      <c r="D54" s="6">
        <f>IF(OR($L$12="Northbound",$L$12="Eastbound"),'Raw Data'!$B619,IF(OR($L$12="Southbound",$L$12="Westbound"),'Raw Data'!$B620,'Raw Data'!$B619+'Raw Data'!$B620))</f>
        <v>2</v>
      </c>
      <c r="E54" s="6">
        <f>IF(OR($L$12="Northbound",$L$12="Eastbound"),'Raw Data'!$B826,IF(OR($L$12="Southbound",$L$12="Westbound"),'Raw Data'!$B827,'Raw Data'!$B826+'Raw Data'!$B827))</f>
        <v>1</v>
      </c>
      <c r="F54" s="6">
        <f>IF(OR($L$12="Northbound",$L$12="Eastbound"),'Raw Data'!$B1033,IF(OR($L$12="Southbound",$L$12="Westbound"),'Raw Data'!$B1034,'Raw Data'!$B1033+'Raw Data'!$B1034))</f>
        <v>3</v>
      </c>
      <c r="G54" s="6">
        <f>IF(OR($L$12="Northbound",$L$12="Eastbound"),'Raw Data'!$B1240,IF(OR($L$12="Southbound",$L$12="Westbound"),'Raw Data'!$B1241,'Raw Data'!$B1240+'Raw Data'!$B1241))</f>
        <v>4</v>
      </c>
      <c r="H54" s="6">
        <f>IF(OR($L$12="Northbound",$L$12="Eastbound"),'Raw Data'!$B1447,IF(OR($L$12="Southbound",$L$12="Westbound"),'Raw Data'!$B1448,'Raw Data'!$B1447+'Raw Data'!$B1448))</f>
        <v>3</v>
      </c>
      <c r="I54" s="7">
        <f t="shared" si="2"/>
        <v>2.6</v>
      </c>
      <c r="J54" s="8">
        <f t="shared" si="3"/>
        <v>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</v>
      </c>
      <c r="C55" s="6">
        <f>IF(OR($L$12="Northbound",$L$12="Eastbound"),'Raw Data'!$B414,IF(OR($L$12="Southbound",$L$12="Westbound"),'Raw Data'!$B415,'Raw Data'!$B414+'Raw Data'!$B415))</f>
        <v>5</v>
      </c>
      <c r="D55" s="6">
        <f>IF(OR($L$12="Northbound",$L$12="Eastbound"),'Raw Data'!$B621,IF(OR($L$12="Southbound",$L$12="Westbound"),'Raw Data'!$B622,'Raw Data'!$B621+'Raw Data'!$B622))</f>
        <v>5</v>
      </c>
      <c r="E55" s="6">
        <f>IF(OR($L$12="Northbound",$L$12="Eastbound"),'Raw Data'!$B828,IF(OR($L$12="Southbound",$L$12="Westbound"),'Raw Data'!$B829,'Raw Data'!$B828+'Raw Data'!$B829))</f>
        <v>4</v>
      </c>
      <c r="F55" s="6">
        <f>IF(OR($L$12="Northbound",$L$12="Eastbound"),'Raw Data'!$B1035,IF(OR($L$12="Southbound",$L$12="Westbound"),'Raw Data'!$B1036,'Raw Data'!$B1035+'Raw Data'!$B1036))</f>
        <v>3</v>
      </c>
      <c r="G55" s="6">
        <f>IF(OR($L$12="Northbound",$L$12="Eastbound"),'Raw Data'!$B1242,IF(OR($L$12="Southbound",$L$12="Westbound"),'Raw Data'!$B1243,'Raw Data'!$B1242+'Raw Data'!$B1243))</f>
        <v>5</v>
      </c>
      <c r="H55" s="6">
        <f>IF(OR($L$12="Northbound",$L$12="Eastbound"),'Raw Data'!$B1449,IF(OR($L$12="Southbound",$L$12="Westbound"),'Raw Data'!$B1450,'Raw Data'!$B1449+'Raw Data'!$B1450))</f>
        <v>4</v>
      </c>
      <c r="I55" s="7">
        <f t="shared" si="2"/>
        <v>4.2</v>
      </c>
      <c r="J55" s="8">
        <f t="shared" si="3"/>
        <v>4.7142857142857144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</v>
      </c>
      <c r="C56" s="6">
        <f>IF(OR($L$12="Northbound",$L$12="Eastbound"),'Raw Data'!$B416,IF(OR($L$12="Southbound",$L$12="Westbound"),'Raw Data'!$B417,'Raw Data'!$B416+'Raw Data'!$B417))</f>
        <v>5</v>
      </c>
      <c r="D56" s="6">
        <f>IF(OR($L$12="Northbound",$L$12="Eastbound"),'Raw Data'!$B623,IF(OR($L$12="Southbound",$L$12="Westbound"),'Raw Data'!$B624,'Raw Data'!$B623+'Raw Data'!$B624))</f>
        <v>4</v>
      </c>
      <c r="E56" s="6">
        <f>IF(OR($L$12="Northbound",$L$12="Eastbound"),'Raw Data'!$B830,IF(OR($L$12="Southbound",$L$12="Westbound"),'Raw Data'!$B831,'Raw Data'!$B830+'Raw Data'!$B831))</f>
        <v>6</v>
      </c>
      <c r="F56" s="6">
        <f>IF(OR($L$12="Northbound",$L$12="Eastbound"),'Raw Data'!$B1037,IF(OR($L$12="Southbound",$L$12="Westbound"),'Raw Data'!$B1038,'Raw Data'!$B1037+'Raw Data'!$B1038))</f>
        <v>2</v>
      </c>
      <c r="G56" s="6">
        <f>IF(OR($L$12="Northbound",$L$12="Eastbound"),'Raw Data'!$B1244,IF(OR($L$12="Southbound",$L$12="Westbound"),'Raw Data'!$B1245,'Raw Data'!$B1244+'Raw Data'!$B1245))</f>
        <v>1</v>
      </c>
      <c r="H56" s="6">
        <f>IF(OR($L$12="Northbound",$L$12="Eastbound"),'Raw Data'!$B1451,IF(OR($L$12="Southbound",$L$12="Westbound"),'Raw Data'!$B1452,'Raw Data'!$B1451+'Raw Data'!$B1452))</f>
        <v>3</v>
      </c>
      <c r="I56" s="7">
        <f t="shared" si="2"/>
        <v>3.2</v>
      </c>
      <c r="J56" s="8">
        <f t="shared" si="3"/>
        <v>3.5714285714285716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</v>
      </c>
      <c r="C57" s="6">
        <f>IF(OR($L$12="Northbound",$L$12="Eastbound"),'Raw Data'!$B418,IF(OR($L$12="Southbound",$L$12="Westbound"),'Raw Data'!$B419,'Raw Data'!$B418+'Raw Data'!$B419))</f>
        <v>3</v>
      </c>
      <c r="D57" s="6">
        <f>IF(OR($L$12="Northbound",$L$12="Eastbound"),'Raw Data'!$B625,IF(OR($L$12="Southbound",$L$12="Westbound"),'Raw Data'!$B626,'Raw Data'!$B625+'Raw Data'!$B626))</f>
        <v>2</v>
      </c>
      <c r="E57" s="6">
        <f>IF(OR($L$12="Northbound",$L$12="Eastbound"),'Raw Data'!$B832,IF(OR($L$12="Southbound",$L$12="Westbound"),'Raw Data'!$B833,'Raw Data'!$B832+'Raw Data'!$B833))</f>
        <v>4</v>
      </c>
      <c r="F57" s="6">
        <f>IF(OR($L$12="Northbound",$L$12="Eastbound"),'Raw Data'!$B1039,IF(OR($L$12="Southbound",$L$12="Westbound"),'Raw Data'!$B1040,'Raw Data'!$B1039+'Raw Data'!$B1040))</f>
        <v>3</v>
      </c>
      <c r="G57" s="6">
        <f>IF(OR($L$12="Northbound",$L$12="Eastbound"),'Raw Data'!$B1246,IF(OR($L$12="Southbound",$L$12="Westbound"),'Raw Data'!$B1247,'Raw Data'!$B1246+'Raw Data'!$B1247))</f>
        <v>4</v>
      </c>
      <c r="H57" s="6">
        <f>IF(OR($L$12="Northbound",$L$12="Eastbound"),'Raw Data'!$B1453,IF(OR($L$12="Southbound",$L$12="Westbound"),'Raw Data'!$B1454,'Raw Data'!$B1453+'Raw Data'!$B1454))</f>
        <v>5</v>
      </c>
      <c r="I57" s="7">
        <f t="shared" si="2"/>
        <v>3.6</v>
      </c>
      <c r="J57" s="8">
        <f t="shared" si="3"/>
        <v>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</v>
      </c>
      <c r="C58" s="6">
        <f>IF(OR($L$12="Northbound",$L$12="Eastbound"),'Raw Data'!$B420,IF(OR($L$12="Southbound",$L$12="Westbound"),'Raw Data'!$B421,'Raw Data'!$B420+'Raw Data'!$B421))</f>
        <v>2</v>
      </c>
      <c r="D58" s="6">
        <f>IF(OR($L$12="Northbound",$L$12="Eastbound"),'Raw Data'!$B627,IF(OR($L$12="Southbound",$L$12="Westbound"),'Raw Data'!$B628,'Raw Data'!$B627+'Raw Data'!$B628))</f>
        <v>3</v>
      </c>
      <c r="E58" s="6">
        <f>IF(OR($L$12="Northbound",$L$12="Eastbound"),'Raw Data'!$B834,IF(OR($L$12="Southbound",$L$12="Westbound"),'Raw Data'!$B835,'Raw Data'!$B834+'Raw Data'!$B835))</f>
        <v>4</v>
      </c>
      <c r="F58" s="6">
        <f>IF(OR($L$12="Northbound",$L$12="Eastbound"),'Raw Data'!$B1041,IF(OR($L$12="Southbound",$L$12="Westbound"),'Raw Data'!$B1042,'Raw Data'!$B1041+'Raw Data'!$B1042))</f>
        <v>3</v>
      </c>
      <c r="G58" s="6">
        <f>IF(OR($L$12="Northbound",$L$12="Eastbound"),'Raw Data'!$B1248,IF(OR($L$12="Southbound",$L$12="Westbound"),'Raw Data'!$B1249,'Raw Data'!$B1248+'Raw Data'!$B1249))</f>
        <v>7</v>
      </c>
      <c r="H58" s="6">
        <f>IF(OR($L$12="Northbound",$L$12="Eastbound"),'Raw Data'!$B1455,IF(OR($L$12="Southbound",$L$12="Westbound"),'Raw Data'!$B1456,'Raw Data'!$B1455+'Raw Data'!$B1456))</f>
        <v>4</v>
      </c>
      <c r="I58" s="7">
        <f t="shared" si="2"/>
        <v>4.2</v>
      </c>
      <c r="J58" s="8">
        <f t="shared" si="3"/>
        <v>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</v>
      </c>
      <c r="C59" s="6">
        <f>IF(OR($L$12="Northbound",$L$12="Eastbound"),'Raw Data'!$B422,IF(OR($L$12="Southbound",$L$12="Westbound"),'Raw Data'!$B423,'Raw Data'!$B422+'Raw Data'!$B423))</f>
        <v>3</v>
      </c>
      <c r="D59" s="6">
        <f>IF(OR($L$12="Northbound",$L$12="Eastbound"),'Raw Data'!$B629,IF(OR($L$12="Southbound",$L$12="Westbound"),'Raw Data'!$B630,'Raw Data'!$B629+'Raw Data'!$B630))</f>
        <v>3</v>
      </c>
      <c r="E59" s="6">
        <f>IF(OR($L$12="Northbound",$L$12="Eastbound"),'Raw Data'!$B836,IF(OR($L$12="Southbound",$L$12="Westbound"),'Raw Data'!$B837,'Raw Data'!$B836+'Raw Data'!$B837))</f>
        <v>1</v>
      </c>
      <c r="F59" s="6">
        <f>IF(OR($L$12="Northbound",$L$12="Eastbound"),'Raw Data'!$B1043,IF(OR($L$12="Southbound",$L$12="Westbound"),'Raw Data'!$B1044,'Raw Data'!$B1043+'Raw Data'!$B1044))</f>
        <v>5</v>
      </c>
      <c r="G59" s="6">
        <f>IF(OR($L$12="Northbound",$L$12="Eastbound"),'Raw Data'!$B1250,IF(OR($L$12="Southbound",$L$12="Westbound"),'Raw Data'!$B1251,'Raw Data'!$B1250+'Raw Data'!$B1251))</f>
        <v>12</v>
      </c>
      <c r="H59" s="6">
        <f>IF(OR($L$12="Northbound",$L$12="Eastbound"),'Raw Data'!$B1457,IF(OR($L$12="Southbound",$L$12="Westbound"),'Raw Data'!$B1458,'Raw Data'!$B1457+'Raw Data'!$B1458))</f>
        <v>5</v>
      </c>
      <c r="I59" s="7">
        <f t="shared" si="2"/>
        <v>5.2</v>
      </c>
      <c r="J59" s="8">
        <f t="shared" si="3"/>
        <v>4.4285714285714288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</v>
      </c>
      <c r="C60" s="6">
        <f>IF(OR($L$12="Northbound",$L$12="Eastbound"),'Raw Data'!$B424,IF(OR($L$12="Southbound",$L$12="Westbound"),'Raw Data'!$B425,'Raw Data'!$B424+'Raw Data'!$B425))</f>
        <v>6</v>
      </c>
      <c r="D60" s="6">
        <f>IF(OR($L$12="Northbound",$L$12="Eastbound"),'Raw Data'!$B631,IF(OR($L$12="Southbound",$L$12="Westbound"),'Raw Data'!$B632,'Raw Data'!$B631+'Raw Data'!$B632))</f>
        <v>3</v>
      </c>
      <c r="E60" s="6">
        <f>IF(OR($L$12="Northbound",$L$12="Eastbound"),'Raw Data'!$B838,IF(OR($L$12="Southbound",$L$12="Westbound"),'Raw Data'!$B839,'Raw Data'!$B838+'Raw Data'!$B839))</f>
        <v>9</v>
      </c>
      <c r="F60" s="6">
        <f>IF(OR($L$12="Northbound",$L$12="Eastbound"),'Raw Data'!$B1045,IF(OR($L$12="Southbound",$L$12="Westbound"),'Raw Data'!$B1046,'Raw Data'!$B1045+'Raw Data'!$B1046))</f>
        <v>3</v>
      </c>
      <c r="G60" s="6">
        <f>IF(OR($L$12="Northbound",$L$12="Eastbound"),'Raw Data'!$B1252,IF(OR($L$12="Southbound",$L$12="Westbound"),'Raw Data'!$B1253,'Raw Data'!$B1252+'Raw Data'!$B1253))</f>
        <v>5</v>
      </c>
      <c r="H60" s="6">
        <f>IF(OR($L$12="Northbound",$L$12="Eastbound"),'Raw Data'!$B1459,IF(OR($L$12="Southbound",$L$12="Westbound"),'Raw Data'!$B1460,'Raw Data'!$B1459+'Raw Data'!$B1460))</f>
        <v>7</v>
      </c>
      <c r="I60" s="7">
        <f t="shared" si="2"/>
        <v>5.4</v>
      </c>
      <c r="J60" s="8">
        <f t="shared" si="3"/>
        <v>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</v>
      </c>
      <c r="C61" s="6">
        <f>IF(OR($L$12="Northbound",$L$12="Eastbound"),'Raw Data'!$B426,IF(OR($L$12="Southbound",$L$12="Westbound"),'Raw Data'!$B427,'Raw Data'!$B426+'Raw Data'!$B427))</f>
        <v>4</v>
      </c>
      <c r="D61" s="6">
        <f>IF(OR($L$12="Northbound",$L$12="Eastbound"),'Raw Data'!$B633,IF(OR($L$12="Southbound",$L$12="Westbound"),'Raw Data'!$B634,'Raw Data'!$B633+'Raw Data'!$B634))</f>
        <v>4</v>
      </c>
      <c r="E61" s="6">
        <f>IF(OR($L$12="Northbound",$L$12="Eastbound"),'Raw Data'!$B840,IF(OR($L$12="Southbound",$L$12="Westbound"),'Raw Data'!$B841,'Raw Data'!$B840+'Raw Data'!$B841))</f>
        <v>5</v>
      </c>
      <c r="F61" s="6">
        <f>IF(OR($L$12="Northbound",$L$12="Eastbound"),'Raw Data'!$B1047,IF(OR($L$12="Southbound",$L$12="Westbound"),'Raw Data'!$B1048,'Raw Data'!$B1047+'Raw Data'!$B1048))</f>
        <v>2</v>
      </c>
      <c r="G61" s="6">
        <f>IF(OR($L$12="Northbound",$L$12="Eastbound"),'Raw Data'!$B1254,IF(OR($L$12="Southbound",$L$12="Westbound"),'Raw Data'!$B1255,'Raw Data'!$B1254+'Raw Data'!$B1255))</f>
        <v>5</v>
      </c>
      <c r="H61" s="6">
        <f>IF(OR($L$12="Northbound",$L$12="Eastbound"),'Raw Data'!$B1461,IF(OR($L$12="Southbound",$L$12="Westbound"),'Raw Data'!$B1462,'Raw Data'!$B1461+'Raw Data'!$B1462))</f>
        <v>4</v>
      </c>
      <c r="I61" s="7">
        <f t="shared" si="2"/>
        <v>4</v>
      </c>
      <c r="J61" s="8">
        <f t="shared" si="3"/>
        <v>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</v>
      </c>
      <c r="C62" s="6">
        <f>IF(OR($L$12="Northbound",$L$12="Eastbound"),'Raw Data'!$B428,IF(OR($L$12="Southbound",$L$12="Westbound"),'Raw Data'!$B429,'Raw Data'!$B428+'Raw Data'!$B429))</f>
        <v>4</v>
      </c>
      <c r="D62" s="6">
        <f>IF(OR($L$12="Northbound",$L$12="Eastbound"),'Raw Data'!$B635,IF(OR($L$12="Southbound",$L$12="Westbound"),'Raw Data'!$B636,'Raw Data'!$B635+'Raw Data'!$B636))</f>
        <v>8</v>
      </c>
      <c r="E62" s="6">
        <f>IF(OR($L$12="Northbound",$L$12="Eastbound"),'Raw Data'!$B842,IF(OR($L$12="Southbound",$L$12="Westbound"),'Raw Data'!$B843,'Raw Data'!$B842+'Raw Data'!$B843))</f>
        <v>3</v>
      </c>
      <c r="F62" s="6">
        <f>IF(OR($L$12="Northbound",$L$12="Eastbound"),'Raw Data'!$B1049,IF(OR($L$12="Southbound",$L$12="Westbound"),'Raw Data'!$B1050,'Raw Data'!$B1049+'Raw Data'!$B1050))</f>
        <v>5</v>
      </c>
      <c r="G62" s="6">
        <f>IF(OR($L$12="Northbound",$L$12="Eastbound"),'Raw Data'!$B1256,IF(OR($L$12="Southbound",$L$12="Westbound"),'Raw Data'!$B1257,'Raw Data'!$B1256+'Raw Data'!$B1257))</f>
        <v>9</v>
      </c>
      <c r="H62" s="6">
        <f>IF(OR($L$12="Northbound",$L$12="Eastbound"),'Raw Data'!$B1463,IF(OR($L$12="Southbound",$L$12="Westbound"),'Raw Data'!$B1464,'Raw Data'!$B1463+'Raw Data'!$B1464))</f>
        <v>2</v>
      </c>
      <c r="I62" s="7">
        <f t="shared" si="2"/>
        <v>5.4</v>
      </c>
      <c r="J62" s="8">
        <f t="shared" si="3"/>
        <v>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12</v>
      </c>
      <c r="C63" s="6">
        <f>IF(OR($L$12="Northbound",$L$12="Eastbound"),'Raw Data'!$B430,IF(OR($L$12="Southbound",$L$12="Westbound"),'Raw Data'!$B431,'Raw Data'!$B430+'Raw Data'!$B431))</f>
        <v>3</v>
      </c>
      <c r="D63" s="6">
        <f>IF(OR($L$12="Northbound",$L$12="Eastbound"),'Raw Data'!$B637,IF(OR($L$12="Southbound",$L$12="Westbound"),'Raw Data'!$B638,'Raw Data'!$B637+'Raw Data'!$B638))</f>
        <v>2</v>
      </c>
      <c r="E63" s="6">
        <f>IF(OR($L$12="Northbound",$L$12="Eastbound"),'Raw Data'!$B844,IF(OR($L$12="Southbound",$L$12="Westbound"),'Raw Data'!$B845,'Raw Data'!$B844+'Raw Data'!$B845))</f>
        <v>8</v>
      </c>
      <c r="F63" s="6">
        <f>IF(OR($L$12="Northbound",$L$12="Eastbound"),'Raw Data'!$B1051,IF(OR($L$12="Southbound",$L$12="Westbound"),'Raw Data'!$B1052,'Raw Data'!$B1051+'Raw Data'!$B1052))</f>
        <v>2</v>
      </c>
      <c r="G63" s="6">
        <f>IF(OR($L$12="Northbound",$L$12="Eastbound"),'Raw Data'!$B1258,IF(OR($L$12="Southbound",$L$12="Westbound"),'Raw Data'!$B1259,'Raw Data'!$B1258+'Raw Data'!$B1259))</f>
        <v>5</v>
      </c>
      <c r="H63" s="6">
        <f>IF(OR($L$12="Northbound",$L$12="Eastbound"),'Raw Data'!$B1465,IF(OR($L$12="Southbound",$L$12="Westbound"),'Raw Data'!$B1466,'Raw Data'!$B1465+'Raw Data'!$B1466))</f>
        <v>4</v>
      </c>
      <c r="I63" s="7">
        <f t="shared" si="2"/>
        <v>4.2</v>
      </c>
      <c r="J63" s="8">
        <f t="shared" si="3"/>
        <v>5.1428571428571432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</v>
      </c>
      <c r="C64" s="6">
        <f>IF(OR($L$12="Northbound",$L$12="Eastbound"),'Raw Data'!$B432,IF(OR($L$12="Southbound",$L$12="Westbound"),'Raw Data'!$B433,'Raw Data'!$B432+'Raw Data'!$B433))</f>
        <v>3</v>
      </c>
      <c r="D64" s="6">
        <f>IF(OR($L$12="Northbound",$L$12="Eastbound"),'Raw Data'!$B639,IF(OR($L$12="Southbound",$L$12="Westbound"),'Raw Data'!$B640,'Raw Data'!$B639+'Raw Data'!$B640))</f>
        <v>3</v>
      </c>
      <c r="E64" s="6">
        <f>IF(OR($L$12="Northbound",$L$12="Eastbound"),'Raw Data'!$B846,IF(OR($L$12="Southbound",$L$12="Westbound"),'Raw Data'!$B847,'Raw Data'!$B846+'Raw Data'!$B847))</f>
        <v>1</v>
      </c>
      <c r="F64" s="6">
        <f>IF(OR($L$12="Northbound",$L$12="Eastbound"),'Raw Data'!$B1053,IF(OR($L$12="Southbound",$L$12="Westbound"),'Raw Data'!$B1054,'Raw Data'!$B1053+'Raw Data'!$B1054))</f>
        <v>6</v>
      </c>
      <c r="G64" s="6">
        <f>IF(OR($L$12="Northbound",$L$12="Eastbound"),'Raw Data'!$B1260,IF(OR($L$12="Southbound",$L$12="Westbound"),'Raw Data'!$B1261,'Raw Data'!$B1260+'Raw Data'!$B1261))</f>
        <v>4</v>
      </c>
      <c r="H64" s="6">
        <f>IF(OR($L$12="Northbound",$L$12="Eastbound"),'Raw Data'!$B1467,IF(OR($L$12="Southbound",$L$12="Westbound"),'Raw Data'!$B1468,'Raw Data'!$B1467+'Raw Data'!$B1468))</f>
        <v>2</v>
      </c>
      <c r="I64" s="7">
        <f t="shared" si="2"/>
        <v>3.2</v>
      </c>
      <c r="J64" s="8">
        <f t="shared" si="3"/>
        <v>4.5714285714285712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</v>
      </c>
      <c r="C65" s="6">
        <f>IF(OR($L$12="Northbound",$L$12="Eastbound"),'Raw Data'!$B434,IF(OR($L$12="Southbound",$L$12="Westbound"),'Raw Data'!$B435,'Raw Data'!$B434+'Raw Data'!$B435))</f>
        <v>3</v>
      </c>
      <c r="D65" s="6">
        <f>IF(OR($L$12="Northbound",$L$12="Eastbound"),'Raw Data'!$B641,IF(OR($L$12="Southbound",$L$12="Westbound"),'Raw Data'!$B642,'Raw Data'!$B641+'Raw Data'!$B642))</f>
        <v>2</v>
      </c>
      <c r="E65" s="6">
        <f>IF(OR($L$12="Northbound",$L$12="Eastbound"),'Raw Data'!$B848,IF(OR($L$12="Southbound",$L$12="Westbound"),'Raw Data'!$B849,'Raw Data'!$B848+'Raw Data'!$B849))</f>
        <v>2</v>
      </c>
      <c r="F65" s="6">
        <f>IF(OR($L$12="Northbound",$L$12="Eastbound"),'Raw Data'!$B1055,IF(OR($L$12="Southbound",$L$12="Westbound"),'Raw Data'!$B1056,'Raw Data'!$B1055+'Raw Data'!$B1056))</f>
        <v>6</v>
      </c>
      <c r="G65" s="6">
        <f>IF(OR($L$12="Northbound",$L$12="Eastbound"),'Raw Data'!$B1262,IF(OR($L$12="Southbound",$L$12="Westbound"),'Raw Data'!$B1263,'Raw Data'!$B1262+'Raw Data'!$B1263))</f>
        <v>2</v>
      </c>
      <c r="H65" s="6">
        <f>IF(OR($L$12="Northbound",$L$12="Eastbound"),'Raw Data'!$B1469,IF(OR($L$12="Southbound",$L$12="Westbound"),'Raw Data'!$B1470,'Raw Data'!$B1469+'Raw Data'!$B1470))</f>
        <v>5</v>
      </c>
      <c r="I65" s="7">
        <f t="shared" si="2"/>
        <v>3.4</v>
      </c>
      <c r="J65" s="8">
        <f t="shared" si="3"/>
        <v>3.7142857142857144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7</v>
      </c>
      <c r="C66" s="6">
        <f>IF(OR($L$12="Northbound",$L$12="Eastbound"),'Raw Data'!$B436,IF(OR($L$12="Southbound",$L$12="Westbound"),'Raw Data'!$B437,'Raw Data'!$B436+'Raw Data'!$B437))</f>
        <v>2</v>
      </c>
      <c r="D66" s="6">
        <f>IF(OR($L$12="Northbound",$L$12="Eastbound"),'Raw Data'!$B643,IF(OR($L$12="Southbound",$L$12="Westbound"),'Raw Data'!$B644,'Raw Data'!$B643+'Raw Data'!$B644))</f>
        <v>0</v>
      </c>
      <c r="E66" s="6">
        <f>IF(OR($L$12="Northbound",$L$12="Eastbound"),'Raw Data'!$B850,IF(OR($L$12="Southbound",$L$12="Westbound"),'Raw Data'!$B851,'Raw Data'!$B850+'Raw Data'!$B851))</f>
        <v>4</v>
      </c>
      <c r="F66" s="6">
        <f>IF(OR($L$12="Northbound",$L$12="Eastbound"),'Raw Data'!$B1057,IF(OR($L$12="Southbound",$L$12="Westbound"),'Raw Data'!$B1058,'Raw Data'!$B1057+'Raw Data'!$B1058))</f>
        <v>5</v>
      </c>
      <c r="G66" s="6">
        <f>IF(OR($L$12="Northbound",$L$12="Eastbound"),'Raw Data'!$B1264,IF(OR($L$12="Southbound",$L$12="Westbound"),'Raw Data'!$B1265,'Raw Data'!$B1264+'Raw Data'!$B1265))</f>
        <v>2</v>
      </c>
      <c r="H66" s="6">
        <f>IF(OR($L$12="Northbound",$L$12="Eastbound"),'Raw Data'!$B1471,IF(OR($L$12="Southbound",$L$12="Westbound"),'Raw Data'!$B1472,'Raw Data'!$B1471+'Raw Data'!$B1472))</f>
        <v>5</v>
      </c>
      <c r="I66" s="7">
        <f t="shared" si="2"/>
        <v>3.2</v>
      </c>
      <c r="J66" s="8">
        <f t="shared" si="3"/>
        <v>3.5714285714285716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</v>
      </c>
      <c r="C67" s="6">
        <f>IF(OR($L$12="Northbound",$L$12="Eastbound"),'Raw Data'!$B438,IF(OR($L$12="Southbound",$L$12="Westbound"),'Raw Data'!$B439,'Raw Data'!$B438+'Raw Data'!$B439))</f>
        <v>3</v>
      </c>
      <c r="D67" s="6">
        <f>IF(OR($L$12="Northbound",$L$12="Eastbound"),'Raw Data'!$B645,IF(OR($L$12="Southbound",$L$12="Westbound"),'Raw Data'!$B646,'Raw Data'!$B645+'Raw Data'!$B646))</f>
        <v>6</v>
      </c>
      <c r="E67" s="6">
        <f>IF(OR($L$12="Northbound",$L$12="Eastbound"),'Raw Data'!$B852,IF(OR($L$12="Southbound",$L$12="Westbound"),'Raw Data'!$B853,'Raw Data'!$B852+'Raw Data'!$B853))</f>
        <v>3</v>
      </c>
      <c r="F67" s="6">
        <f>IF(OR($L$12="Northbound",$L$12="Eastbound"),'Raw Data'!$B1059,IF(OR($L$12="Southbound",$L$12="Westbound"),'Raw Data'!$B1060,'Raw Data'!$B1059+'Raw Data'!$B1060))</f>
        <v>5</v>
      </c>
      <c r="G67" s="6">
        <f>IF(OR($L$12="Northbound",$L$12="Eastbound"),'Raw Data'!$B1266,IF(OR($L$12="Southbound",$L$12="Westbound"),'Raw Data'!$B1267,'Raw Data'!$B1266+'Raw Data'!$B1267))</f>
        <v>1</v>
      </c>
      <c r="H67" s="6">
        <f>IF(OR($L$12="Northbound",$L$12="Eastbound"),'Raw Data'!$B1473,IF(OR($L$12="Southbound",$L$12="Westbound"),'Raw Data'!$B1474,'Raw Data'!$B1473+'Raw Data'!$B1474))</f>
        <v>6</v>
      </c>
      <c r="I67" s="7">
        <f t="shared" si="2"/>
        <v>4.2</v>
      </c>
      <c r="J67" s="8">
        <f t="shared" si="3"/>
        <v>4.5714285714285712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6</v>
      </c>
      <c r="C68" s="6">
        <f>IF(OR($L$12="Northbound",$L$12="Eastbound"),'Raw Data'!$B440,IF(OR($L$12="Southbound",$L$12="Westbound"),'Raw Data'!$B441,'Raw Data'!$B440+'Raw Data'!$B441))</f>
        <v>3</v>
      </c>
      <c r="D68" s="6">
        <f>IF(OR($L$12="Northbound",$L$12="Eastbound"),'Raw Data'!$B647,IF(OR($L$12="Southbound",$L$12="Westbound"),'Raw Data'!$B648,'Raw Data'!$B647+'Raw Data'!$B648))</f>
        <v>4</v>
      </c>
      <c r="E68" s="6">
        <f>IF(OR($L$12="Northbound",$L$12="Eastbound"),'Raw Data'!$B854,IF(OR($L$12="Southbound",$L$12="Westbound"),'Raw Data'!$B855,'Raw Data'!$B854+'Raw Data'!$B855))</f>
        <v>3</v>
      </c>
      <c r="F68" s="6">
        <f>IF(OR($L$12="Northbound",$L$12="Eastbound"),'Raw Data'!$B1061,IF(OR($L$12="Southbound",$L$12="Westbound"),'Raw Data'!$B1062,'Raw Data'!$B1061+'Raw Data'!$B1062))</f>
        <v>4</v>
      </c>
      <c r="G68" s="6">
        <f>IF(OR($L$12="Northbound",$L$12="Eastbound"),'Raw Data'!$B1268,IF(OR($L$12="Southbound",$L$12="Westbound"),'Raw Data'!$B1269,'Raw Data'!$B1268+'Raw Data'!$B1269))</f>
        <v>5</v>
      </c>
      <c r="H68" s="6">
        <f>IF(OR($L$12="Northbound",$L$12="Eastbound"),'Raw Data'!$B1475,IF(OR($L$12="Southbound",$L$12="Westbound"),'Raw Data'!$B1476,'Raw Data'!$B1475+'Raw Data'!$B1476))</f>
        <v>5</v>
      </c>
      <c r="I68" s="7">
        <f t="shared" si="2"/>
        <v>4.2</v>
      </c>
      <c r="J68" s="8">
        <f t="shared" si="3"/>
        <v>4.2857142857142856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</v>
      </c>
      <c r="C69" s="6">
        <f>IF(OR($L$12="Northbound",$L$12="Eastbound"),'Raw Data'!$B442,IF(OR($L$12="Southbound",$L$12="Westbound"),'Raw Data'!$B443,'Raw Data'!$B442+'Raw Data'!$B443))</f>
        <v>4</v>
      </c>
      <c r="D69" s="6">
        <f>IF(OR($L$12="Northbound",$L$12="Eastbound"),'Raw Data'!$B649,IF(OR($L$12="Southbound",$L$12="Westbound"),'Raw Data'!$B650,'Raw Data'!$B649+'Raw Data'!$B650))</f>
        <v>4</v>
      </c>
      <c r="E69" s="6">
        <f>IF(OR($L$12="Northbound",$L$12="Eastbound"),'Raw Data'!$B856,IF(OR($L$12="Southbound",$L$12="Westbound"),'Raw Data'!$B857,'Raw Data'!$B856+'Raw Data'!$B857))</f>
        <v>7</v>
      </c>
      <c r="F69" s="6">
        <f>IF(OR($L$12="Northbound",$L$12="Eastbound"),'Raw Data'!$B1063,IF(OR($L$12="Southbound",$L$12="Westbound"),'Raw Data'!$B1064,'Raw Data'!$B1063+'Raw Data'!$B1064))</f>
        <v>5</v>
      </c>
      <c r="G69" s="6">
        <f>IF(OR($L$12="Northbound",$L$12="Eastbound"),'Raw Data'!$B1270,IF(OR($L$12="Southbound",$L$12="Westbound"),'Raw Data'!$B1271,'Raw Data'!$B1270+'Raw Data'!$B1271))</f>
        <v>1</v>
      </c>
      <c r="H69" s="6">
        <f>IF(OR($L$12="Northbound",$L$12="Eastbound"),'Raw Data'!$B1477,IF(OR($L$12="Southbound",$L$12="Westbound"),'Raw Data'!$B1478,'Raw Data'!$B1477+'Raw Data'!$B1478))</f>
        <v>2</v>
      </c>
      <c r="I69" s="7">
        <f t="shared" si="2"/>
        <v>3.8</v>
      </c>
      <c r="J69" s="8">
        <f t="shared" si="3"/>
        <v>4.2857142857142856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6</v>
      </c>
      <c r="C70" s="6">
        <f>IF(OR($L$12="Northbound",$L$12="Eastbound"),'Raw Data'!$B444,IF(OR($L$12="Southbound",$L$12="Westbound"),'Raw Data'!$B445,'Raw Data'!$B444+'Raw Data'!$B445))</f>
        <v>3</v>
      </c>
      <c r="D70" s="6">
        <f>IF(OR($L$12="Northbound",$L$12="Eastbound"),'Raw Data'!$B651,IF(OR($L$12="Southbound",$L$12="Westbound"),'Raw Data'!$B652,'Raw Data'!$B651+'Raw Data'!$B652))</f>
        <v>3</v>
      </c>
      <c r="E70" s="6">
        <f>IF(OR($L$12="Northbound",$L$12="Eastbound"),'Raw Data'!$B858,IF(OR($L$12="Southbound",$L$12="Westbound"),'Raw Data'!$B859,'Raw Data'!$B858+'Raw Data'!$B859))</f>
        <v>6</v>
      </c>
      <c r="F70" s="6">
        <f>IF(OR($L$12="Northbound",$L$12="Eastbound"),'Raw Data'!$B1065,IF(OR($L$12="Southbound",$L$12="Westbound"),'Raw Data'!$B1066,'Raw Data'!$B1065+'Raw Data'!$B1066))</f>
        <v>9</v>
      </c>
      <c r="G70" s="6">
        <f>IF(OR($L$12="Northbound",$L$12="Eastbound"),'Raw Data'!$B1272,IF(OR($L$12="Southbound",$L$12="Westbound"),'Raw Data'!$B1273,'Raw Data'!$B1272+'Raw Data'!$B1273))</f>
        <v>4</v>
      </c>
      <c r="H70" s="6">
        <f>IF(OR($L$12="Northbound",$L$12="Eastbound"),'Raw Data'!$B1479,IF(OR($L$12="Southbound",$L$12="Westbound"),'Raw Data'!$B1480,'Raw Data'!$B1479+'Raw Data'!$B1480))</f>
        <v>1</v>
      </c>
      <c r="I70" s="7">
        <f t="shared" si="2"/>
        <v>4.5999999999999996</v>
      </c>
      <c r="J70" s="8">
        <f t="shared" si="3"/>
        <v>4.5714285714285712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10</v>
      </c>
      <c r="C71" s="6">
        <f>IF(OR($L$12="Northbound",$L$12="Eastbound"),'Raw Data'!$B446,IF(OR($L$12="Southbound",$L$12="Westbound"),'Raw Data'!$B447,'Raw Data'!$B446+'Raw Data'!$B447))</f>
        <v>0</v>
      </c>
      <c r="D71" s="6">
        <f>IF(OR($L$12="Northbound",$L$12="Eastbound"),'Raw Data'!$B653,IF(OR($L$12="Southbound",$L$12="Westbound"),'Raw Data'!$B654,'Raw Data'!$B653+'Raw Data'!$B654))</f>
        <v>6</v>
      </c>
      <c r="E71" s="6">
        <f>IF(OR($L$12="Northbound",$L$12="Eastbound"),'Raw Data'!$B860,IF(OR($L$12="Southbound",$L$12="Westbound"),'Raw Data'!$B861,'Raw Data'!$B860+'Raw Data'!$B861))</f>
        <v>4</v>
      </c>
      <c r="F71" s="6">
        <f>IF(OR($L$12="Northbound",$L$12="Eastbound"),'Raw Data'!$B1067,IF(OR($L$12="Southbound",$L$12="Westbound"),'Raw Data'!$B1068,'Raw Data'!$B1067+'Raw Data'!$B1068))</f>
        <v>4</v>
      </c>
      <c r="G71" s="6">
        <f>IF(OR($L$12="Northbound",$L$12="Eastbound"),'Raw Data'!$B1274,IF(OR($L$12="Southbound",$L$12="Westbound"),'Raw Data'!$B1275,'Raw Data'!$B1274+'Raw Data'!$B1275))</f>
        <v>4</v>
      </c>
      <c r="H71" s="6">
        <f>IF(OR($L$12="Northbound",$L$12="Eastbound"),'Raw Data'!$B1481,IF(OR($L$12="Southbound",$L$12="Westbound"),'Raw Data'!$B1482,'Raw Data'!$B1481+'Raw Data'!$B1482))</f>
        <v>5</v>
      </c>
      <c r="I71" s="7">
        <f t="shared" si="2"/>
        <v>4.5999999999999996</v>
      </c>
      <c r="J71" s="8">
        <f t="shared" si="3"/>
        <v>4.7142857142857144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</v>
      </c>
      <c r="C72" s="6">
        <f>IF(OR($L$12="Northbound",$L$12="Eastbound"),'Raw Data'!$B448,IF(OR($L$12="Southbound",$L$12="Westbound"),'Raw Data'!$B449,'Raw Data'!$B448+'Raw Data'!$B449))</f>
        <v>4</v>
      </c>
      <c r="D72" s="6">
        <f>IF(OR($L$12="Northbound",$L$12="Eastbound"),'Raw Data'!$B655,IF(OR($L$12="Southbound",$L$12="Westbound"),'Raw Data'!$B656,'Raw Data'!$B655+'Raw Data'!$B656))</f>
        <v>4</v>
      </c>
      <c r="E72" s="6">
        <f>IF(OR($L$12="Northbound",$L$12="Eastbound"),'Raw Data'!$B862,IF(OR($L$12="Southbound",$L$12="Westbound"),'Raw Data'!$B863,'Raw Data'!$B862+'Raw Data'!$B863))</f>
        <v>10</v>
      </c>
      <c r="F72" s="6">
        <f>IF(OR($L$12="Northbound",$L$12="Eastbound"),'Raw Data'!$B1069,IF(OR($L$12="Southbound",$L$12="Westbound"),'Raw Data'!$B1070,'Raw Data'!$B1069+'Raw Data'!$B1070))</f>
        <v>5</v>
      </c>
      <c r="G72" s="6">
        <f>IF(OR($L$12="Northbound",$L$12="Eastbound"),'Raw Data'!$B1276,IF(OR($L$12="Southbound",$L$12="Westbound"),'Raw Data'!$B1277,'Raw Data'!$B1276+'Raw Data'!$B1277))</f>
        <v>6</v>
      </c>
      <c r="H72" s="6">
        <f>IF(OR($L$12="Northbound",$L$12="Eastbound"),'Raw Data'!$B1483,IF(OR($L$12="Southbound",$L$12="Westbound"),'Raw Data'!$B1484,'Raw Data'!$B1483+'Raw Data'!$B1484))</f>
        <v>10</v>
      </c>
      <c r="I72" s="7">
        <f t="shared" si="2"/>
        <v>7</v>
      </c>
      <c r="J72" s="8">
        <f t="shared" si="3"/>
        <v>6.5714285714285712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</v>
      </c>
      <c r="C73" s="6">
        <f>IF(OR($L$12="Northbound",$L$12="Eastbound"),'Raw Data'!$B450,IF(OR($L$12="Southbound",$L$12="Westbound"),'Raw Data'!$B451,'Raw Data'!$B450+'Raw Data'!$B451))</f>
        <v>3</v>
      </c>
      <c r="D73" s="6">
        <f>IF(OR($L$12="Northbound",$L$12="Eastbound"),'Raw Data'!$B657,IF(OR($L$12="Southbound",$L$12="Westbound"),'Raw Data'!$B658,'Raw Data'!$B657+'Raw Data'!$B658))</f>
        <v>5</v>
      </c>
      <c r="E73" s="6">
        <f>IF(OR($L$12="Northbound",$L$12="Eastbound"),'Raw Data'!$B864,IF(OR($L$12="Southbound",$L$12="Westbound"),'Raw Data'!$B865,'Raw Data'!$B864+'Raw Data'!$B865))</f>
        <v>7</v>
      </c>
      <c r="F73" s="6">
        <f>IF(OR($L$12="Northbound",$L$12="Eastbound"),'Raw Data'!$B1071,IF(OR($L$12="Southbound",$L$12="Westbound"),'Raw Data'!$B1072,'Raw Data'!$B1071+'Raw Data'!$B1072))</f>
        <v>6</v>
      </c>
      <c r="G73" s="6">
        <f>IF(OR($L$12="Northbound",$L$12="Eastbound"),'Raw Data'!$B1278,IF(OR($L$12="Southbound",$L$12="Westbound"),'Raw Data'!$B1279,'Raw Data'!$B1278+'Raw Data'!$B1279))</f>
        <v>4</v>
      </c>
      <c r="H73" s="6">
        <f>IF(OR($L$12="Northbound",$L$12="Eastbound"),'Raw Data'!$B1485,IF(OR($L$12="Southbound",$L$12="Westbound"),'Raw Data'!$B1486,'Raw Data'!$B1485+'Raw Data'!$B1486))</f>
        <v>5</v>
      </c>
      <c r="I73" s="7">
        <f t="shared" si="2"/>
        <v>5.4</v>
      </c>
      <c r="J73" s="8">
        <f t="shared" si="3"/>
        <v>5.1428571428571432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</v>
      </c>
      <c r="C74" s="6">
        <f>IF(OR($L$12="Northbound",$L$12="Eastbound"),'Raw Data'!$B452,IF(OR($L$12="Southbound",$L$12="Westbound"),'Raw Data'!$B453,'Raw Data'!$B452+'Raw Data'!$B453))</f>
        <v>2</v>
      </c>
      <c r="D74" s="6">
        <f>IF(OR($L$12="Northbound",$L$12="Eastbound"),'Raw Data'!$B659,IF(OR($L$12="Southbound",$L$12="Westbound"),'Raw Data'!$B660,'Raw Data'!$B659+'Raw Data'!$B660))</f>
        <v>7</v>
      </c>
      <c r="E74" s="6">
        <f>IF(OR($L$12="Northbound",$L$12="Eastbound"),'Raw Data'!$B866,IF(OR($L$12="Southbound",$L$12="Westbound"),'Raw Data'!$B867,'Raw Data'!$B866+'Raw Data'!$B867))</f>
        <v>8</v>
      </c>
      <c r="F74" s="6">
        <f>IF(OR($L$12="Northbound",$L$12="Eastbound"),'Raw Data'!$B1073,IF(OR($L$12="Southbound",$L$12="Westbound"),'Raw Data'!$B1074,'Raw Data'!$B1073+'Raw Data'!$B1074))</f>
        <v>4</v>
      </c>
      <c r="G74" s="6">
        <f>IF(OR($L$12="Northbound",$L$12="Eastbound"),'Raw Data'!$B1280,IF(OR($L$12="Southbound",$L$12="Westbound"),'Raw Data'!$B1281,'Raw Data'!$B1280+'Raw Data'!$B1281))</f>
        <v>4</v>
      </c>
      <c r="H74" s="6">
        <f>IF(OR($L$12="Northbound",$L$12="Eastbound"),'Raw Data'!$B1487,IF(OR($L$12="Southbound",$L$12="Westbound"),'Raw Data'!$B1488,'Raw Data'!$B1487+'Raw Data'!$B1488))</f>
        <v>8</v>
      </c>
      <c r="I74" s="7">
        <f t="shared" si="2"/>
        <v>6.2</v>
      </c>
      <c r="J74" s="8">
        <f t="shared" si="3"/>
        <v>5.7142857142857144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11</v>
      </c>
      <c r="C75" s="6">
        <f>IF(OR($L$12="Northbound",$L$12="Eastbound"),'Raw Data'!$B454,IF(OR($L$12="Southbound",$L$12="Westbound"),'Raw Data'!$B455,'Raw Data'!$B454+'Raw Data'!$B455))</f>
        <v>5</v>
      </c>
      <c r="D75" s="6">
        <f>IF(OR($L$12="Northbound",$L$12="Eastbound"),'Raw Data'!$B661,IF(OR($L$12="Southbound",$L$12="Westbound"),'Raw Data'!$B662,'Raw Data'!$B661+'Raw Data'!$B662))</f>
        <v>8</v>
      </c>
      <c r="E75" s="6">
        <f>IF(OR($L$12="Northbound",$L$12="Eastbound"),'Raw Data'!$B868,IF(OR($L$12="Southbound",$L$12="Westbound"),'Raw Data'!$B869,'Raw Data'!$B868+'Raw Data'!$B869))</f>
        <v>7</v>
      </c>
      <c r="F75" s="6">
        <f>IF(OR($L$12="Northbound",$L$12="Eastbound"),'Raw Data'!$B1075,IF(OR($L$12="Southbound",$L$12="Westbound"),'Raw Data'!$B1076,'Raw Data'!$B1075+'Raw Data'!$B1076))</f>
        <v>4</v>
      </c>
      <c r="G75" s="6">
        <f>IF(OR($L$12="Northbound",$L$12="Eastbound"),'Raw Data'!$B1282,IF(OR($L$12="Southbound",$L$12="Westbound"),'Raw Data'!$B1283,'Raw Data'!$B1282+'Raw Data'!$B1283))</f>
        <v>7</v>
      </c>
      <c r="H75" s="6">
        <f>IF(OR($L$12="Northbound",$L$12="Eastbound"),'Raw Data'!$B1489,IF(OR($L$12="Southbound",$L$12="Westbound"),'Raw Data'!$B1490,'Raw Data'!$B1489+'Raw Data'!$B1490))</f>
        <v>7</v>
      </c>
      <c r="I75" s="7">
        <f t="shared" si="2"/>
        <v>6.6</v>
      </c>
      <c r="J75" s="8">
        <f t="shared" si="3"/>
        <v>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</v>
      </c>
      <c r="C76" s="6">
        <f>IF(OR($L$12="Northbound",$L$12="Eastbound"),'Raw Data'!$B456,IF(OR($L$12="Southbound",$L$12="Westbound"),'Raw Data'!$B457,'Raw Data'!$B456+'Raw Data'!$B457))</f>
        <v>2</v>
      </c>
      <c r="D76" s="6">
        <f>IF(OR($L$12="Northbound",$L$12="Eastbound"),'Raw Data'!$B663,IF(OR($L$12="Southbound",$L$12="Westbound"),'Raw Data'!$B664,'Raw Data'!$B663+'Raw Data'!$B664))</f>
        <v>6</v>
      </c>
      <c r="E76" s="6">
        <f>IF(OR($L$12="Northbound",$L$12="Eastbound"),'Raw Data'!$B870,IF(OR($L$12="Southbound",$L$12="Westbound"),'Raw Data'!$B871,'Raw Data'!$B870+'Raw Data'!$B871))</f>
        <v>9</v>
      </c>
      <c r="F76" s="6">
        <f>IF(OR($L$12="Northbound",$L$12="Eastbound"),'Raw Data'!$B1077,IF(OR($L$12="Southbound",$L$12="Westbound"),'Raw Data'!$B1078,'Raw Data'!$B1077+'Raw Data'!$B1078))</f>
        <v>5</v>
      </c>
      <c r="G76" s="6">
        <f>IF(OR($L$12="Northbound",$L$12="Eastbound"),'Raw Data'!$B1284,IF(OR($L$12="Southbound",$L$12="Westbound"),'Raw Data'!$B1285,'Raw Data'!$B1284+'Raw Data'!$B1285))</f>
        <v>13</v>
      </c>
      <c r="H76" s="6">
        <f>IF(OR($L$12="Northbound",$L$12="Eastbound"),'Raw Data'!$B1491,IF(OR($L$12="Southbound",$L$12="Westbound"),'Raw Data'!$B1492,'Raw Data'!$B1491+'Raw Data'!$B1492))</f>
        <v>13</v>
      </c>
      <c r="I76" s="7">
        <f t="shared" si="2"/>
        <v>9.1999999999999993</v>
      </c>
      <c r="J76" s="8">
        <f t="shared" si="3"/>
        <v>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</v>
      </c>
      <c r="C77" s="6">
        <f>IF(OR($L$12="Northbound",$L$12="Eastbound"),'Raw Data'!$B458,IF(OR($L$12="Southbound",$L$12="Westbound"),'Raw Data'!$B459,'Raw Data'!$B458+'Raw Data'!$B459))</f>
        <v>4</v>
      </c>
      <c r="D77" s="6">
        <f>IF(OR($L$12="Northbound",$L$12="Eastbound"),'Raw Data'!$B665,IF(OR($L$12="Southbound",$L$12="Westbound"),'Raw Data'!$B666,'Raw Data'!$B665+'Raw Data'!$B666))</f>
        <v>6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5</v>
      </c>
      <c r="G77" s="6">
        <f>IF(OR($L$12="Northbound",$L$12="Eastbound"),'Raw Data'!$B1286,IF(OR($L$12="Southbound",$L$12="Westbound"),'Raw Data'!$B1287,'Raw Data'!$B1286+'Raw Data'!$B1287))</f>
        <v>8</v>
      </c>
      <c r="H77" s="6">
        <f>IF(OR($L$12="Northbound",$L$12="Eastbound"),'Raw Data'!$B1493,IF(OR($L$12="Southbound",$L$12="Westbound"),'Raw Data'!$B1494,'Raw Data'!$B1493+'Raw Data'!$B1494))</f>
        <v>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8</v>
      </c>
      <c r="J77" s="8">
        <f t="shared" ref="J77:J108" si="5">AVERAGE(B77:H77)</f>
        <v>6.7142857142857144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5</v>
      </c>
      <c r="C78" s="6">
        <f>IF(OR($L$12="Northbound",$L$12="Eastbound"),'Raw Data'!$B460,IF(OR($L$12="Southbound",$L$12="Westbound"),'Raw Data'!$B461,'Raw Data'!$B460+'Raw Data'!$B461))</f>
        <v>2</v>
      </c>
      <c r="D78" s="6">
        <f>IF(OR($L$12="Northbound",$L$12="Eastbound"),'Raw Data'!$B667,IF(OR($L$12="Southbound",$L$12="Westbound"),'Raw Data'!$B668,'Raw Data'!$B667+'Raw Data'!$B668))</f>
        <v>5</v>
      </c>
      <c r="E78" s="6">
        <f>IF(OR($L$12="Northbound",$L$12="Eastbound"),'Raw Data'!$B874,IF(OR($L$12="Southbound",$L$12="Westbound"),'Raw Data'!$B875,'Raw Data'!$B874+'Raw Data'!$B875))</f>
        <v>13</v>
      </c>
      <c r="F78" s="6">
        <f>IF(OR($L$12="Northbound",$L$12="Eastbound"),'Raw Data'!$B1081,IF(OR($L$12="Southbound",$L$12="Westbound"),'Raw Data'!$B1082,'Raw Data'!$B1081+'Raw Data'!$B1082))</f>
        <v>7</v>
      </c>
      <c r="G78" s="6">
        <f>IF(OR($L$12="Northbound",$L$12="Eastbound"),'Raw Data'!$B1288,IF(OR($L$12="Southbound",$L$12="Westbound"),'Raw Data'!$B1289,'Raw Data'!$B1288+'Raw Data'!$B1289))</f>
        <v>14</v>
      </c>
      <c r="H78" s="6">
        <f>IF(OR($L$12="Northbound",$L$12="Eastbound"),'Raw Data'!$B1495,IF(OR($L$12="Southbound",$L$12="Westbound"),'Raw Data'!$B1496,'Raw Data'!$B1495+'Raw Data'!$B1496))</f>
        <v>9</v>
      </c>
      <c r="I78" s="7">
        <f t="shared" si="4"/>
        <v>9.6</v>
      </c>
      <c r="J78" s="8">
        <f t="shared" si="5"/>
        <v>7.8571428571428568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</v>
      </c>
      <c r="C79" s="6">
        <f>IF(OR($L$12="Northbound",$L$12="Eastbound"),'Raw Data'!$B462,IF(OR($L$12="Southbound",$L$12="Westbound"),'Raw Data'!$B463,'Raw Data'!$B462+'Raw Data'!$B463))</f>
        <v>2</v>
      </c>
      <c r="D79" s="6">
        <f>IF(OR($L$12="Northbound",$L$12="Eastbound"),'Raw Data'!$B669,IF(OR($L$12="Southbound",$L$12="Westbound"),'Raw Data'!$B670,'Raw Data'!$B669+'Raw Data'!$B670))</f>
        <v>12</v>
      </c>
      <c r="E79" s="6">
        <f>IF(OR($L$12="Northbound",$L$12="Eastbound"),'Raw Data'!$B876,IF(OR($L$12="Southbound",$L$12="Westbound"),'Raw Data'!$B877,'Raw Data'!$B876+'Raw Data'!$B877))</f>
        <v>11</v>
      </c>
      <c r="F79" s="6">
        <f>IF(OR($L$12="Northbound",$L$12="Eastbound"),'Raw Data'!$B1083,IF(OR($L$12="Southbound",$L$12="Westbound"),'Raw Data'!$B1084,'Raw Data'!$B1083+'Raw Data'!$B1084))</f>
        <v>15</v>
      </c>
      <c r="G79" s="6">
        <f>IF(OR($L$12="Northbound",$L$12="Eastbound"),'Raw Data'!$B1290,IF(OR($L$12="Southbound",$L$12="Westbound"),'Raw Data'!$B1291,'Raw Data'!$B1290+'Raw Data'!$B1291))</f>
        <v>14</v>
      </c>
      <c r="H79" s="6">
        <f>IF(OR($L$12="Northbound",$L$12="Eastbound"),'Raw Data'!$B1497,IF(OR($L$12="Southbound",$L$12="Westbound"),'Raw Data'!$B1498,'Raw Data'!$B1497+'Raw Data'!$B1498))</f>
        <v>8</v>
      </c>
      <c r="I79" s="7">
        <f t="shared" si="4"/>
        <v>12</v>
      </c>
      <c r="J79" s="8">
        <f t="shared" si="5"/>
        <v>9.4285714285714288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</v>
      </c>
      <c r="C80" s="6">
        <f>IF(OR($L$12="Northbound",$L$12="Eastbound"),'Raw Data'!$B464,IF(OR($L$12="Southbound",$L$12="Westbound"),'Raw Data'!$B465,'Raw Data'!$B464+'Raw Data'!$B465))</f>
        <v>4</v>
      </c>
      <c r="D80" s="6">
        <f>IF(OR($L$12="Northbound",$L$12="Eastbound"),'Raw Data'!$B671,IF(OR($L$12="Southbound",$L$12="Westbound"),'Raw Data'!$B672,'Raw Data'!$B671+'Raw Data'!$B672))</f>
        <v>10</v>
      </c>
      <c r="E80" s="6">
        <f>IF(OR($L$12="Northbound",$L$12="Eastbound"),'Raw Data'!$B878,IF(OR($L$12="Southbound",$L$12="Westbound"),'Raw Data'!$B879,'Raw Data'!$B878+'Raw Data'!$B879))</f>
        <v>9</v>
      </c>
      <c r="F80" s="6">
        <f>IF(OR($L$12="Northbound",$L$12="Eastbound"),'Raw Data'!$B1085,IF(OR($L$12="Southbound",$L$12="Westbound"),'Raw Data'!$B1086,'Raw Data'!$B1085+'Raw Data'!$B1086))</f>
        <v>17</v>
      </c>
      <c r="G80" s="6">
        <f>IF(OR($L$12="Northbound",$L$12="Eastbound"),'Raw Data'!$B1292,IF(OR($L$12="Southbound",$L$12="Westbound"),'Raw Data'!$B1293,'Raw Data'!$B1292+'Raw Data'!$B1293))</f>
        <v>10</v>
      </c>
      <c r="H80" s="6">
        <f>IF(OR($L$12="Northbound",$L$12="Eastbound"),'Raw Data'!$B1499,IF(OR($L$12="Southbound",$L$12="Westbound"),'Raw Data'!$B1500,'Raw Data'!$B1499+'Raw Data'!$B1500))</f>
        <v>12</v>
      </c>
      <c r="I80" s="7">
        <f t="shared" si="4"/>
        <v>11.6</v>
      </c>
      <c r="J80" s="8">
        <f t="shared" si="5"/>
        <v>9.4285714285714288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8</v>
      </c>
      <c r="C81" s="6">
        <f>IF(OR($L$12="Northbound",$L$12="Eastbound"),'Raw Data'!$B466,IF(OR($L$12="Southbound",$L$12="Westbound"),'Raw Data'!$B467,'Raw Data'!$B466+'Raw Data'!$B467))</f>
        <v>4</v>
      </c>
      <c r="D81" s="6">
        <f>IF(OR($L$12="Northbound",$L$12="Eastbound"),'Raw Data'!$B673,IF(OR($L$12="Southbound",$L$12="Westbound"),'Raw Data'!$B674,'Raw Data'!$B673+'Raw Data'!$B674))</f>
        <v>4</v>
      </c>
      <c r="E81" s="6">
        <f>IF(OR($L$12="Northbound",$L$12="Eastbound"),'Raw Data'!$B880,IF(OR($L$12="Southbound",$L$12="Westbound"),'Raw Data'!$B881,'Raw Data'!$B880+'Raw Data'!$B881))</f>
        <v>10</v>
      </c>
      <c r="F81" s="6">
        <f>IF(OR($L$12="Northbound",$L$12="Eastbound"),'Raw Data'!$B1087,IF(OR($L$12="Southbound",$L$12="Westbound"),'Raw Data'!$B1088,'Raw Data'!$B1087+'Raw Data'!$B1088))</f>
        <v>10</v>
      </c>
      <c r="G81" s="6">
        <f>IF(OR($L$12="Northbound",$L$12="Eastbound"),'Raw Data'!$B1294,IF(OR($L$12="Southbound",$L$12="Westbound"),'Raw Data'!$B1295,'Raw Data'!$B1294+'Raw Data'!$B1295))</f>
        <v>7</v>
      </c>
      <c r="H81" s="6">
        <f>IF(OR($L$12="Northbound",$L$12="Eastbound"),'Raw Data'!$B1501,IF(OR($L$12="Southbound",$L$12="Westbound"),'Raw Data'!$B1502,'Raw Data'!$B1501+'Raw Data'!$B1502))</f>
        <v>10</v>
      </c>
      <c r="I81" s="7">
        <f t="shared" si="4"/>
        <v>8.1999999999999993</v>
      </c>
      <c r="J81" s="8">
        <f t="shared" si="5"/>
        <v>7.5714285714285712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5</v>
      </c>
      <c r="C82" s="6">
        <f>IF(OR($L$12="Northbound",$L$12="Eastbound"),'Raw Data'!$B468,IF(OR($L$12="Southbound",$L$12="Westbound"),'Raw Data'!$B469,'Raw Data'!$B46846+'Raw Data'!$B469))</f>
        <v>2</v>
      </c>
      <c r="D82" s="6">
        <f>IF(OR($L$12="Northbound",$L$12="Eastbound"),'Raw Data'!$B675,IF(OR($L$12="Southbound",$L$12="Westbound"),'Raw Data'!$B676,'Raw Data'!$B675+'Raw Data'!$B676))</f>
        <v>4</v>
      </c>
      <c r="E82" s="6">
        <f>IF(OR($L$12="Northbound",$L$12="Eastbound"),'Raw Data'!$B882,IF(OR($L$12="Southbound",$L$12="Westbound"),'Raw Data'!$B883,'Raw Data'!$B882+'Raw Data'!$B883))</f>
        <v>6</v>
      </c>
      <c r="F82" s="6">
        <f>IF(OR($L$12="Northbound",$L$12="Eastbound"),'Raw Data'!$B1089,IF(OR($L$12="Southbound",$L$12="Westbound"),'Raw Data'!$B1090,'Raw Data'!$B1089+'Raw Data'!$B1090))</f>
        <v>13</v>
      </c>
      <c r="G82" s="6">
        <f>IF(OR($L$12="Northbound",$L$12="Eastbound"),'Raw Data'!$B1296,IF(OR($L$12="Southbound",$L$12="Westbound"),'Raw Data'!$B1297,'Raw Data'!$B1296+'Raw Data'!$B1297))</f>
        <v>5</v>
      </c>
      <c r="H82" s="6">
        <f>IF(OR($L$12="Northbound",$L$12="Eastbound"),'Raw Data'!$B1503,IF(OR($L$12="Southbound",$L$12="Westbound"),'Raw Data'!$B1504,'Raw Data'!$B1503+'Raw Data'!$B1504))</f>
        <v>11</v>
      </c>
      <c r="I82" s="7">
        <f t="shared" si="4"/>
        <v>7.8</v>
      </c>
      <c r="J82" s="8">
        <f t="shared" si="5"/>
        <v>6.5714285714285712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</v>
      </c>
      <c r="C83" s="6">
        <f>IF(OR($L$12="Northbound",$L$12="Eastbound"),'Raw Data'!$B470,IF(OR($L$12="Southbound",$L$12="Westbound"),'Raw Data'!$B471,'Raw Data'!$B470+'Raw Data'!$B471))</f>
        <v>0</v>
      </c>
      <c r="D83" s="6">
        <f>IF(OR($L$12="Northbound",$L$12="Eastbound"),'Raw Data'!$B677,IF(OR($L$12="Southbound",$L$12="Westbound"),'Raw Data'!$B678,'Raw Data'!$B677+'Raw Data'!$B678))</f>
        <v>5</v>
      </c>
      <c r="E83" s="6">
        <f>IF(OR($L$12="Northbound",$L$12="Eastbound"),'Raw Data'!$B884,IF(OR($L$12="Southbound",$L$12="Westbound"),'Raw Data'!$B885,'Raw Data'!$B884+'Raw Data'!$B885))</f>
        <v>15</v>
      </c>
      <c r="F83" s="6">
        <f>IF(OR($L$12="Northbound",$L$12="Eastbound"),'Raw Data'!$B1091,IF(OR($L$12="Southbound",$L$12="Westbound"),'Raw Data'!$B1092,'Raw Data'!$B1091+'Raw Data'!$B1092))</f>
        <v>5</v>
      </c>
      <c r="G83" s="6">
        <f>IF(OR($L$12="Northbound",$L$12="Eastbound"),'Raw Data'!$B1298,IF(OR($L$12="Southbound",$L$12="Westbound"),'Raw Data'!$B1299,'Raw Data'!$B1298+'Raw Data'!$B1299))</f>
        <v>5</v>
      </c>
      <c r="H83" s="6">
        <f>IF(OR($L$12="Northbound",$L$12="Eastbound"),'Raw Data'!$B1505,IF(OR($L$12="Southbound",$L$12="Westbound"),'Raw Data'!$B1506,'Raw Data'!$B1505+'Raw Data'!$B1506))</f>
        <v>7</v>
      </c>
      <c r="I83" s="7">
        <f t="shared" si="4"/>
        <v>7.4</v>
      </c>
      <c r="J83" s="8">
        <f t="shared" si="5"/>
        <v>5.4285714285714288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</v>
      </c>
      <c r="C84" s="6">
        <f>IF(OR($L$12="Northbound",$L$12="Eastbound"),'Raw Data'!$B472,IF(OR($L$12="Southbound",$L$12="Westbound"),'Raw Data'!$B473,'Raw Data'!$B472+'Raw Data'!$B473))</f>
        <v>1</v>
      </c>
      <c r="D84" s="6">
        <f>IF(OR($L$12="Northbound",$L$12="Eastbound"),'Raw Data'!$B679,IF(OR($L$12="Southbound",$L$12="Westbound"),'Raw Data'!$B680,'Raw Data'!$B679+'Raw Data'!$B680))</f>
        <v>10</v>
      </c>
      <c r="E84" s="6">
        <f>IF(OR($L$12="Northbound",$L$12="Eastbound"),'Raw Data'!$B886,IF(OR($L$12="Southbound",$L$12="Westbound"),'Raw Data'!$B887,'Raw Data'!$B886+'Raw Data'!$B887))</f>
        <v>9</v>
      </c>
      <c r="F84" s="6">
        <f>IF(OR($L$12="Northbound",$L$12="Eastbound"),'Raw Data'!$B1093,IF(OR($L$12="Southbound",$L$12="Westbound"),'Raw Data'!$B1094,'Raw Data'!$B1093+'Raw Data'!$B1094))</f>
        <v>2</v>
      </c>
      <c r="G84" s="6">
        <f>IF(OR($L$12="Northbound",$L$12="Eastbound"),'Raw Data'!$B1300,IF(OR($L$12="Southbound",$L$12="Westbound"),'Raw Data'!$B1301,'Raw Data'!$B1300+'Raw Data'!$B1301))</f>
        <v>8</v>
      </c>
      <c r="H84" s="6">
        <f>IF(OR($L$12="Northbound",$L$12="Eastbound"),'Raw Data'!$B1507,IF(OR($L$12="Southbound",$L$12="Westbound"),'Raw Data'!$B1508,'Raw Data'!$B1507+'Raw Data'!$B1508))</f>
        <v>4</v>
      </c>
      <c r="I84" s="7">
        <f t="shared" si="4"/>
        <v>6.6</v>
      </c>
      <c r="J84" s="8">
        <f t="shared" si="5"/>
        <v>5.1428571428571432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</v>
      </c>
      <c r="C85" s="6">
        <f>IF(OR($L$12="Northbound",$L$12="Eastbound"),'Raw Data'!$B474,IF(OR($L$12="Southbound",$L$12="Westbound"),'Raw Data'!$B475,'Raw Data'!$B474+'Raw Data'!$B475))</f>
        <v>2</v>
      </c>
      <c r="D85" s="6">
        <f>IF(OR($L$12="Northbound",$L$12="Eastbound"),'Raw Data'!$B681,IF(OR($L$12="Southbound",$L$12="Westbound"),'Raw Data'!$B682,'Raw Data'!$B681+'Raw Data'!$B682))</f>
        <v>13</v>
      </c>
      <c r="E85" s="6">
        <f>IF(OR($L$12="Northbound",$L$12="Eastbound"),'Raw Data'!$B888,IF(OR($L$12="Southbound",$L$12="Westbound"),'Raw Data'!$B889,'Raw Data'!$B888+'Raw Data'!$B889))</f>
        <v>4</v>
      </c>
      <c r="F85" s="6">
        <f>IF(OR($L$12="Northbound",$L$12="Eastbound"),'Raw Data'!$B1095,IF(OR($L$12="Southbound",$L$12="Westbound"),'Raw Data'!$B1096,'Raw Data'!$B1095+'Raw Data'!$B1096))</f>
        <v>3</v>
      </c>
      <c r="G85" s="6">
        <f>IF(OR($L$12="Northbound",$L$12="Eastbound"),'Raw Data'!$B1302,IF(OR($L$12="Southbound",$L$12="Westbound"),'Raw Data'!$B1303,'Raw Data'!$B1302+'Raw Data'!$B1303))</f>
        <v>9</v>
      </c>
      <c r="H85" s="6">
        <f>IF(OR($L$12="Northbound",$L$12="Eastbound"),'Raw Data'!$B1509,IF(OR($L$12="Southbound",$L$12="Westbound"),'Raw Data'!$B1510,'Raw Data'!$B1509+'Raw Data'!$B1510))</f>
        <v>3</v>
      </c>
      <c r="I85" s="7">
        <f t="shared" si="4"/>
        <v>6.4</v>
      </c>
      <c r="J85" s="8">
        <f t="shared" si="5"/>
        <v>5.5714285714285712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</v>
      </c>
      <c r="C86" s="6">
        <f>IF(OR($L$12="Northbound",$L$12="Eastbound"),'Raw Data'!$B476,IF(OR($L$12="Southbound",$L$12="Westbound"),'Raw Data'!$B477,'Raw Data'!$B476+'Raw Data'!$B477))</f>
        <v>2</v>
      </c>
      <c r="D86" s="6">
        <f>IF(OR($L$12="Northbound",$L$12="Eastbound"),'Raw Data'!$B683,IF(OR($L$12="Southbound",$L$12="Westbound"),'Raw Data'!$B684,'Raw Data'!$B683+'Raw Data'!$B684))</f>
        <v>1</v>
      </c>
      <c r="E86" s="6">
        <f>IF(OR($L$12="Northbound",$L$12="Eastbound"),'Raw Data'!$B890,IF(OR($L$12="Southbound",$L$12="Westbound"),'Raw Data'!$B891,'Raw Data'!$B890+'Raw Data'!$B891))</f>
        <v>6</v>
      </c>
      <c r="F86" s="6">
        <f>IF(OR($L$12="Northbound",$L$12="Eastbound"),'Raw Data'!$B1097,IF(OR($L$12="Southbound",$L$12="Westbound"),'Raw Data'!$B1098,'Raw Data'!$B1097+'Raw Data'!$B1098))</f>
        <v>4</v>
      </c>
      <c r="G86" s="6">
        <f>IF(OR($L$12="Northbound",$L$12="Eastbound"),'Raw Data'!$B1304,IF(OR($L$12="Southbound",$L$12="Westbound"),'Raw Data'!$B1305,'Raw Data'!$B1304+'Raw Data'!$B1305))</f>
        <v>11</v>
      </c>
      <c r="H86" s="6">
        <f>IF(OR($L$12="Northbound",$L$12="Eastbound"),'Raw Data'!$B1511,IF(OR($L$12="Southbound",$L$12="Westbound"),'Raw Data'!$B1512,'Raw Data'!$B1511+'Raw Data'!$B1512))</f>
        <v>4</v>
      </c>
      <c r="I86" s="7">
        <f t="shared" si="4"/>
        <v>5.2</v>
      </c>
      <c r="J86" s="8">
        <f t="shared" si="5"/>
        <v>4.1428571428571432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5</v>
      </c>
      <c r="C87" s="6">
        <f>IF(OR($L$12="Northbound",$L$12="Eastbound"),'Raw Data'!$B478,IF(OR($L$12="Southbound",$L$12="Westbound"),'Raw Data'!$B479,'Raw Data'!$B478+'Raw Data'!$B479))</f>
        <v>2</v>
      </c>
      <c r="D87" s="6">
        <f>IF(OR($L$12="Northbound",$L$12="Eastbound"),'Raw Data'!$B685,IF(OR($L$12="Southbound",$L$12="Westbound"),'Raw Data'!$B686,'Raw Data'!$B685+'Raw Data'!$B686))</f>
        <v>2</v>
      </c>
      <c r="E87" s="6">
        <f>IF(OR($L$12="Northbound",$L$12="Eastbound"),'Raw Data'!$B892,IF(OR($L$12="Southbound",$L$12="Westbound"),'Raw Data'!$B893,'Raw Data'!$B892+'Raw Data'!$B893))</f>
        <v>9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4</v>
      </c>
      <c r="H87" s="6">
        <f>IF(OR($L$12="Northbound",$L$12="Eastbound"),'Raw Data'!$B1513,IF(OR($L$12="Southbound",$L$12="Westbound"),'Raw Data'!$B1514,'Raw Data'!$B1513+'Raw Data'!$B1514))</f>
        <v>2</v>
      </c>
      <c r="I87" s="7">
        <f t="shared" si="4"/>
        <v>4.4000000000000004</v>
      </c>
      <c r="J87" s="8">
        <f t="shared" si="5"/>
        <v>4.1428571428571432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</v>
      </c>
      <c r="C88" s="6">
        <f>IF(OR($L$12="Northbound",$L$12="Eastbound"),'Raw Data'!$B480,IF(OR($L$12="Southbound",$L$12="Westbound"),'Raw Data'!$B481,'Raw Data'!$B480+'Raw Data'!$B481))</f>
        <v>4</v>
      </c>
      <c r="D88" s="6">
        <f>IF(OR($L$12="Northbound",$L$12="Eastbound"),'Raw Data'!$B687,IF(OR($L$12="Southbound",$L$12="Westbound"),'Raw Data'!$B688,'Raw Data'!$B687+'Raw Data'!$B688))</f>
        <v>6</v>
      </c>
      <c r="E88" s="6">
        <f>IF(OR($L$12="Northbound",$L$12="Eastbound"),'Raw Data'!$B894,IF(OR($L$12="Southbound",$L$12="Westbound"),'Raw Data'!$B895,'Raw Data'!$B894+'Raw Data'!$B895))</f>
        <v>6</v>
      </c>
      <c r="F88" s="6">
        <f>IF(OR($L$12="Northbound",$L$12="Eastbound"),'Raw Data'!$B1101,IF(OR($L$12="Southbound",$L$12="Westbound"),'Raw Data'!$B1102,'Raw Data'!$B1101+'Raw Data'!$B1102))</f>
        <v>2</v>
      </c>
      <c r="G88" s="6">
        <f>IF(OR($L$12="Northbound",$L$12="Eastbound"),'Raw Data'!$B1308,IF(OR($L$12="Southbound",$L$12="Westbound"),'Raw Data'!$B1309,'Raw Data'!$B1308+'Raw Data'!$B1309))</f>
        <v>0</v>
      </c>
      <c r="H88" s="6">
        <f>IF(OR($L$12="Northbound",$L$12="Eastbound"),'Raw Data'!$B1515,IF(OR($L$12="Southbound",$L$12="Westbound"),'Raw Data'!$B1516,'Raw Data'!$B1515+'Raw Data'!$B1516))</f>
        <v>4</v>
      </c>
      <c r="I88" s="7">
        <f t="shared" si="4"/>
        <v>3.6</v>
      </c>
      <c r="J88" s="8">
        <f t="shared" si="5"/>
        <v>3.4285714285714284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</v>
      </c>
      <c r="C89" s="6">
        <f>IF(OR($L$12="Northbound",$L$12="Eastbound"),'Raw Data'!$B482,IF(OR($L$12="Southbound",$L$12="Westbound"),'Raw Data'!$B483,'Raw Data'!$B482+'Raw Data'!$B483))</f>
        <v>2</v>
      </c>
      <c r="D89" s="6">
        <f>IF(OR($L$12="Northbound",$L$12="Eastbound"),'Raw Data'!$B689,IF(OR($L$12="Southbound",$L$12="Westbound"),'Raw Data'!$B690,'Raw Data'!$B689+'Raw Data'!$B690))</f>
        <v>3</v>
      </c>
      <c r="E89" s="6">
        <f>IF(OR($L$12="Northbound",$L$12="Eastbound"),'Raw Data'!$B896,IF(OR($L$12="Southbound",$L$12="Westbound"),'Raw Data'!$B897,'Raw Data'!$B896+'Raw Data'!$B897))</f>
        <v>6</v>
      </c>
      <c r="F89" s="6">
        <f>IF(OR($L$12="Northbound",$L$12="Eastbound"),'Raw Data'!$B1103,IF(OR($L$12="Southbound",$L$12="Westbound"),'Raw Data'!$B1104,'Raw Data'!$B1103+'Raw Data'!$B1104))</f>
        <v>4</v>
      </c>
      <c r="G89" s="6">
        <f>IF(OR($L$12="Northbound",$L$12="Eastbound"),'Raw Data'!$B1310,IF(OR($L$12="Southbound",$L$12="Westbound"),'Raw Data'!$B1311,'Raw Data'!$B1310+'Raw Data'!$B1311))</f>
        <v>3</v>
      </c>
      <c r="H89" s="6">
        <f>IF(OR($L$12="Northbound",$L$12="Eastbound"),'Raw Data'!$B1517,IF(OR($L$12="Southbound",$L$12="Westbound"),'Raw Data'!$B1518,'Raw Data'!$B1517+'Raw Data'!$B1518))</f>
        <v>2</v>
      </c>
      <c r="I89" s="7">
        <f t="shared" si="4"/>
        <v>3.6</v>
      </c>
      <c r="J89" s="8">
        <f t="shared" si="5"/>
        <v>3.2857142857142856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2</v>
      </c>
      <c r="D90" s="6">
        <f>IF(OR($L$12="Northbound",$L$12="Eastbound"),'Raw Data'!$B691,IF(OR($L$12="Southbound",$L$12="Westbound"),'Raw Data'!$B692,'Raw Data'!$B691+'Raw Data'!$B692))</f>
        <v>3</v>
      </c>
      <c r="E90" s="6">
        <f>IF(OR($L$12="Northbound",$L$12="Eastbound"),'Raw Data'!$B898,IF(OR($L$12="Southbound",$L$12="Westbound"),'Raw Data'!$B899,'Raw Data'!$B898+'Raw Data'!$B899))</f>
        <v>0</v>
      </c>
      <c r="F90" s="6">
        <f>IF(OR($L$12="Northbound",$L$12="Eastbound"),'Raw Data'!$B1105,IF(OR($L$12="Southbound",$L$12="Westbound"),'Raw Data'!$B1106,'Raw Data'!$B1105+'Raw Data'!$B1106))</f>
        <v>6</v>
      </c>
      <c r="G90" s="6">
        <f>IF(OR($L$12="Northbound",$L$12="Eastbound"),'Raw Data'!$B1312,IF(OR($L$12="Southbound",$L$12="Westbound"),'Raw Data'!$B1313,'Raw Data'!$B1312+'Raw Data'!$B1313))</f>
        <v>1</v>
      </c>
      <c r="H90" s="6">
        <f>IF(OR($L$12="Northbound",$L$12="Eastbound"),'Raw Data'!$B1519,IF(OR($L$12="Southbound",$L$12="Westbound"),'Raw Data'!$B1520,'Raw Data'!$B1519+'Raw Data'!$B1520))</f>
        <v>2</v>
      </c>
      <c r="I90" s="7">
        <f t="shared" si="4"/>
        <v>2.4</v>
      </c>
      <c r="J90" s="8">
        <f t="shared" si="5"/>
        <v>2.5714285714285716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</v>
      </c>
      <c r="C91" s="6">
        <f>IF(OR($L$12="Northbound",$L$12="Eastbound"),'Raw Data'!$B486,IF(OR($L$12="Southbound",$L$12="Westbound"),'Raw Data'!$B487,'Raw Data'!$B486+'Raw Data'!$B487))</f>
        <v>2</v>
      </c>
      <c r="D91" s="6">
        <f>IF(OR($L$12="Northbound",$L$12="Eastbound"),'Raw Data'!$B693,IF(OR($L$12="Southbound",$L$12="Westbound"),'Raw Data'!$B694,'Raw Data'!$B693+'Raw Data'!$B694))</f>
        <v>1</v>
      </c>
      <c r="E91" s="6">
        <f>IF(OR($L$12="Northbound",$L$12="Eastbound"),'Raw Data'!$B900,IF(OR($L$12="Southbound",$L$12="Westbound"),'Raw Data'!$B901,'Raw Data'!$B900+'Raw Data'!$B901))</f>
        <v>1</v>
      </c>
      <c r="F91" s="6">
        <f>IF(OR($L$12="Northbound",$L$12="Eastbound"),'Raw Data'!$B1107,IF(OR($L$12="Southbound",$L$12="Westbound"),'Raw Data'!$B1108,'Raw Data'!$B1107+'Raw Data'!$B1108))</f>
        <v>2</v>
      </c>
      <c r="G91" s="6">
        <f>IF(OR($L$12="Northbound",$L$12="Eastbound"),'Raw Data'!$B1314,IF(OR($L$12="Southbound",$L$12="Westbound"),'Raw Data'!$B1315,'Raw Data'!$B1314+'Raw Data'!$B1315))</f>
        <v>4</v>
      </c>
      <c r="H91" s="6">
        <f>IF(OR($L$12="Northbound",$L$12="Eastbound"),'Raw Data'!$B1521,IF(OR($L$12="Southbound",$L$12="Westbound"),'Raw Data'!$B1522,'Raw Data'!$B1521+'Raw Data'!$B1522))</f>
        <v>2</v>
      </c>
      <c r="I91" s="7">
        <f t="shared" si="4"/>
        <v>2</v>
      </c>
      <c r="J91" s="8">
        <f t="shared" si="5"/>
        <v>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0</v>
      </c>
      <c r="D92" s="6">
        <f>IF(OR($L$12="Northbound",$L$12="Eastbound"),'Raw Data'!$B695,IF(OR($L$12="Southbound",$L$12="Westbound"),'Raw Data'!$B696,'Raw Data'!$B695+'Raw Data'!$B696))</f>
        <v>2</v>
      </c>
      <c r="E92" s="6">
        <f>IF(OR($L$12="Northbound",$L$12="Eastbound"),'Raw Data'!$B902,IF(OR($L$12="Southbound",$L$12="Westbound"),'Raw Data'!$B903,'Raw Data'!$B902+'Raw Data'!$B903))</f>
        <v>1</v>
      </c>
      <c r="F92" s="6">
        <f>IF(OR($L$12="Northbound",$L$12="Eastbound"),'Raw Data'!$B1109,IF(OR($L$12="Southbound",$L$12="Westbound"),'Raw Data'!$B1110,'Raw Data'!$B1109+'Raw Data'!$B1110))</f>
        <v>3</v>
      </c>
      <c r="G92" s="6">
        <f>IF(OR($L$12="Northbound",$L$12="Eastbound"),'Raw Data'!$B1316,IF(OR($L$12="Southbound",$L$12="Westbound"),'Raw Data'!$B1317,'Raw Data'!$B1316+'Raw Data'!$B1317))</f>
        <v>2</v>
      </c>
      <c r="H92" s="6">
        <f>IF(OR($L$12="Northbound",$L$12="Eastbound"),'Raw Data'!$B1523,IF(OR($L$12="Southbound",$L$12="Westbound"),'Raw Data'!$B1524,'Raw Data'!$B1523+'Raw Data'!$B1524))</f>
        <v>4</v>
      </c>
      <c r="I92" s="7">
        <f t="shared" si="4"/>
        <v>2.4</v>
      </c>
      <c r="J92" s="8">
        <f t="shared" si="5"/>
        <v>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</v>
      </c>
      <c r="C93" s="6">
        <f>IF(OR($L$12="Northbound",$L$12="Eastbound"),'Raw Data'!$B490,IF(OR($L$12="Southbound",$L$12="Westbound"),'Raw Data'!$B491,'Raw Data'!$B490+'Raw Data'!$B491))</f>
        <v>3</v>
      </c>
      <c r="D93" s="6">
        <f>IF(OR($L$12="Northbound",$L$12="Eastbound"),'Raw Data'!$B697,IF(OR($L$12="Southbound",$L$12="Westbound"),'Raw Data'!$B698,'Raw Data'!$B697+'Raw Data'!$B698))</f>
        <v>0</v>
      </c>
      <c r="E93" s="6">
        <f>IF(OR($L$12="Northbound",$L$12="Eastbound"),'Raw Data'!$B904,IF(OR($L$12="Southbound",$L$12="Westbound"),'Raw Data'!$B905,'Raw Data'!$B904+'Raw Data'!$B905))</f>
        <v>1</v>
      </c>
      <c r="F93" s="6">
        <f>IF(OR($L$12="Northbound",$L$12="Eastbound"),'Raw Data'!$B1111,IF(OR($L$12="Southbound",$L$12="Westbound"),'Raw Data'!$B1112,'Raw Data'!$B1111+'Raw Data'!$B1112))</f>
        <v>2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1.4</v>
      </c>
      <c r="J93" s="8">
        <f t="shared" si="5"/>
        <v>1.8571428571428572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0</v>
      </c>
      <c r="C94" s="6">
        <f>IF(OR($L$12="Northbound",$L$12="Eastbound"),'Raw Data'!$B492,IF(OR($L$12="Southbound",$L$12="Westbound"),'Raw Data'!$B493,'Raw Data'!$B492+'Raw Data'!$B493))</f>
        <v>0</v>
      </c>
      <c r="D94" s="6">
        <f>IF(OR($L$12="Northbound",$L$12="Eastbound"),'Raw Data'!$B699,IF(OR($L$12="Southbound",$L$12="Westbound"),'Raw Data'!$B700,'Raw Data'!$B699+'Raw Data'!$B700))</f>
        <v>0</v>
      </c>
      <c r="E94" s="6">
        <f>IF(OR($L$12="Northbound",$L$12="Eastbound"),'Raw Data'!$B906,IF(OR($L$12="Southbound",$L$12="Westbound"),'Raw Data'!$B907,'Raw Data'!$B906+'Raw Data'!$B907))</f>
        <v>3</v>
      </c>
      <c r="F94" s="6">
        <f>IF(OR($L$12="Northbound",$L$12="Eastbound"),'Raw Data'!$B1113,IF(OR($L$12="Southbound",$L$12="Westbound"),'Raw Data'!$B1114,'Raw Data'!$B1113+'Raw Data'!$B1114))</f>
        <v>5</v>
      </c>
      <c r="G94" s="6">
        <f>IF(OR($L$12="Northbound",$L$12="Eastbound"),'Raw Data'!$B1320,IF(OR($L$12="Southbound",$L$12="Westbound"),'Raw Data'!$B1321,'Raw Data'!$B1320+'Raw Data'!$B1321))</f>
        <v>5</v>
      </c>
      <c r="H94" s="6">
        <f>IF(OR($L$12="Northbound",$L$12="Eastbound"),'Raw Data'!$B1527,IF(OR($L$12="Southbound",$L$12="Westbound"),'Raw Data'!$B1528,'Raw Data'!$B1527+'Raw Data'!$B1528))</f>
        <v>5</v>
      </c>
      <c r="I94" s="7">
        <f t="shared" si="4"/>
        <v>3.6</v>
      </c>
      <c r="J94" s="8">
        <f t="shared" si="5"/>
        <v>2.5714285714285716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1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0</v>
      </c>
      <c r="G95" s="6">
        <f>IF(OR($L$12="Northbound",$L$12="Eastbound"),'Raw Data'!$B1322,IF(OR($L$12="Southbound",$L$12="Westbound"),'Raw Data'!$B1323,'Raw Data'!$B1322+'Raw Data'!$B1323))</f>
        <v>1</v>
      </c>
      <c r="H95" s="6">
        <f>IF(OR($L$12="Northbound",$L$12="Eastbound"),'Raw Data'!$B1529,IF(OR($L$12="Southbound",$L$12="Westbound"),'Raw Data'!$B1530,'Raw Data'!$B1529+'Raw Data'!$B1530))</f>
        <v>5</v>
      </c>
      <c r="I95" s="7">
        <f t="shared" si="4"/>
        <v>1.6</v>
      </c>
      <c r="J95" s="8">
        <f t="shared" si="5"/>
        <v>1.2857142857142858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0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0</v>
      </c>
      <c r="E96" s="6">
        <f>IF(OR($L$12="Northbound",$L$12="Eastbound"),'Raw Data'!$B910,IF(OR($L$12="Southbound",$L$12="Westbound"),'Raw Data'!$B911,'Raw Data'!$B910+'Raw Data'!$B911))</f>
        <v>0</v>
      </c>
      <c r="F96" s="6">
        <f>IF(OR($L$12="Northbound",$L$12="Eastbound"),'Raw Data'!$B1117,IF(OR($L$12="Southbound",$L$12="Westbound"),'Raw Data'!$B1118,'Raw Data'!$B1117+'Raw Data'!$B1118))</f>
        <v>3</v>
      </c>
      <c r="G96" s="6">
        <f>IF(OR($L$12="Northbound",$L$12="Eastbound"),'Raw Data'!$B1324,IF(OR($L$12="Southbound",$L$12="Westbound"),'Raw Data'!$B1325,'Raw Data'!$B1324+'Raw Data'!$B1325))</f>
        <v>1</v>
      </c>
      <c r="H96" s="6">
        <f>IF(OR($L$12="Northbound",$L$12="Eastbound"),'Raw Data'!$B1531,IF(OR($L$12="Southbound",$L$12="Westbound"),'Raw Data'!$B1532,'Raw Data'!$B1531+'Raw Data'!$B1532))</f>
        <v>3</v>
      </c>
      <c r="I96" s="7">
        <f t="shared" si="4"/>
        <v>1.4</v>
      </c>
      <c r="J96" s="8">
        <f t="shared" si="5"/>
        <v>1.2857142857142858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</v>
      </c>
      <c r="C97" s="6">
        <f>IF(OR($L$12="Northbound",$L$12="Eastbound"),'Raw Data'!$B498,IF(OR($L$12="Southbound",$L$12="Westbound"),'Raw Data'!$B499,'Raw Data'!$B498+'Raw Data'!$B499))</f>
        <v>1</v>
      </c>
      <c r="D97" s="6">
        <f>IF(OR($L$12="Northbound",$L$12="Eastbound"),'Raw Data'!$B705,IF(OR($L$12="Southbound",$L$12="Westbound"),'Raw Data'!$B706,'Raw Data'!$B705+'Raw Data'!$B706))</f>
        <v>1</v>
      </c>
      <c r="E97" s="6">
        <f>IF(OR($L$12="Northbound",$L$12="Eastbound"),'Raw Data'!$B912,IF(OR($L$12="Southbound",$L$12="Westbound"),'Raw Data'!$B913,'Raw Data'!$B912+'Raw Data'!$B913))</f>
        <v>2</v>
      </c>
      <c r="F97" s="6">
        <f>IF(OR($L$12="Northbound",$L$12="Eastbound"),'Raw Data'!$B1119,IF(OR($L$12="Southbound",$L$12="Westbound"),'Raw Data'!$B1120,'Raw Data'!$B1119+'Raw Data'!$B1120))</f>
        <v>2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1.4</v>
      </c>
      <c r="J97" s="8">
        <f t="shared" si="5"/>
        <v>1.2857142857142858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0</v>
      </c>
      <c r="E98" s="6">
        <f>IF(OR($L$12="Northbound",$L$12="Eastbound"),'Raw Data'!$B914,IF(OR($L$12="Southbound",$L$12="Westbound"),'Raw Data'!$B915,'Raw Data'!$B914+'Raw Data'!$B915))</f>
        <v>0</v>
      </c>
      <c r="F98" s="6">
        <f>IF(OR($L$12="Northbound",$L$12="Eastbound"),'Raw Data'!$B1121,IF(OR($L$12="Southbound",$L$12="Westbound"),'Raw Data'!$B1122,'Raw Data'!$B1121+'Raw Data'!$B1122))</f>
        <v>1</v>
      </c>
      <c r="G98" s="6">
        <f>IF(OR($L$12="Northbound",$L$12="Eastbound"),'Raw Data'!$B1328,IF(OR($L$12="Southbound",$L$12="Westbound"),'Raw Data'!$B1329,'Raw Data'!$B1328+'Raw Data'!$B1329))</f>
        <v>0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0.4</v>
      </c>
      <c r="J98" s="8">
        <f t="shared" si="5"/>
        <v>0.42857142857142855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0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1</v>
      </c>
      <c r="G99" s="6">
        <f>IF(OR($L$12="Northbound",$L$12="Eastbound"),'Raw Data'!$B1330,IF(OR($L$12="Southbound",$L$12="Westbound"),'Raw Data'!$B1331,'Raw Data'!$B1330+'Raw Data'!$B1331))</f>
        <v>2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1</v>
      </c>
      <c r="J99" s="8">
        <f t="shared" si="5"/>
        <v>0.7142857142857143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</v>
      </c>
      <c r="C100" s="6">
        <f>IF(OR($L$12="Northbound",$L$12="Eastbound"),'Raw Data'!$B504,IF(OR($L$12="Southbound",$L$12="Westbound"),'Raw Data'!$B505,'Raw Data'!$B504+'Raw Data'!$B505))</f>
        <v>0</v>
      </c>
      <c r="D100" s="6">
        <f>IF(OR($L$12="Northbound",$L$12="Eastbound"),'Raw Data'!$B711,IF(OR($L$12="Southbound",$L$12="Westbound"),'Raw Data'!$B712,'Raw Data'!$B711+'Raw Data'!$B712))</f>
        <v>1</v>
      </c>
      <c r="E100" s="6">
        <f>IF(OR($L$12="Northbound",$L$12="Eastbound"),'Raw Data'!$B918,IF(OR($L$12="Southbound",$L$12="Westbound"),'Raw Data'!$B919,'Raw Data'!$B918+'Raw Data'!$B919))</f>
        <v>1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1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0.6</v>
      </c>
      <c r="J100" s="8">
        <f t="shared" si="5"/>
        <v>0.5714285714285714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3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2</v>
      </c>
      <c r="I101" s="7">
        <f t="shared" si="4"/>
        <v>1.4</v>
      </c>
      <c r="J101" s="8">
        <f t="shared" si="5"/>
        <v>1.1428571428571428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</v>
      </c>
      <c r="C102" s="6">
        <f>IF(OR($L$12="Northbound",$L$12="Eastbound"),'Raw Data'!$B508,IF(OR($L$12="Southbound",$L$12="Westbound"),'Raw Data'!$B509,'Raw Data'!$B508+'Raw Data'!$B509))</f>
        <v>1</v>
      </c>
      <c r="D102" s="6">
        <f>IF(OR($L$12="Northbound",$L$12="Eastbound"),'Raw Data'!$B715,IF(OR($L$12="Southbound",$L$12="Westbound"),'Raw Data'!$B716,'Raw Data'!$B715+'Raw Data'!$B716))</f>
        <v>0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0</v>
      </c>
      <c r="G102" s="6">
        <f>IF(OR($L$12="Northbound",$L$12="Eastbound"),'Raw Data'!$B1336,IF(OR($L$12="Southbound",$L$12="Westbound"),'Raw Data'!$B1337,'Raw Data'!$B1336+'Raw Data'!$B1337))</f>
        <v>0</v>
      </c>
      <c r="H102" s="6">
        <f>IF(OR($L$12="Northbound",$L$12="Eastbound"),'Raw Data'!$B1543,IF(OR($L$12="Southbound",$L$12="Westbound"),'Raw Data'!$B1544,'Raw Data'!$B1543+'Raw Data'!$B1544))</f>
        <v>1</v>
      </c>
      <c r="I102" s="7">
        <f t="shared" si="4"/>
        <v>0.2</v>
      </c>
      <c r="J102" s="8">
        <f t="shared" si="5"/>
        <v>0.5714285714285714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3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0.8</v>
      </c>
      <c r="J103" s="8">
        <f t="shared" si="5"/>
        <v>0.8571428571428571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0.4</v>
      </c>
      <c r="J104" s="8">
        <f t="shared" si="5"/>
        <v>0.42857142857142855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0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0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0.2</v>
      </c>
      <c r="J105" s="8">
        <f t="shared" si="5"/>
        <v>0.14285714285714285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1</v>
      </c>
      <c r="H106" s="6">
        <f>IF(OR($L$12="Northbound",$L$12="Eastbound"),'Raw Data'!$B1551,IF(OR($L$12="Southbound",$L$12="Westbound"),'Raw Data'!$B1552,'Raw Data'!$B1551+'Raw Data'!$B1552))</f>
        <v>0</v>
      </c>
      <c r="I106" s="7">
        <f t="shared" si="4"/>
        <v>0.2</v>
      </c>
      <c r="J106" s="8">
        <f t="shared" si="5"/>
        <v>0.14285714285714285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0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1</v>
      </c>
      <c r="I107" s="7">
        <f t="shared" si="4"/>
        <v>0.4</v>
      </c>
      <c r="J107" s="8">
        <f t="shared" si="5"/>
        <v>0.2857142857142857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</v>
      </c>
      <c r="J108" s="12">
        <f t="shared" si="5"/>
        <v>0</v>
      </c>
    </row>
    <row r="109" spans="1:10" x14ac:dyDescent="0.3">
      <c r="A109" s="25" t="s">
        <v>246</v>
      </c>
      <c r="B109" s="26">
        <f t="shared" ref="B109:H109" si="6">SUM(B41:B88)</f>
        <v>224</v>
      </c>
      <c r="C109" s="26">
        <f t="shared" si="6"/>
        <v>128</v>
      </c>
      <c r="D109" s="26">
        <f t="shared" si="6"/>
        <v>240</v>
      </c>
      <c r="E109" s="26">
        <f t="shared" si="6"/>
        <v>315</v>
      </c>
      <c r="F109" s="26">
        <f t="shared" si="6"/>
        <v>274</v>
      </c>
      <c r="G109" s="26">
        <f t="shared" si="6"/>
        <v>293</v>
      </c>
      <c r="H109" s="26">
        <f t="shared" si="6"/>
        <v>278</v>
      </c>
      <c r="I109" s="27">
        <f t="shared" si="4"/>
        <v>280</v>
      </c>
      <c r="J109" s="28">
        <f t="shared" ref="J109:J112" si="7">AVERAGE(B109:H109)</f>
        <v>250.28571428571428</v>
      </c>
    </row>
    <row r="110" spans="1:10" x14ac:dyDescent="0.3">
      <c r="A110" s="29" t="s">
        <v>247</v>
      </c>
      <c r="B110" s="30">
        <f t="shared" ref="B110:H110" si="8">SUM(B37:B100)</f>
        <v>244</v>
      </c>
      <c r="C110" s="30">
        <f t="shared" si="8"/>
        <v>140</v>
      </c>
      <c r="D110" s="30">
        <f t="shared" si="8"/>
        <v>260</v>
      </c>
      <c r="E110" s="30">
        <f t="shared" si="8"/>
        <v>337</v>
      </c>
      <c r="F110" s="30">
        <f t="shared" si="8"/>
        <v>308</v>
      </c>
      <c r="G110" s="30">
        <f t="shared" si="8"/>
        <v>321</v>
      </c>
      <c r="H110" s="30">
        <f t="shared" si="8"/>
        <v>308</v>
      </c>
      <c r="I110" s="31">
        <f t="shared" si="4"/>
        <v>306.8</v>
      </c>
      <c r="J110" s="32">
        <f t="shared" si="7"/>
        <v>274</v>
      </c>
    </row>
    <row r="111" spans="1:10" x14ac:dyDescent="0.3">
      <c r="A111" s="33" t="s">
        <v>248</v>
      </c>
      <c r="B111" s="30">
        <f t="shared" ref="B111:H111" si="9">SUM(B37:B108)</f>
        <v>250</v>
      </c>
      <c r="C111" s="30">
        <f t="shared" si="9"/>
        <v>141</v>
      </c>
      <c r="D111" s="30">
        <f t="shared" si="9"/>
        <v>263</v>
      </c>
      <c r="E111" s="30">
        <f t="shared" si="9"/>
        <v>337</v>
      </c>
      <c r="F111" s="30">
        <f t="shared" si="9"/>
        <v>314</v>
      </c>
      <c r="G111" s="30">
        <f t="shared" si="9"/>
        <v>325</v>
      </c>
      <c r="H111" s="30">
        <f t="shared" si="9"/>
        <v>313</v>
      </c>
      <c r="I111" s="31">
        <f t="shared" si="4"/>
        <v>310.39999999999998</v>
      </c>
      <c r="J111" s="32">
        <f t="shared" si="7"/>
        <v>277.57142857142856</v>
      </c>
    </row>
    <row r="112" spans="1:10" x14ac:dyDescent="0.3">
      <c r="A112" s="34" t="s">
        <v>249</v>
      </c>
      <c r="B112" s="35">
        <f t="shared" ref="B112:H112" si="10">SUM(B13:B108)</f>
        <v>250</v>
      </c>
      <c r="C112" s="35">
        <f t="shared" si="10"/>
        <v>141</v>
      </c>
      <c r="D112" s="35">
        <f t="shared" si="10"/>
        <v>264</v>
      </c>
      <c r="E112" s="35">
        <f t="shared" si="10"/>
        <v>338</v>
      </c>
      <c r="F112" s="35">
        <f t="shared" si="10"/>
        <v>316</v>
      </c>
      <c r="G112" s="35">
        <f t="shared" si="10"/>
        <v>325</v>
      </c>
      <c r="H112" s="35">
        <f t="shared" si="10"/>
        <v>314</v>
      </c>
      <c r="I112" s="36">
        <f t="shared" si="4"/>
        <v>311.39999999999998</v>
      </c>
      <c r="J112" s="37">
        <f t="shared" si="7"/>
        <v>278.28571428571428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240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241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242</v>
      </c>
      <c r="G3" s="1" t="str">
        <f>RIGHT('Raw Data'!B20,3)</f>
        <v>030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244</v>
      </c>
      <c r="G4" s="1" t="str">
        <f>'Raw Data'!B21</f>
        <v>Church Street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245</v>
      </c>
      <c r="G5" s="112" t="str">
        <f>Summary!G5</f>
        <v>51.37432,-2.34778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250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251</v>
      </c>
      <c r="G7" s="1" t="s">
        <v>252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243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237</v>
      </c>
      <c r="J12" s="39" t="s">
        <v>238</v>
      </c>
      <c r="K12" s="1"/>
      <c r="L12" s="144" t="s">
        <v>239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0.4</v>
      </c>
      <c r="J13" s="8">
        <f>AVERAGE(B13:H13)</f>
        <v>0.2857142857142857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</v>
      </c>
      <c r="J14" s="8">
        <f t="shared" ref="J14:J36" si="1">AVERAGE(B14:H14)</f>
        <v>0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</v>
      </c>
      <c r="J15" s="8">
        <f t="shared" si="1"/>
        <v>0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0.4</v>
      </c>
      <c r="J16" s="8">
        <f t="shared" si="1"/>
        <v>0.2857142857142857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0.2</v>
      </c>
      <c r="J17" s="8">
        <f t="shared" si="1"/>
        <v>0.14285714285714285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7">
        <f t="shared" si="0"/>
        <v>0</v>
      </c>
      <c r="J18" s="8">
        <f t="shared" si="1"/>
        <v>0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</v>
      </c>
      <c r="I19" s="7">
        <f t="shared" si="0"/>
        <v>5</v>
      </c>
      <c r="J19" s="8">
        <f t="shared" si="1"/>
        <v>3.8571428571428572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</v>
      </c>
      <c r="I20" s="7">
        <f t="shared" si="0"/>
        <v>11.6</v>
      </c>
      <c r="J20" s="8">
        <f t="shared" si="1"/>
        <v>9.2857142857142865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54</v>
      </c>
      <c r="I21" s="7">
        <f t="shared" si="0"/>
        <v>46.8</v>
      </c>
      <c r="J21" s="8">
        <f t="shared" si="1"/>
        <v>35.428571428571431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</v>
      </c>
      <c r="I22" s="7">
        <f t="shared" si="0"/>
        <v>20.6</v>
      </c>
      <c r="J22" s="8">
        <f t="shared" si="1"/>
        <v>18.285714285714285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</v>
      </c>
      <c r="I23" s="7">
        <f t="shared" si="0"/>
        <v>12.6</v>
      </c>
      <c r="J23" s="8">
        <f t="shared" si="1"/>
        <v>14.571428571428571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21</v>
      </c>
      <c r="I24" s="7">
        <f t="shared" si="0"/>
        <v>18.399999999999999</v>
      </c>
      <c r="J24" s="8">
        <f t="shared" si="1"/>
        <v>17.428571428571427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</v>
      </c>
      <c r="I25" s="7">
        <f t="shared" si="0"/>
        <v>16.8</v>
      </c>
      <c r="J25" s="8">
        <f t="shared" si="1"/>
        <v>18.714285714285715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21</v>
      </c>
      <c r="I26" s="7">
        <f t="shared" si="0"/>
        <v>15</v>
      </c>
      <c r="J26" s="8">
        <f t="shared" si="1"/>
        <v>16.142857142857142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18</v>
      </c>
      <c r="I27" s="7">
        <f t="shared" si="0"/>
        <v>20</v>
      </c>
      <c r="J27" s="8">
        <f t="shared" si="1"/>
        <v>20.142857142857142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33</v>
      </c>
      <c r="I28" s="7">
        <f t="shared" si="0"/>
        <v>27.4</v>
      </c>
      <c r="J28" s="8">
        <f t="shared" si="1"/>
        <v>24.857142857142858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38</v>
      </c>
      <c r="I29" s="7">
        <f t="shared" si="0"/>
        <v>41.2</v>
      </c>
      <c r="J29" s="8">
        <f t="shared" si="1"/>
        <v>33.428571428571431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32</v>
      </c>
      <c r="I30" s="7">
        <f t="shared" si="0"/>
        <v>30</v>
      </c>
      <c r="J30" s="8">
        <f t="shared" si="1"/>
        <v>25.142857142857142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</v>
      </c>
      <c r="I31" s="7">
        <f t="shared" si="0"/>
        <v>19.600000000000001</v>
      </c>
      <c r="J31" s="8">
        <f t="shared" si="1"/>
        <v>17.285714285714285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</v>
      </c>
      <c r="I32" s="7">
        <f t="shared" si="0"/>
        <v>10.4</v>
      </c>
      <c r="J32" s="8">
        <f t="shared" si="1"/>
        <v>9.8571428571428577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</v>
      </c>
      <c r="I33" s="7">
        <f t="shared" si="0"/>
        <v>8</v>
      </c>
      <c r="J33" s="8">
        <f t="shared" si="1"/>
        <v>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</v>
      </c>
      <c r="I34" s="7">
        <f t="shared" si="0"/>
        <v>3.4</v>
      </c>
      <c r="J34" s="8">
        <f t="shared" si="1"/>
        <v>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</v>
      </c>
      <c r="I35" s="7">
        <f t="shared" si="0"/>
        <v>2.8</v>
      </c>
      <c r="J35" s="8">
        <f t="shared" si="1"/>
        <v>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</v>
      </c>
      <c r="I36" s="11">
        <f t="shared" si="0"/>
        <v>0.8</v>
      </c>
      <c r="J36" s="12">
        <f t="shared" si="1"/>
        <v>0.5714285714285714</v>
      </c>
      <c r="K36" s="1"/>
    </row>
    <row r="37" spans="1:11" s="1" customFormat="1" ht="13.8" x14ac:dyDescent="0.3">
      <c r="A37" s="25" t="s">
        <v>246</v>
      </c>
      <c r="B37" s="26">
        <f>SUM(B20:B31)</f>
        <v>224</v>
      </c>
      <c r="C37" s="26">
        <f t="shared" ref="C37:J37" si="2">SUM(C20:C31)</f>
        <v>131</v>
      </c>
      <c r="D37" s="26">
        <f t="shared" si="2"/>
        <v>240</v>
      </c>
      <c r="E37" s="26">
        <f t="shared" si="2"/>
        <v>315</v>
      </c>
      <c r="F37" s="26">
        <f t="shared" si="2"/>
        <v>274</v>
      </c>
      <c r="G37" s="26">
        <f t="shared" si="2"/>
        <v>293</v>
      </c>
      <c r="H37" s="26">
        <f t="shared" si="2"/>
        <v>278</v>
      </c>
      <c r="I37" s="27">
        <f t="shared" si="2"/>
        <v>280.00000000000006</v>
      </c>
      <c r="J37" s="28">
        <f t="shared" si="2"/>
        <v>250.71428571428569</v>
      </c>
    </row>
    <row r="38" spans="1:11" s="1" customFormat="1" ht="13.8" x14ac:dyDescent="0.3">
      <c r="A38" s="29" t="s">
        <v>247</v>
      </c>
      <c r="B38" s="30">
        <f>SUM(B19:B34)</f>
        <v>244</v>
      </c>
      <c r="C38" s="30">
        <f t="shared" ref="C38:J38" si="3">SUM(C19:C34)</f>
        <v>143</v>
      </c>
      <c r="D38" s="30">
        <f t="shared" si="3"/>
        <v>260</v>
      </c>
      <c r="E38" s="30">
        <f t="shared" si="3"/>
        <v>337</v>
      </c>
      <c r="F38" s="30">
        <f t="shared" si="3"/>
        <v>308</v>
      </c>
      <c r="G38" s="30">
        <f t="shared" si="3"/>
        <v>321</v>
      </c>
      <c r="H38" s="30">
        <f t="shared" si="3"/>
        <v>308</v>
      </c>
      <c r="I38" s="31">
        <f t="shared" si="3"/>
        <v>306.8</v>
      </c>
      <c r="J38" s="32">
        <f t="shared" si="3"/>
        <v>274.42857142857144</v>
      </c>
    </row>
    <row r="39" spans="1:11" s="1" customFormat="1" ht="13.8" x14ac:dyDescent="0.3">
      <c r="A39" s="33" t="s">
        <v>248</v>
      </c>
      <c r="B39" s="30">
        <f>SUM(B19:B36)</f>
        <v>250</v>
      </c>
      <c r="C39" s="30">
        <f t="shared" ref="C39:J39" si="4">SUM(C19:C36)</f>
        <v>144</v>
      </c>
      <c r="D39" s="30">
        <f t="shared" si="4"/>
        <v>263</v>
      </c>
      <c r="E39" s="30">
        <f t="shared" si="4"/>
        <v>337</v>
      </c>
      <c r="F39" s="30">
        <f t="shared" si="4"/>
        <v>314</v>
      </c>
      <c r="G39" s="30">
        <f t="shared" si="4"/>
        <v>325</v>
      </c>
      <c r="H39" s="30">
        <f t="shared" si="4"/>
        <v>313</v>
      </c>
      <c r="I39" s="31">
        <f t="shared" si="4"/>
        <v>310.40000000000003</v>
      </c>
      <c r="J39" s="32">
        <f t="shared" si="4"/>
        <v>278</v>
      </c>
    </row>
    <row r="40" spans="1:11" s="1" customFormat="1" ht="13.8" x14ac:dyDescent="0.3">
      <c r="A40" s="34" t="s">
        <v>249</v>
      </c>
      <c r="B40" s="35">
        <f>SUM(B13:B36)</f>
        <v>250</v>
      </c>
      <c r="C40" s="35">
        <f t="shared" ref="C40:J40" si="5">SUM(C13:C36)</f>
        <v>144</v>
      </c>
      <c r="D40" s="35">
        <f t="shared" si="5"/>
        <v>264</v>
      </c>
      <c r="E40" s="35">
        <f t="shared" si="5"/>
        <v>338</v>
      </c>
      <c r="F40" s="35">
        <f t="shared" si="5"/>
        <v>316</v>
      </c>
      <c r="G40" s="35">
        <f t="shared" si="5"/>
        <v>325</v>
      </c>
      <c r="H40" s="35">
        <f t="shared" si="5"/>
        <v>314</v>
      </c>
      <c r="I40" s="36">
        <f t="shared" si="5"/>
        <v>311.40000000000003</v>
      </c>
      <c r="J40" s="37">
        <f t="shared" si="5"/>
        <v>278.71428571428572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240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241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242</v>
      </c>
      <c r="G3" s="1" t="str">
        <f>RIGHT('Raw Data'!B20,3)</f>
        <v>030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244</v>
      </c>
      <c r="G4" s="1" t="str">
        <f>'Raw Data'!B21</f>
        <v>Church Street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245</v>
      </c>
      <c r="G5" s="1" t="str">
        <f>Summary!G5</f>
        <v>51.37432,-2.34778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250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251</v>
      </c>
      <c r="G7" s="1" t="s">
        <v>252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243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254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574</v>
      </c>
      <c r="Q12" s="144"/>
      <c r="S12" s="144" t="s">
        <v>239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255</v>
      </c>
      <c r="C13" s="77" t="s">
        <v>256</v>
      </c>
      <c r="D13" s="77" t="s">
        <v>257</v>
      </c>
      <c r="E13" s="77" t="s">
        <v>258</v>
      </c>
      <c r="F13" s="77" t="s">
        <v>259</v>
      </c>
      <c r="G13" s="77" t="s">
        <v>260</v>
      </c>
      <c r="H13" s="77" t="s">
        <v>261</v>
      </c>
      <c r="I13" s="77" t="s">
        <v>262</v>
      </c>
      <c r="J13" s="77" t="s">
        <v>263</v>
      </c>
      <c r="K13" s="77" t="s">
        <v>264</v>
      </c>
      <c r="L13" s="77" t="s">
        <v>265</v>
      </c>
      <c r="M13" s="77" t="s">
        <v>266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253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0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0</v>
      </c>
    </row>
    <row r="38" spans="1:14" ht="13.8" x14ac:dyDescent="0.25">
      <c r="A38" s="25" t="s">
        <v>246</v>
      </c>
      <c r="B38" s="26">
        <f>SUM(B21:B32)</f>
        <v>13</v>
      </c>
      <c r="C38" s="26">
        <f t="shared" ref="C38:M38" si="1">SUM(C21:C32)</f>
        <v>198</v>
      </c>
      <c r="D38" s="26">
        <f t="shared" si="1"/>
        <v>0</v>
      </c>
      <c r="E38" s="26">
        <f t="shared" si="1"/>
        <v>13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224</v>
      </c>
    </row>
    <row r="39" spans="1:14" ht="13.8" x14ac:dyDescent="0.25">
      <c r="A39" s="29" t="s">
        <v>247</v>
      </c>
      <c r="B39" s="30">
        <f>SUM(B20:B35)</f>
        <v>16</v>
      </c>
      <c r="C39" s="30">
        <f t="shared" ref="C39:M39" si="2">SUM(C20:C35)</f>
        <v>214</v>
      </c>
      <c r="D39" s="30">
        <f t="shared" si="2"/>
        <v>0</v>
      </c>
      <c r="E39" s="30">
        <f t="shared" si="2"/>
        <v>14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244</v>
      </c>
    </row>
    <row r="40" spans="1:14" ht="13.8" x14ac:dyDescent="0.25">
      <c r="A40" s="33" t="s">
        <v>248</v>
      </c>
      <c r="B40" s="30">
        <f>SUM(B20:B37)</f>
        <v>16</v>
      </c>
      <c r="C40" s="30">
        <f t="shared" ref="C40:M40" si="3">SUM(C20:C37)</f>
        <v>220</v>
      </c>
      <c r="D40" s="30">
        <f t="shared" si="3"/>
        <v>0</v>
      </c>
      <c r="E40" s="30">
        <f t="shared" si="3"/>
        <v>14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250</v>
      </c>
    </row>
    <row r="41" spans="1:14" ht="13.8" x14ac:dyDescent="0.25">
      <c r="A41" s="34" t="s">
        <v>249</v>
      </c>
      <c r="B41" s="35">
        <f>SUM(B14:B37)</f>
        <v>16</v>
      </c>
      <c r="C41" s="35">
        <f t="shared" ref="C41:M41" si="4">SUM(C14:C37)</f>
        <v>220</v>
      </c>
      <c r="D41" s="35">
        <f t="shared" si="4"/>
        <v>0</v>
      </c>
      <c r="E41" s="35">
        <f t="shared" si="4"/>
        <v>14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250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240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241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242</v>
      </c>
      <c r="H3" s="1" t="str">
        <f>RIGHT('Raw Data'!B20,3)</f>
        <v>030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244</v>
      </c>
      <c r="H4" s="1" t="str">
        <f>'Raw Data'!B21</f>
        <v>Church Street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245</v>
      </c>
      <c r="H5" s="1" t="str">
        <f>Summary!G5</f>
        <v>51.37432,-2.34778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250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251</v>
      </c>
      <c r="H7" s="1" t="s">
        <v>252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243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574</v>
      </c>
      <c r="AF11" s="144"/>
      <c r="AH11" s="144" t="s">
        <v>239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267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318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293</v>
      </c>
      <c r="D13" s="56" t="s">
        <v>294</v>
      </c>
      <c r="E13" s="56" t="s">
        <v>295</v>
      </c>
      <c r="F13" s="56" t="s">
        <v>296</v>
      </c>
      <c r="G13" s="56" t="s">
        <v>297</v>
      </c>
      <c r="H13" s="56" t="s">
        <v>298</v>
      </c>
      <c r="I13" s="56" t="s">
        <v>299</v>
      </c>
      <c r="J13" s="56" t="s">
        <v>300</v>
      </c>
      <c r="K13" s="56" t="s">
        <v>301</v>
      </c>
      <c r="L13" s="56" t="s">
        <v>302</v>
      </c>
      <c r="M13" s="56" t="s">
        <v>303</v>
      </c>
      <c r="N13" s="56" t="s">
        <v>304</v>
      </c>
      <c r="O13" s="56" t="s">
        <v>305</v>
      </c>
      <c r="P13" s="56" t="s">
        <v>306</v>
      </c>
      <c r="Q13" s="56" t="s">
        <v>307</v>
      </c>
      <c r="R13" s="56" t="s">
        <v>308</v>
      </c>
      <c r="S13" s="56" t="s">
        <v>309</v>
      </c>
      <c r="T13" s="56" t="s">
        <v>310</v>
      </c>
      <c r="U13" s="56" t="s">
        <v>311</v>
      </c>
      <c r="V13" s="56" t="s">
        <v>312</v>
      </c>
      <c r="W13" s="56" t="s">
        <v>313</v>
      </c>
      <c r="X13" s="56" t="s">
        <v>314</v>
      </c>
      <c r="Y13" s="56" t="s">
        <v>315</v>
      </c>
      <c r="Z13" s="56" t="s">
        <v>39</v>
      </c>
      <c r="AA13" s="56" t="s">
        <v>319</v>
      </c>
      <c r="AB13" s="56" t="s">
        <v>316</v>
      </c>
      <c r="AC13" s="69" t="s">
        <v>317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253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 t="str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33.333333333333329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25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20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20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14.285714285714285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50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</v>
      </c>
      <c r="Y64" s="24">
        <f t="shared" si="3"/>
        <v>8.3333333333333321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15.384615384615385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14.285714285714285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16.666666666666664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14.285714285714285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33.333333333333329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14.285714285714285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4">
        <f t="shared" si="3"/>
        <v>9.0909090909090917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20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20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33.333333333333329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</v>
      </c>
      <c r="Y91" s="24">
        <f t="shared" si="3"/>
        <v>25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50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 t="str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 t="str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 t="str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100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 t="str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 t="str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246</v>
      </c>
      <c r="B110" s="68">
        <f>SUM(B42:B93)</f>
        <v>235</v>
      </c>
      <c r="C110" s="26">
        <f>SUM(C42:C93)</f>
        <v>1</v>
      </c>
      <c r="D110" s="26">
        <f t="shared" ref="D110:W110" si="6">SUM(D42:D93)</f>
        <v>22</v>
      </c>
      <c r="E110" s="26">
        <f t="shared" si="6"/>
        <v>115</v>
      </c>
      <c r="F110" s="26">
        <f t="shared" si="6"/>
        <v>75</v>
      </c>
      <c r="G110" s="26">
        <f t="shared" si="6"/>
        <v>19</v>
      </c>
      <c r="H110" s="26">
        <f t="shared" si="6"/>
        <v>3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22</v>
      </c>
      <c r="Y110" s="72">
        <f>IFERROR((X110/B110*100),"0")</f>
        <v>9.3617021276595747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247</v>
      </c>
      <c r="B111" s="64">
        <f>SUM(B38:B101)</f>
        <v>244</v>
      </c>
      <c r="C111" s="30">
        <f>SUM(C38:C101)</f>
        <v>1</v>
      </c>
      <c r="D111" s="30">
        <f t="shared" ref="D111:W111" si="7">SUM(D38:D101)</f>
        <v>22</v>
      </c>
      <c r="E111" s="30">
        <f t="shared" si="7"/>
        <v>121</v>
      </c>
      <c r="F111" s="30">
        <f t="shared" si="7"/>
        <v>78</v>
      </c>
      <c r="G111" s="30">
        <f t="shared" si="7"/>
        <v>19</v>
      </c>
      <c r="H111" s="30">
        <f t="shared" si="7"/>
        <v>3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22</v>
      </c>
      <c r="Y111" s="73">
        <f t="shared" ref="Y111:Y113" si="8">IFERROR((X111/B111*100),"0")</f>
        <v>9.0163934426229506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248</v>
      </c>
      <c r="B112" s="64">
        <f>SUM(B38:B109)</f>
        <v>250</v>
      </c>
      <c r="C112" s="30">
        <f>SUM(C38:C109)</f>
        <v>1</v>
      </c>
      <c r="D112" s="30">
        <f t="shared" ref="D112:W112" si="9">SUM(D38:D109)</f>
        <v>23</v>
      </c>
      <c r="E112" s="30">
        <f t="shared" si="9"/>
        <v>122</v>
      </c>
      <c r="F112" s="30">
        <f t="shared" si="9"/>
        <v>81</v>
      </c>
      <c r="G112" s="30">
        <f t="shared" si="9"/>
        <v>20</v>
      </c>
      <c r="H112" s="30">
        <f t="shared" si="9"/>
        <v>3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23</v>
      </c>
      <c r="Y112" s="73">
        <f t="shared" si="8"/>
        <v>9.1999999999999993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249</v>
      </c>
      <c r="B113" s="71">
        <f>SUM(B14:B109)</f>
        <v>250</v>
      </c>
      <c r="C113" s="35">
        <f>SUM(C14:C109)</f>
        <v>1</v>
      </c>
      <c r="D113" s="35">
        <f t="shared" ref="D113:W113" si="10">SUM(D14:D109)</f>
        <v>23</v>
      </c>
      <c r="E113" s="35">
        <f t="shared" si="10"/>
        <v>122</v>
      </c>
      <c r="F113" s="35">
        <f t="shared" si="10"/>
        <v>81</v>
      </c>
      <c r="G113" s="35">
        <f t="shared" si="10"/>
        <v>20</v>
      </c>
      <c r="H113" s="35">
        <f t="shared" si="10"/>
        <v>3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23</v>
      </c>
      <c r="Y113" s="74">
        <f t="shared" si="8"/>
        <v>9.1999999999999993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346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347</v>
      </c>
      <c r="B5" t="s">
        <v>519</v>
      </c>
    </row>
    <row r="6" spans="1:2" x14ac:dyDescent="0.25">
      <c r="A6" s="116" t="s">
        <v>348</v>
      </c>
      <c r="B6" t="s">
        <v>346</v>
      </c>
    </row>
    <row r="7" spans="1:2" x14ac:dyDescent="0.25">
      <c r="A7" s="116" t="s">
        <v>349</v>
      </c>
      <c r="B7" t="s">
        <v>1</v>
      </c>
    </row>
    <row r="8" spans="1:2" x14ac:dyDescent="0.25">
      <c r="A8" s="116" t="s">
        <v>350</v>
      </c>
      <c r="B8" t="s">
        <v>520</v>
      </c>
    </row>
    <row r="9" spans="1:2" x14ac:dyDescent="0.25">
      <c r="A9" s="116" t="s">
        <v>351</v>
      </c>
      <c r="B9" t="s">
        <v>352</v>
      </c>
    </row>
    <row r="10" spans="1:2" x14ac:dyDescent="0.25">
      <c r="A10" s="116" t="s">
        <v>353</v>
      </c>
      <c r="B10" t="s">
        <v>2</v>
      </c>
    </row>
    <row r="11" spans="1:2" x14ac:dyDescent="0.25">
      <c r="A11" s="116" t="s">
        <v>354</v>
      </c>
      <c r="B11" t="s">
        <v>3</v>
      </c>
    </row>
    <row r="12" spans="1:2" x14ac:dyDescent="0.25">
      <c r="A12" s="116" t="s">
        <v>355</v>
      </c>
      <c r="B12" t="s">
        <v>4</v>
      </c>
    </row>
    <row r="13" spans="1:2" x14ac:dyDescent="0.25">
      <c r="A13" s="116" t="s">
        <v>356</v>
      </c>
      <c r="B13" t="s">
        <v>268</v>
      </c>
    </row>
    <row r="14" spans="1:2" x14ac:dyDescent="0.25">
      <c r="A14" s="116" t="s">
        <v>357</v>
      </c>
      <c r="B14" t="s">
        <v>358</v>
      </c>
    </row>
    <row r="15" spans="1:2" x14ac:dyDescent="0.25">
      <c r="A15" s="116" t="s">
        <v>359</v>
      </c>
      <c r="B15" t="s">
        <v>360</v>
      </c>
    </row>
    <row r="16" spans="1:2" x14ac:dyDescent="0.25">
      <c r="A16" s="116" t="s">
        <v>361</v>
      </c>
      <c r="B16" t="s">
        <v>5</v>
      </c>
    </row>
    <row r="17" spans="1:2" x14ac:dyDescent="0.25">
      <c r="A17" s="116" t="s">
        <v>362</v>
      </c>
      <c r="B17" t="s">
        <v>363</v>
      </c>
    </row>
    <row r="18" spans="1:2" x14ac:dyDescent="0.25">
      <c r="A18" s="116" t="s">
        <v>364</v>
      </c>
      <c r="B18" t="s">
        <v>365</v>
      </c>
    </row>
    <row r="19" spans="1:2" s="115" customFormat="1" x14ac:dyDescent="0.25">
      <c r="A19" s="115" t="s">
        <v>6</v>
      </c>
    </row>
    <row r="20" spans="1:2" x14ac:dyDescent="0.25">
      <c r="A20" s="116" t="s">
        <v>366</v>
      </c>
      <c r="B20" t="s">
        <v>521</v>
      </c>
    </row>
    <row r="21" spans="1:2" x14ac:dyDescent="0.25">
      <c r="A21" s="116" t="s">
        <v>367</v>
      </c>
      <c r="B21" t="s">
        <v>522</v>
      </c>
    </row>
    <row r="22" spans="1:2" x14ac:dyDescent="0.25">
      <c r="A22" s="116" t="s">
        <v>368</v>
      </c>
      <c r="B22" t="s">
        <v>523</v>
      </c>
    </row>
    <row r="23" spans="1:2" x14ac:dyDescent="0.25">
      <c r="A23" s="116" t="s">
        <v>369</v>
      </c>
      <c r="B23" t="s">
        <v>7</v>
      </c>
    </row>
    <row r="24" spans="1:2" x14ac:dyDescent="0.25">
      <c r="A24" s="116" t="s">
        <v>370</v>
      </c>
      <c r="B24" t="s">
        <v>8</v>
      </c>
    </row>
    <row r="25" spans="1:2" x14ac:dyDescent="0.25">
      <c r="A25" s="116" t="s">
        <v>371</v>
      </c>
      <c r="B25" t="s">
        <v>522</v>
      </c>
    </row>
    <row r="26" spans="1:2" x14ac:dyDescent="0.25">
      <c r="A26" s="116" t="s">
        <v>372</v>
      </c>
      <c r="B26" t="s">
        <v>9</v>
      </c>
    </row>
    <row r="27" spans="1:2" x14ac:dyDescent="0.25">
      <c r="A27" s="116" t="s">
        <v>373</v>
      </c>
      <c r="B27" t="s">
        <v>10</v>
      </c>
    </row>
    <row r="28" spans="1:2" x14ac:dyDescent="0.25">
      <c r="A28" s="116" t="s">
        <v>374</v>
      </c>
      <c r="B28" t="s">
        <v>524</v>
      </c>
    </row>
    <row r="29" spans="1:2" x14ac:dyDescent="0.25">
      <c r="A29" s="116" t="s">
        <v>375</v>
      </c>
      <c r="B29" t="s">
        <v>11</v>
      </c>
    </row>
    <row r="30" spans="1:2" x14ac:dyDescent="0.25">
      <c r="A30" s="116" t="s">
        <v>376</v>
      </c>
      <c r="B30" t="s">
        <v>525</v>
      </c>
    </row>
    <row r="31" spans="1:2" x14ac:dyDescent="0.25">
      <c r="A31" s="116" t="s">
        <v>377</v>
      </c>
      <c r="B31" t="s">
        <v>525</v>
      </c>
    </row>
    <row r="32" spans="1:2" x14ac:dyDescent="0.25">
      <c r="A32" s="116" t="s">
        <v>378</v>
      </c>
      <c r="B32" t="s">
        <v>526</v>
      </c>
    </row>
    <row r="33" spans="1:2" x14ac:dyDescent="0.25">
      <c r="A33" s="116" t="s">
        <v>379</v>
      </c>
      <c r="B33" t="s">
        <v>12</v>
      </c>
    </row>
    <row r="34" spans="1:2" x14ac:dyDescent="0.25">
      <c r="A34" s="116" t="s">
        <v>380</v>
      </c>
      <c r="B34" t="s">
        <v>527</v>
      </c>
    </row>
    <row r="35" spans="1:2" s="115" customFormat="1" x14ac:dyDescent="0.25">
      <c r="A35" s="115" t="s">
        <v>13</v>
      </c>
    </row>
    <row r="36" spans="1:2" x14ac:dyDescent="0.25">
      <c r="A36" s="116" t="s">
        <v>381</v>
      </c>
      <c r="B36" t="s">
        <v>14</v>
      </c>
    </row>
    <row r="37" spans="1:2" x14ac:dyDescent="0.25">
      <c r="A37" s="116" t="s">
        <v>382</v>
      </c>
      <c r="B37" t="s">
        <v>1</v>
      </c>
    </row>
    <row r="38" spans="1:2" x14ac:dyDescent="0.25">
      <c r="A38" s="116" t="s">
        <v>383</v>
      </c>
      <c r="B38" t="s">
        <v>2</v>
      </c>
    </row>
    <row r="39" spans="1:2" x14ac:dyDescent="0.25">
      <c r="A39" s="116" t="s">
        <v>384</v>
      </c>
      <c r="B39" t="s">
        <v>2</v>
      </c>
    </row>
    <row r="40" spans="1:2" x14ac:dyDescent="0.25">
      <c r="A40" s="116" t="s">
        <v>385</v>
      </c>
      <c r="B40" t="s">
        <v>2</v>
      </c>
    </row>
    <row r="41" spans="1:2" x14ac:dyDescent="0.25">
      <c r="A41" s="116" t="s">
        <v>386</v>
      </c>
      <c r="B41" t="s">
        <v>15</v>
      </c>
    </row>
    <row r="42" spans="1:2" x14ac:dyDescent="0.25">
      <c r="A42" s="116" t="s">
        <v>387</v>
      </c>
      <c r="B42" t="s">
        <v>16</v>
      </c>
    </row>
    <row r="43" spans="1:2" x14ac:dyDescent="0.25">
      <c r="A43" s="116" t="s">
        <v>388</v>
      </c>
      <c r="B43" t="s">
        <v>17</v>
      </c>
    </row>
    <row r="44" spans="1:2" x14ac:dyDescent="0.25">
      <c r="A44" s="116" t="s">
        <v>389</v>
      </c>
      <c r="B44" t="s">
        <v>528</v>
      </c>
    </row>
    <row r="45" spans="1:2" x14ac:dyDescent="0.25">
      <c r="A45" s="116" t="s">
        <v>390</v>
      </c>
      <c r="B45" t="s">
        <v>18</v>
      </c>
    </row>
    <row r="46" spans="1:2" x14ac:dyDescent="0.25">
      <c r="A46" s="116" t="s">
        <v>391</v>
      </c>
      <c r="B46" t="s">
        <v>19</v>
      </c>
    </row>
    <row r="47" spans="1:2" x14ac:dyDescent="0.25">
      <c r="A47" s="116" t="s">
        <v>392</v>
      </c>
      <c r="B47" t="s">
        <v>393</v>
      </c>
    </row>
    <row r="48" spans="1:2" x14ac:dyDescent="0.25">
      <c r="A48" s="116" t="s">
        <v>394</v>
      </c>
      <c r="B48" t="s">
        <v>9</v>
      </c>
    </row>
    <row r="49" spans="1:2" x14ac:dyDescent="0.25">
      <c r="A49" s="116" t="s">
        <v>395</v>
      </c>
      <c r="B49" t="s">
        <v>396</v>
      </c>
    </row>
    <row r="50" spans="1:2" x14ac:dyDescent="0.25">
      <c r="A50" s="116" t="s">
        <v>397</v>
      </c>
      <c r="B50" t="s">
        <v>398</v>
      </c>
    </row>
    <row r="51" spans="1:2" x14ac:dyDescent="0.25">
      <c r="A51" s="116" t="s">
        <v>399</v>
      </c>
      <c r="B51" t="s">
        <v>400</v>
      </c>
    </row>
    <row r="52" spans="1:2" x14ac:dyDescent="0.25">
      <c r="A52" s="116" t="s">
        <v>401</v>
      </c>
      <c r="B52" t="s">
        <v>21</v>
      </c>
    </row>
    <row r="53" spans="1:2" x14ac:dyDescent="0.25">
      <c r="A53" s="116" t="s">
        <v>402</v>
      </c>
      <c r="B53" t="s">
        <v>270</v>
      </c>
    </row>
    <row r="54" spans="1:2" x14ac:dyDescent="0.25">
      <c r="A54" s="116" t="s">
        <v>373</v>
      </c>
      <c r="B54" t="s">
        <v>22</v>
      </c>
    </row>
    <row r="55" spans="1:2" x14ac:dyDescent="0.25">
      <c r="A55" s="116" t="s">
        <v>403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404</v>
      </c>
      <c r="B58" t="s">
        <v>25</v>
      </c>
    </row>
    <row r="59" spans="1:2" x14ac:dyDescent="0.25">
      <c r="A59" s="117" t="s">
        <v>405</v>
      </c>
      <c r="B59" t="s">
        <v>26</v>
      </c>
    </row>
    <row r="60" spans="1:2" x14ac:dyDescent="0.25">
      <c r="A60" s="117" t="s">
        <v>406</v>
      </c>
      <c r="B60" t="s">
        <v>27</v>
      </c>
    </row>
    <row r="61" spans="1:2" x14ac:dyDescent="0.25">
      <c r="A61" s="117" t="s">
        <v>407</v>
      </c>
      <c r="B61" t="s">
        <v>27</v>
      </c>
    </row>
    <row r="62" spans="1:2" x14ac:dyDescent="0.25">
      <c r="A62" s="117" t="s">
        <v>408</v>
      </c>
      <c r="B62" t="s">
        <v>27</v>
      </c>
    </row>
    <row r="63" spans="1:2" x14ac:dyDescent="0.25">
      <c r="A63" s="117" t="s">
        <v>409</v>
      </c>
      <c r="B63" t="s">
        <v>27</v>
      </c>
    </row>
    <row r="64" spans="1:2" x14ac:dyDescent="0.25">
      <c r="A64" s="117" t="s">
        <v>410</v>
      </c>
      <c r="B64" t="s">
        <v>27</v>
      </c>
    </row>
    <row r="65" spans="1:2" x14ac:dyDescent="0.25">
      <c r="A65" s="117" t="s">
        <v>411</v>
      </c>
      <c r="B65" t="s">
        <v>27</v>
      </c>
    </row>
    <row r="66" spans="1:2" x14ac:dyDescent="0.25">
      <c r="A66" s="117" t="s">
        <v>412</v>
      </c>
      <c r="B66" t="s">
        <v>27</v>
      </c>
    </row>
    <row r="67" spans="1:2" x14ac:dyDescent="0.25">
      <c r="A67" s="117" t="s">
        <v>413</v>
      </c>
      <c r="B67" t="s">
        <v>27</v>
      </c>
    </row>
    <row r="68" spans="1:2" x14ac:dyDescent="0.25">
      <c r="A68" s="117" t="s">
        <v>414</v>
      </c>
      <c r="B68" t="s">
        <v>27</v>
      </c>
    </row>
    <row r="69" spans="1:2" x14ac:dyDescent="0.25">
      <c r="A69" s="117" t="s">
        <v>415</v>
      </c>
      <c r="B69" t="s">
        <v>27</v>
      </c>
    </row>
    <row r="70" spans="1:2" x14ac:dyDescent="0.25">
      <c r="A70" s="117" t="s">
        <v>416</v>
      </c>
      <c r="B70" t="s">
        <v>27</v>
      </c>
    </row>
    <row r="71" spans="1:2" x14ac:dyDescent="0.25">
      <c r="A71" s="117" t="s">
        <v>417</v>
      </c>
      <c r="B71" t="s">
        <v>27</v>
      </c>
    </row>
    <row r="72" spans="1:2" x14ac:dyDescent="0.25">
      <c r="A72" s="117" t="s">
        <v>418</v>
      </c>
      <c r="B72" t="s">
        <v>28</v>
      </c>
    </row>
    <row r="73" spans="1:2" x14ac:dyDescent="0.25">
      <c r="A73" s="117" t="s">
        <v>419</v>
      </c>
      <c r="B73" t="s">
        <v>28</v>
      </c>
    </row>
    <row r="74" spans="1:2" x14ac:dyDescent="0.25">
      <c r="A74" s="117" t="s">
        <v>420</v>
      </c>
      <c r="B74" t="s">
        <v>28</v>
      </c>
    </row>
    <row r="75" spans="1:2" x14ac:dyDescent="0.25">
      <c r="A75" s="117" t="s">
        <v>421</v>
      </c>
      <c r="B75" t="s">
        <v>28</v>
      </c>
    </row>
    <row r="76" spans="1:2" x14ac:dyDescent="0.25">
      <c r="A76" s="117" t="s">
        <v>422</v>
      </c>
      <c r="B76" t="s">
        <v>28</v>
      </c>
    </row>
    <row r="77" spans="1:2" x14ac:dyDescent="0.25">
      <c r="A77" s="117" t="s">
        <v>423</v>
      </c>
      <c r="B77" t="s">
        <v>28</v>
      </c>
    </row>
    <row r="78" spans="1:2" x14ac:dyDescent="0.25">
      <c r="A78" s="117" t="s">
        <v>424</v>
      </c>
      <c r="B78" t="s">
        <v>28</v>
      </c>
    </row>
    <row r="79" spans="1:2" x14ac:dyDescent="0.25">
      <c r="A79" s="117" t="s">
        <v>425</v>
      </c>
      <c r="B79" t="s">
        <v>28</v>
      </c>
    </row>
    <row r="80" spans="1:2" x14ac:dyDescent="0.25">
      <c r="A80" s="117" t="s">
        <v>426</v>
      </c>
      <c r="B80" t="s">
        <v>28</v>
      </c>
    </row>
    <row r="81" spans="1:2" x14ac:dyDescent="0.25">
      <c r="A81" s="117" t="s">
        <v>427</v>
      </c>
      <c r="B81" t="s">
        <v>28</v>
      </c>
    </row>
    <row r="82" spans="1:2" x14ac:dyDescent="0.25">
      <c r="A82" s="117" t="s">
        <v>428</v>
      </c>
      <c r="B82" t="s">
        <v>28</v>
      </c>
    </row>
    <row r="83" spans="1:2" x14ac:dyDescent="0.25">
      <c r="A83" s="117" t="s">
        <v>429</v>
      </c>
      <c r="B83" t="s">
        <v>28</v>
      </c>
    </row>
    <row r="84" spans="1:2" x14ac:dyDescent="0.25">
      <c r="A84" s="117" t="s">
        <v>430</v>
      </c>
      <c r="B84" t="s">
        <v>29</v>
      </c>
    </row>
    <row r="85" spans="1:2" x14ac:dyDescent="0.25">
      <c r="A85" s="117" t="s">
        <v>431</v>
      </c>
      <c r="B85" t="s">
        <v>29</v>
      </c>
    </row>
    <row r="86" spans="1:2" x14ac:dyDescent="0.25">
      <c r="A86" s="117" t="s">
        <v>432</v>
      </c>
      <c r="B86" t="s">
        <v>29</v>
      </c>
    </row>
    <row r="87" spans="1:2" x14ac:dyDescent="0.25">
      <c r="A87" s="117" t="s">
        <v>433</v>
      </c>
      <c r="B87" t="s">
        <v>29</v>
      </c>
    </row>
    <row r="88" spans="1:2" x14ac:dyDescent="0.25">
      <c r="A88" s="117" t="s">
        <v>434</v>
      </c>
      <c r="B88" t="s">
        <v>29</v>
      </c>
    </row>
    <row r="89" spans="1:2" x14ac:dyDescent="0.25">
      <c r="A89" s="117" t="s">
        <v>435</v>
      </c>
      <c r="B89" t="s">
        <v>29</v>
      </c>
    </row>
    <row r="90" spans="1:2" x14ac:dyDescent="0.25">
      <c r="A90" s="117" t="s">
        <v>436</v>
      </c>
      <c r="B90" t="s">
        <v>29</v>
      </c>
    </row>
    <row r="91" spans="1:2" x14ac:dyDescent="0.25">
      <c r="A91" s="117" t="s">
        <v>437</v>
      </c>
      <c r="B91" t="s">
        <v>29</v>
      </c>
    </row>
    <row r="92" spans="1:2" x14ac:dyDescent="0.25">
      <c r="A92" s="117" t="s">
        <v>438</v>
      </c>
      <c r="B92" t="s">
        <v>29</v>
      </c>
    </row>
    <row r="93" spans="1:2" x14ac:dyDescent="0.25">
      <c r="A93" s="117" t="s">
        <v>439</v>
      </c>
      <c r="B93" t="s">
        <v>29</v>
      </c>
    </row>
    <row r="94" spans="1:2" x14ac:dyDescent="0.25">
      <c r="A94" s="117" t="s">
        <v>440</v>
      </c>
      <c r="B94" t="s">
        <v>29</v>
      </c>
    </row>
    <row r="95" spans="1:2" x14ac:dyDescent="0.25">
      <c r="A95" s="117" t="s">
        <v>441</v>
      </c>
      <c r="B95" t="s">
        <v>29</v>
      </c>
    </row>
    <row r="96" spans="1:2" x14ac:dyDescent="0.25">
      <c r="A96" s="117" t="s">
        <v>442</v>
      </c>
      <c r="B96" t="s">
        <v>30</v>
      </c>
    </row>
    <row r="97" spans="1:2" x14ac:dyDescent="0.25">
      <c r="A97" s="117" t="s">
        <v>443</v>
      </c>
      <c r="B97" t="s">
        <v>30</v>
      </c>
    </row>
    <row r="98" spans="1:2" x14ac:dyDescent="0.25">
      <c r="A98" s="117" t="s">
        <v>444</v>
      </c>
      <c r="B98" t="s">
        <v>30</v>
      </c>
    </row>
    <row r="99" spans="1:2" x14ac:dyDescent="0.25">
      <c r="A99" s="117" t="s">
        <v>445</v>
      </c>
      <c r="B99" t="s">
        <v>30</v>
      </c>
    </row>
    <row r="100" spans="1:2" x14ac:dyDescent="0.25">
      <c r="A100" s="117" t="s">
        <v>446</v>
      </c>
      <c r="B100" t="s">
        <v>30</v>
      </c>
    </row>
    <row r="101" spans="1:2" x14ac:dyDescent="0.25">
      <c r="A101" s="117" t="s">
        <v>447</v>
      </c>
      <c r="B101" t="s">
        <v>30</v>
      </c>
    </row>
    <row r="102" spans="1:2" x14ac:dyDescent="0.25">
      <c r="A102" s="117" t="s">
        <v>448</v>
      </c>
      <c r="B102" t="s">
        <v>30</v>
      </c>
    </row>
    <row r="103" spans="1:2" x14ac:dyDescent="0.25">
      <c r="A103" s="117" t="s">
        <v>449</v>
      </c>
      <c r="B103" t="s">
        <v>30</v>
      </c>
    </row>
    <row r="104" spans="1:2" x14ac:dyDescent="0.25">
      <c r="A104" s="117" t="s">
        <v>450</v>
      </c>
      <c r="B104" t="s">
        <v>30</v>
      </c>
    </row>
    <row r="105" spans="1:2" x14ac:dyDescent="0.25">
      <c r="A105" s="117" t="s">
        <v>451</v>
      </c>
      <c r="B105" t="s">
        <v>30</v>
      </c>
    </row>
    <row r="106" spans="1:2" x14ac:dyDescent="0.25">
      <c r="A106" s="117" t="s">
        <v>452</v>
      </c>
      <c r="B106" t="s">
        <v>30</v>
      </c>
    </row>
    <row r="107" spans="1:2" x14ac:dyDescent="0.25">
      <c r="A107" s="117" t="s">
        <v>453</v>
      </c>
      <c r="B107" t="s">
        <v>30</v>
      </c>
    </row>
    <row r="108" spans="1:2" x14ac:dyDescent="0.25">
      <c r="A108" s="117" t="s">
        <v>454</v>
      </c>
      <c r="B108" t="s">
        <v>30</v>
      </c>
    </row>
    <row r="109" spans="1:2" x14ac:dyDescent="0.25">
      <c r="A109" s="117" t="s">
        <v>455</v>
      </c>
      <c r="B109" t="s">
        <v>30</v>
      </c>
    </row>
    <row r="110" spans="1:2" x14ac:dyDescent="0.25">
      <c r="A110" s="117" t="s">
        <v>456</v>
      </c>
      <c r="B110" t="s">
        <v>30</v>
      </c>
    </row>
    <row r="111" spans="1:2" x14ac:dyDescent="0.25">
      <c r="A111" s="117" t="s">
        <v>457</v>
      </c>
      <c r="B111" t="s">
        <v>30</v>
      </c>
    </row>
    <row r="112" spans="1:2" x14ac:dyDescent="0.25">
      <c r="A112" s="117" t="s">
        <v>458</v>
      </c>
      <c r="B112" t="s">
        <v>30</v>
      </c>
    </row>
    <row r="113" spans="1:65" x14ac:dyDescent="0.25">
      <c r="A113" s="117" t="s">
        <v>459</v>
      </c>
      <c r="B113" t="s">
        <v>30</v>
      </c>
    </row>
    <row r="114" spans="1:65" x14ac:dyDescent="0.25">
      <c r="A114" s="117" t="s">
        <v>460</v>
      </c>
      <c r="B114" t="s">
        <v>30</v>
      </c>
    </row>
    <row r="115" spans="1:65" x14ac:dyDescent="0.25">
      <c r="A115" s="117" t="s">
        <v>461</v>
      </c>
      <c r="B115" t="s">
        <v>30</v>
      </c>
    </row>
    <row r="116" spans="1:65" x14ac:dyDescent="0.25">
      <c r="A116" s="117" t="s">
        <v>462</v>
      </c>
      <c r="B116" t="s">
        <v>30</v>
      </c>
    </row>
    <row r="118" spans="1:65" s="115" customFormat="1" x14ac:dyDescent="0.25">
      <c r="A118" s="115" t="s">
        <v>529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271</v>
      </c>
      <c r="AR121" s="118" t="s">
        <v>51</v>
      </c>
      <c r="AS121" s="118" t="s">
        <v>272</v>
      </c>
      <c r="AT121" s="118" t="s">
        <v>273</v>
      </c>
      <c r="AU121" s="118" t="s">
        <v>274</v>
      </c>
      <c r="AV121" s="118" t="s">
        <v>275</v>
      </c>
      <c r="AW121" s="118" t="s">
        <v>52</v>
      </c>
      <c r="AX121" s="118" t="s">
        <v>276</v>
      </c>
      <c r="AY121" s="118" t="s">
        <v>277</v>
      </c>
      <c r="AZ121" s="118" t="s">
        <v>278</v>
      </c>
      <c r="BA121" s="118" t="s">
        <v>279</v>
      </c>
      <c r="BB121" s="118" t="s">
        <v>53</v>
      </c>
      <c r="BC121" s="118" t="s">
        <v>280</v>
      </c>
      <c r="BD121" s="118" t="s">
        <v>15</v>
      </c>
      <c r="BE121" s="118" t="s">
        <v>281</v>
      </c>
      <c r="BF121" s="118" t="s">
        <v>16</v>
      </c>
      <c r="BG121" s="118" t="s">
        <v>269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271</v>
      </c>
      <c r="AQ122" s="118" t="s">
        <v>51</v>
      </c>
      <c r="AR122" s="118" t="s">
        <v>272</v>
      </c>
      <c r="AS122" s="118" t="s">
        <v>273</v>
      </c>
      <c r="AT122" s="118" t="s">
        <v>274</v>
      </c>
      <c r="AU122" s="118" t="s">
        <v>275</v>
      </c>
      <c r="AV122" s="118" t="s">
        <v>52</v>
      </c>
      <c r="AW122" s="118" t="s">
        <v>276</v>
      </c>
      <c r="AX122" s="118" t="s">
        <v>277</v>
      </c>
      <c r="AY122" s="118" t="s">
        <v>278</v>
      </c>
      <c r="AZ122" s="118" t="s">
        <v>279</v>
      </c>
      <c r="BA122" s="118" t="s">
        <v>53</v>
      </c>
      <c r="BB122" s="118" t="s">
        <v>280</v>
      </c>
      <c r="BC122" s="118" t="s">
        <v>15</v>
      </c>
      <c r="BD122" s="118" t="s">
        <v>281</v>
      </c>
      <c r="BE122" s="118" t="s">
        <v>16</v>
      </c>
      <c r="BF122" s="118" t="s">
        <v>269</v>
      </c>
      <c r="BG122" s="118" t="s">
        <v>282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530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531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530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531</v>
      </c>
    </row>
    <row r="127" spans="1:65" s="119" customFormat="1" ht="11.4" x14ac:dyDescent="0.2">
      <c r="A127" s="119" t="s">
        <v>58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530</v>
      </c>
    </row>
    <row r="128" spans="1:65" s="119" customFormat="1" ht="11.4" x14ac:dyDescent="0.2">
      <c r="A128" s="119" t="s">
        <v>58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531</v>
      </c>
    </row>
    <row r="129" spans="1:65" s="119" customFormat="1" ht="11.4" x14ac:dyDescent="0.2">
      <c r="A129" s="119" t="s">
        <v>59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530</v>
      </c>
    </row>
    <row r="130" spans="1:65" s="119" customFormat="1" ht="11.4" x14ac:dyDescent="0.2">
      <c r="A130" s="119" t="s">
        <v>59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531</v>
      </c>
    </row>
    <row r="131" spans="1:65" s="119" customFormat="1" ht="11.4" x14ac:dyDescent="0.2">
      <c r="A131" s="119" t="s">
        <v>60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530</v>
      </c>
    </row>
    <row r="132" spans="1:65" s="119" customFormat="1" ht="11.4" x14ac:dyDescent="0.2">
      <c r="A132" s="119" t="s">
        <v>60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531</v>
      </c>
    </row>
    <row r="133" spans="1:65" s="119" customFormat="1" ht="11.4" x14ac:dyDescent="0.2">
      <c r="A133" s="119" t="s">
        <v>61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530</v>
      </c>
    </row>
    <row r="134" spans="1:65" s="119" customFormat="1" ht="11.4" x14ac:dyDescent="0.2">
      <c r="A134" s="119" t="s">
        <v>61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531</v>
      </c>
    </row>
    <row r="135" spans="1:65" s="119" customFormat="1" ht="11.4" x14ac:dyDescent="0.2">
      <c r="A135" s="119" t="s">
        <v>62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530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531</v>
      </c>
    </row>
    <row r="137" spans="1:65" s="119" customFormat="1" ht="11.4" x14ac:dyDescent="0.2">
      <c r="A137" s="119" t="s">
        <v>63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530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531</v>
      </c>
    </row>
    <row r="139" spans="1:65" s="119" customFormat="1" ht="11.4" x14ac:dyDescent="0.2">
      <c r="A139" s="119" t="s">
        <v>65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530</v>
      </c>
    </row>
    <row r="140" spans="1:65" s="119" customFormat="1" ht="11.4" x14ac:dyDescent="0.2">
      <c r="A140" s="119" t="s">
        <v>65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531</v>
      </c>
    </row>
    <row r="141" spans="1:65" s="119" customFormat="1" ht="11.4" x14ac:dyDescent="0.2">
      <c r="A141" s="119" t="s">
        <v>66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530</v>
      </c>
    </row>
    <row r="142" spans="1:65" s="119" customFormat="1" ht="11.4" x14ac:dyDescent="0.2">
      <c r="A142" s="119" t="s">
        <v>66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531</v>
      </c>
    </row>
    <row r="143" spans="1:65" s="119" customFormat="1" ht="11.4" x14ac:dyDescent="0.2">
      <c r="A143" s="119" t="s">
        <v>67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530</v>
      </c>
    </row>
    <row r="144" spans="1:65" s="119" customFormat="1" ht="11.4" x14ac:dyDescent="0.2">
      <c r="A144" s="119" t="s">
        <v>67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531</v>
      </c>
    </row>
    <row r="145" spans="1:65" s="119" customFormat="1" ht="11.4" x14ac:dyDescent="0.2">
      <c r="A145" s="119" t="s">
        <v>68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530</v>
      </c>
    </row>
    <row r="146" spans="1:65" s="119" customFormat="1" ht="11.4" x14ac:dyDescent="0.2">
      <c r="A146" s="119" t="s">
        <v>68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531</v>
      </c>
    </row>
    <row r="147" spans="1:65" s="119" customFormat="1" ht="11.4" x14ac:dyDescent="0.2">
      <c r="A147" s="119" t="s">
        <v>69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530</v>
      </c>
    </row>
    <row r="148" spans="1:65" s="119" customFormat="1" ht="11.4" x14ac:dyDescent="0.2">
      <c r="A148" s="119" t="s">
        <v>69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531</v>
      </c>
    </row>
    <row r="149" spans="1:65" s="119" customFormat="1" ht="11.4" x14ac:dyDescent="0.2">
      <c r="A149" s="119" t="s">
        <v>70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530</v>
      </c>
    </row>
    <row r="150" spans="1:65" s="119" customFormat="1" ht="11.4" x14ac:dyDescent="0.2">
      <c r="A150" s="119" t="s">
        <v>70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531</v>
      </c>
    </row>
    <row r="151" spans="1:65" s="119" customFormat="1" ht="11.4" x14ac:dyDescent="0.2">
      <c r="A151" s="119" t="s">
        <v>71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530</v>
      </c>
    </row>
    <row r="152" spans="1:65" s="119" customFormat="1" ht="11.4" x14ac:dyDescent="0.2">
      <c r="A152" s="119" t="s">
        <v>71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531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530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531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530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531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530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531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530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531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530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531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530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531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530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531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530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531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530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531</v>
      </c>
    </row>
    <row r="171" spans="1:65" s="119" customFormat="1" ht="11.4" x14ac:dyDescent="0.2">
      <c r="A171" s="119" t="s">
        <v>83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530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497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11.1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531</v>
      </c>
    </row>
    <row r="173" spans="1:65" s="119" customFormat="1" ht="11.4" x14ac:dyDescent="0.2">
      <c r="A173" s="119" t="s">
        <v>85</v>
      </c>
      <c r="B173" s="119">
        <v>1</v>
      </c>
      <c r="C173" s="119">
        <v>0</v>
      </c>
      <c r="D173" s="119">
        <v>0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0</v>
      </c>
      <c r="Q173" s="119">
        <v>0</v>
      </c>
      <c r="R173" s="119">
        <v>100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56</v>
      </c>
      <c r="AC173" s="119" t="s">
        <v>56</v>
      </c>
      <c r="AD173" s="119" t="s">
        <v>493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12.3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530</v>
      </c>
    </row>
    <row r="174" spans="1:65" s="119" customFormat="1" ht="11.4" x14ac:dyDescent="0.2">
      <c r="A174" s="119" t="s">
        <v>85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531</v>
      </c>
    </row>
    <row r="175" spans="1:65" s="119" customFormat="1" ht="11.4" x14ac:dyDescent="0.2">
      <c r="A175" s="119" t="s">
        <v>86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530</v>
      </c>
    </row>
    <row r="176" spans="1:65" s="119" customFormat="1" ht="11.4" x14ac:dyDescent="0.2">
      <c r="A176" s="119" t="s">
        <v>86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531</v>
      </c>
    </row>
    <row r="177" spans="1:65" s="119" customFormat="1" ht="11.4" x14ac:dyDescent="0.2">
      <c r="A177" s="119" t="s">
        <v>88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530</v>
      </c>
    </row>
    <row r="178" spans="1:65" s="119" customFormat="1" ht="11.4" x14ac:dyDescent="0.2">
      <c r="A178" s="119" t="s">
        <v>88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531</v>
      </c>
    </row>
    <row r="179" spans="1:65" s="119" customFormat="1" ht="11.4" x14ac:dyDescent="0.2">
      <c r="A179" s="119" t="s">
        <v>89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530</v>
      </c>
    </row>
    <row r="180" spans="1:65" s="119" customFormat="1" ht="11.4" x14ac:dyDescent="0.2">
      <c r="A180" s="119" t="s">
        <v>89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531</v>
      </c>
    </row>
    <row r="181" spans="1:65" s="119" customFormat="1" ht="11.4" x14ac:dyDescent="0.2">
      <c r="A181" s="119" t="s">
        <v>91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530</v>
      </c>
    </row>
    <row r="182" spans="1:65" s="119" customFormat="1" ht="11.4" x14ac:dyDescent="0.2">
      <c r="A182" s="119" t="s">
        <v>91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531</v>
      </c>
    </row>
    <row r="183" spans="1:65" s="119" customFormat="1" ht="11.4" x14ac:dyDescent="0.2">
      <c r="A183" s="119" t="s">
        <v>92</v>
      </c>
      <c r="B183" s="119">
        <v>1</v>
      </c>
      <c r="C183" s="119">
        <v>1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100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495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11.4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530</v>
      </c>
    </row>
    <row r="184" spans="1:65" s="119" customFormat="1" ht="11.4" x14ac:dyDescent="0.2">
      <c r="A184" s="119" t="s">
        <v>92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151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13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531</v>
      </c>
    </row>
    <row r="185" spans="1:65" s="119" customFormat="1" ht="11.4" x14ac:dyDescent="0.2">
      <c r="A185" s="119" t="s">
        <v>93</v>
      </c>
      <c r="B185" s="119">
        <v>0</v>
      </c>
      <c r="C185" s="119">
        <v>0</v>
      </c>
      <c r="D185" s="119">
        <v>0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 t="s">
        <v>55</v>
      </c>
      <c r="P185" s="119" t="s">
        <v>55</v>
      </c>
      <c r="Q185" s="119" t="s">
        <v>55</v>
      </c>
      <c r="R185" s="119" t="s">
        <v>55</v>
      </c>
      <c r="S185" s="119" t="s">
        <v>55</v>
      </c>
      <c r="T185" s="119" t="s">
        <v>55</v>
      </c>
      <c r="U185" s="119" t="s">
        <v>55</v>
      </c>
      <c r="V185" s="119" t="s">
        <v>55</v>
      </c>
      <c r="W185" s="119" t="s">
        <v>55</v>
      </c>
      <c r="X185" s="119" t="s">
        <v>55</v>
      </c>
      <c r="Y185" s="119" t="s">
        <v>55</v>
      </c>
      <c r="Z185" s="119" t="s">
        <v>55</v>
      </c>
      <c r="AA185" s="119" t="s">
        <v>56</v>
      </c>
      <c r="AB185" s="119" t="s">
        <v>56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 t="s">
        <v>55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530</v>
      </c>
    </row>
    <row r="186" spans="1:65" s="119" customFormat="1" ht="11.4" x14ac:dyDescent="0.2">
      <c r="A186" s="119" t="s">
        <v>93</v>
      </c>
      <c r="B186" s="119">
        <v>3</v>
      </c>
      <c r="C186" s="119">
        <v>0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208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1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17.100000000000001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531</v>
      </c>
    </row>
    <row r="187" spans="1:65" s="119" customFormat="1" ht="11.4" x14ac:dyDescent="0.2">
      <c r="A187" s="119" t="s">
        <v>94</v>
      </c>
      <c r="B187" s="119">
        <v>1</v>
      </c>
      <c r="C187" s="119">
        <v>1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100</v>
      </c>
      <c r="P187" s="119">
        <v>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288</v>
      </c>
      <c r="AB187" s="119" t="s">
        <v>56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12.4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530</v>
      </c>
    </row>
    <row r="188" spans="1:65" s="119" customFormat="1" ht="11.4" x14ac:dyDescent="0.2">
      <c r="A188" s="119" t="s">
        <v>94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531</v>
      </c>
    </row>
    <row r="189" spans="1:65" s="119" customFormat="1" ht="11.4" x14ac:dyDescent="0.2">
      <c r="A189" s="119" t="s">
        <v>95</v>
      </c>
      <c r="B189" s="119">
        <v>0</v>
      </c>
      <c r="C189" s="119">
        <v>0</v>
      </c>
      <c r="D189" s="119">
        <v>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 t="s">
        <v>55</v>
      </c>
      <c r="P189" s="119" t="s">
        <v>55</v>
      </c>
      <c r="Q189" s="119" t="s">
        <v>55</v>
      </c>
      <c r="R189" s="119" t="s">
        <v>55</v>
      </c>
      <c r="S189" s="119" t="s">
        <v>55</v>
      </c>
      <c r="T189" s="119" t="s">
        <v>55</v>
      </c>
      <c r="U189" s="119" t="s">
        <v>55</v>
      </c>
      <c r="V189" s="119" t="s">
        <v>55</v>
      </c>
      <c r="W189" s="119" t="s">
        <v>55</v>
      </c>
      <c r="X189" s="119" t="s">
        <v>55</v>
      </c>
      <c r="Y189" s="119" t="s">
        <v>55</v>
      </c>
      <c r="Z189" s="119" t="s">
        <v>55</v>
      </c>
      <c r="AA189" s="119" t="s">
        <v>56</v>
      </c>
      <c r="AB189" s="119" t="s">
        <v>56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 t="s">
        <v>55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530</v>
      </c>
    </row>
    <row r="190" spans="1:65" s="119" customFormat="1" ht="11.4" x14ac:dyDescent="0.2">
      <c r="A190" s="119" t="s">
        <v>95</v>
      </c>
      <c r="B190" s="119">
        <v>1</v>
      </c>
      <c r="C190" s="119">
        <v>0</v>
      </c>
      <c r="D190" s="119">
        <v>1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496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13.5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531</v>
      </c>
    </row>
    <row r="191" spans="1:65" s="119" customFormat="1" ht="11.4" x14ac:dyDescent="0.2">
      <c r="A191" s="119" t="s">
        <v>97</v>
      </c>
      <c r="B191" s="119">
        <v>1</v>
      </c>
      <c r="C191" s="119">
        <v>0</v>
      </c>
      <c r="D191" s="119">
        <v>1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486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0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13.4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530</v>
      </c>
    </row>
    <row r="192" spans="1:65" s="119" customFormat="1" ht="11.4" x14ac:dyDescent="0.2">
      <c r="A192" s="119" t="s">
        <v>97</v>
      </c>
      <c r="B192" s="119">
        <v>3</v>
      </c>
      <c r="C192" s="119">
        <v>0</v>
      </c>
      <c r="D192" s="119">
        <v>3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191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1</v>
      </c>
      <c r="AQ192" s="119">
        <v>1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531</v>
      </c>
    </row>
    <row r="193" spans="1:65" s="119" customFormat="1" ht="11.4" x14ac:dyDescent="0.2">
      <c r="A193" s="119" t="s">
        <v>98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180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3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19.2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530</v>
      </c>
    </row>
    <row r="194" spans="1:65" s="119" customFormat="1" ht="11.4" x14ac:dyDescent="0.2">
      <c r="A194" s="119" t="s">
        <v>98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55</v>
      </c>
      <c r="P194" s="119" t="s">
        <v>55</v>
      </c>
      <c r="Q194" s="119" t="s">
        <v>55</v>
      </c>
      <c r="R194" s="119" t="s">
        <v>55</v>
      </c>
      <c r="S194" s="119" t="s">
        <v>55</v>
      </c>
      <c r="T194" s="119" t="s">
        <v>55</v>
      </c>
      <c r="U194" s="119" t="s">
        <v>55</v>
      </c>
      <c r="V194" s="119" t="s">
        <v>55</v>
      </c>
      <c r="W194" s="119" t="s">
        <v>55</v>
      </c>
      <c r="X194" s="119" t="s">
        <v>55</v>
      </c>
      <c r="Y194" s="119" t="s">
        <v>55</v>
      </c>
      <c r="Z194" s="119" t="s">
        <v>55</v>
      </c>
      <c r="AA194" s="119" t="s">
        <v>56</v>
      </c>
      <c r="AB194" s="119" t="s">
        <v>56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531</v>
      </c>
    </row>
    <row r="195" spans="1:65" s="119" customFormat="1" ht="11.4" x14ac:dyDescent="0.2">
      <c r="A195" s="119" t="s">
        <v>99</v>
      </c>
      <c r="B195" s="119">
        <v>2</v>
      </c>
      <c r="C195" s="119">
        <v>0</v>
      </c>
      <c r="D195" s="119">
        <v>2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472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1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15.2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530</v>
      </c>
    </row>
    <row r="196" spans="1:65" s="119" customFormat="1" ht="11.4" x14ac:dyDescent="0.2">
      <c r="A196" s="119" t="s">
        <v>99</v>
      </c>
      <c r="B196" s="119">
        <v>2</v>
      </c>
      <c r="C196" s="119">
        <v>0</v>
      </c>
      <c r="D196" s="119">
        <v>2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217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14.3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531</v>
      </c>
    </row>
    <row r="197" spans="1:65" s="119" customFormat="1" ht="11.4" x14ac:dyDescent="0.2">
      <c r="A197" s="119" t="s">
        <v>100</v>
      </c>
      <c r="B197" s="119">
        <v>2</v>
      </c>
      <c r="C197" s="119">
        <v>0</v>
      </c>
      <c r="D197" s="119">
        <v>2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467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12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530</v>
      </c>
    </row>
    <row r="198" spans="1:65" s="119" customFormat="1" ht="11.4" x14ac:dyDescent="0.2">
      <c r="A198" s="119" t="s">
        <v>100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531</v>
      </c>
    </row>
    <row r="199" spans="1:65" s="119" customFormat="1" ht="11.4" x14ac:dyDescent="0.2">
      <c r="A199" s="119" t="s">
        <v>101</v>
      </c>
      <c r="B199" s="119">
        <v>0</v>
      </c>
      <c r="C199" s="119">
        <v>0</v>
      </c>
      <c r="D199" s="119">
        <v>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 t="s">
        <v>55</v>
      </c>
      <c r="P199" s="119" t="s">
        <v>55</v>
      </c>
      <c r="Q199" s="119" t="s">
        <v>55</v>
      </c>
      <c r="R199" s="119" t="s">
        <v>55</v>
      </c>
      <c r="S199" s="119" t="s">
        <v>55</v>
      </c>
      <c r="T199" s="119" t="s">
        <v>55</v>
      </c>
      <c r="U199" s="119" t="s">
        <v>55</v>
      </c>
      <c r="V199" s="119" t="s">
        <v>55</v>
      </c>
      <c r="W199" s="119" t="s">
        <v>55</v>
      </c>
      <c r="X199" s="119" t="s">
        <v>55</v>
      </c>
      <c r="Y199" s="119" t="s">
        <v>55</v>
      </c>
      <c r="Z199" s="119" t="s">
        <v>55</v>
      </c>
      <c r="AA199" s="119" t="s">
        <v>56</v>
      </c>
      <c r="AB199" s="119" t="s">
        <v>56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 t="s">
        <v>55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530</v>
      </c>
    </row>
    <row r="200" spans="1:65" s="119" customFormat="1" ht="11.4" x14ac:dyDescent="0.2">
      <c r="A200" s="119" t="s">
        <v>101</v>
      </c>
      <c r="B200" s="119">
        <v>1</v>
      </c>
      <c r="C200" s="119">
        <v>0</v>
      </c>
      <c r="D200" s="119">
        <v>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87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13.2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531</v>
      </c>
    </row>
    <row r="201" spans="1:65" s="119" customFormat="1" ht="11.4" x14ac:dyDescent="0.2">
      <c r="A201" s="119" t="s">
        <v>102</v>
      </c>
      <c r="B201" s="119">
        <v>2</v>
      </c>
      <c r="C201" s="119">
        <v>0</v>
      </c>
      <c r="D201" s="119">
        <v>2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283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2</v>
      </c>
      <c r="AP201" s="119">
        <v>0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12.9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530</v>
      </c>
    </row>
    <row r="202" spans="1:65" s="119" customFormat="1" ht="11.4" x14ac:dyDescent="0.2">
      <c r="A202" s="119" t="s">
        <v>102</v>
      </c>
      <c r="B202" s="119">
        <v>3</v>
      </c>
      <c r="C202" s="119">
        <v>1</v>
      </c>
      <c r="D202" s="119"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33.33</v>
      </c>
      <c r="P202" s="119">
        <v>66.67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467</v>
      </c>
      <c r="AB202" s="119" t="s">
        <v>219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0</v>
      </c>
      <c r="AQ202" s="119">
        <v>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16.2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531</v>
      </c>
    </row>
    <row r="203" spans="1:65" s="119" customFormat="1" ht="11.4" x14ac:dyDescent="0.2">
      <c r="A203" s="119" t="s">
        <v>104</v>
      </c>
      <c r="B203" s="119">
        <v>3</v>
      </c>
      <c r="C203" s="119">
        <v>0</v>
      </c>
      <c r="D203" s="119"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187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1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13.1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530</v>
      </c>
    </row>
    <row r="204" spans="1:65" s="119" customFormat="1" ht="11.4" x14ac:dyDescent="0.2">
      <c r="A204" s="119" t="s">
        <v>104</v>
      </c>
      <c r="B204" s="119">
        <v>3</v>
      </c>
      <c r="C204" s="119">
        <v>2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66.67</v>
      </c>
      <c r="P204" s="119">
        <v>33.33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499</v>
      </c>
      <c r="AB204" s="119" t="s">
        <v>469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2</v>
      </c>
      <c r="AO204" s="119">
        <v>1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9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531</v>
      </c>
    </row>
    <row r="205" spans="1:65" s="119" customFormat="1" ht="11.4" x14ac:dyDescent="0.2">
      <c r="A205" s="119" t="s">
        <v>105</v>
      </c>
      <c r="B205" s="119">
        <v>5</v>
      </c>
      <c r="C205" s="119">
        <v>0</v>
      </c>
      <c r="D205" s="119"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203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2</v>
      </c>
      <c r="AP205" s="119">
        <v>2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16.100000000000001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530</v>
      </c>
    </row>
    <row r="206" spans="1:65" s="119" customFormat="1" ht="11.4" x14ac:dyDescent="0.2">
      <c r="A206" s="119" t="s">
        <v>105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55</v>
      </c>
      <c r="P206" s="119" t="s">
        <v>55</v>
      </c>
      <c r="Q206" s="119" t="s">
        <v>55</v>
      </c>
      <c r="R206" s="119" t="s">
        <v>55</v>
      </c>
      <c r="S206" s="119" t="s">
        <v>55</v>
      </c>
      <c r="T206" s="119" t="s">
        <v>55</v>
      </c>
      <c r="U206" s="119" t="s">
        <v>55</v>
      </c>
      <c r="V206" s="119" t="s">
        <v>55</v>
      </c>
      <c r="W206" s="119" t="s">
        <v>55</v>
      </c>
      <c r="X206" s="119" t="s">
        <v>55</v>
      </c>
      <c r="Y206" s="119" t="s">
        <v>55</v>
      </c>
      <c r="Z206" s="119" t="s">
        <v>55</v>
      </c>
      <c r="AA206" s="119" t="s">
        <v>56</v>
      </c>
      <c r="AB206" s="119" t="s">
        <v>56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55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531</v>
      </c>
    </row>
    <row r="207" spans="1:65" s="119" customFormat="1" ht="11.4" x14ac:dyDescent="0.2">
      <c r="A207" s="119" t="s">
        <v>107</v>
      </c>
      <c r="B207" s="119">
        <v>5</v>
      </c>
      <c r="C207" s="119">
        <v>0</v>
      </c>
      <c r="D207" s="119">
        <v>5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189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4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530</v>
      </c>
    </row>
    <row r="208" spans="1:65" s="119" customFormat="1" ht="11.4" x14ac:dyDescent="0.2">
      <c r="A208" s="119" t="s">
        <v>107</v>
      </c>
      <c r="B208" s="119">
        <v>2</v>
      </c>
      <c r="C208" s="119">
        <v>0</v>
      </c>
      <c r="D208" s="119">
        <v>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64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</v>
      </c>
      <c r="AQ208" s="119">
        <v>1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18.399999999999999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531</v>
      </c>
    </row>
    <row r="209" spans="1:65" s="119" customFormat="1" ht="11.4" x14ac:dyDescent="0.2">
      <c r="A209" s="119" t="s">
        <v>108</v>
      </c>
      <c r="B209" s="119">
        <v>3</v>
      </c>
      <c r="C209" s="119">
        <v>0</v>
      </c>
      <c r="D209" s="119">
        <v>3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194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2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16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530</v>
      </c>
    </row>
    <row r="210" spans="1:65" s="119" customFormat="1" ht="11.4" x14ac:dyDescent="0.2">
      <c r="A210" s="119" t="s">
        <v>108</v>
      </c>
      <c r="B210" s="119">
        <v>1</v>
      </c>
      <c r="C210" s="119">
        <v>0</v>
      </c>
      <c r="D210" s="119">
        <v>1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103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1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15.7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531</v>
      </c>
    </row>
    <row r="211" spans="1:65" s="119" customFormat="1" ht="11.4" x14ac:dyDescent="0.2">
      <c r="A211" s="119" t="s">
        <v>110</v>
      </c>
      <c r="B211" s="119">
        <v>3</v>
      </c>
      <c r="C211" s="119">
        <v>0</v>
      </c>
      <c r="D211" s="119">
        <v>2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66.67</v>
      </c>
      <c r="Q211" s="119">
        <v>0</v>
      </c>
      <c r="R211" s="119">
        <v>33.33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497</v>
      </c>
      <c r="AC211" s="119" t="s">
        <v>56</v>
      </c>
      <c r="AD211" s="119" t="s">
        <v>201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2</v>
      </c>
      <c r="AP211" s="119">
        <v>0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11.6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530</v>
      </c>
    </row>
    <row r="212" spans="1:65" s="119" customFormat="1" ht="11.4" x14ac:dyDescent="0.2">
      <c r="A212" s="119" t="s">
        <v>110</v>
      </c>
      <c r="B212" s="119">
        <v>4</v>
      </c>
      <c r="C212" s="119">
        <v>0</v>
      </c>
      <c r="D212" s="119">
        <v>4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126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4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16.399999999999999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531</v>
      </c>
    </row>
    <row r="213" spans="1:65" s="119" customFormat="1" ht="11.4" x14ac:dyDescent="0.2">
      <c r="A213" s="119" t="s">
        <v>111</v>
      </c>
      <c r="B213" s="119">
        <v>4</v>
      </c>
      <c r="C213" s="119">
        <v>0</v>
      </c>
      <c r="D213" s="119">
        <v>4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292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4</v>
      </c>
      <c r="AP213" s="119">
        <v>0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11.7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530</v>
      </c>
    </row>
    <row r="214" spans="1:65" s="119" customFormat="1" ht="11.4" x14ac:dyDescent="0.2">
      <c r="A214" s="119" t="s">
        <v>111</v>
      </c>
      <c r="B214" s="119">
        <v>1</v>
      </c>
      <c r="C214" s="119">
        <v>0</v>
      </c>
      <c r="D214" s="119">
        <v>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532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6.6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531</v>
      </c>
    </row>
    <row r="215" spans="1:65" s="119" customFormat="1" ht="11.4" x14ac:dyDescent="0.2">
      <c r="A215" s="119" t="s">
        <v>112</v>
      </c>
      <c r="B215" s="119">
        <v>1</v>
      </c>
      <c r="C215" s="119">
        <v>0</v>
      </c>
      <c r="D215" s="119">
        <v>1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514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0</v>
      </c>
      <c r="AP215" s="119">
        <v>0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6.4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530</v>
      </c>
    </row>
    <row r="216" spans="1:65" s="119" customFormat="1" ht="11.4" x14ac:dyDescent="0.2">
      <c r="A216" s="119" t="s">
        <v>112</v>
      </c>
      <c r="B216" s="119">
        <v>1</v>
      </c>
      <c r="C216" s="119">
        <v>0</v>
      </c>
      <c r="D216" s="119">
        <v>1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494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11.6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531</v>
      </c>
    </row>
    <row r="217" spans="1:65" s="119" customFormat="1" ht="11.4" x14ac:dyDescent="0.2">
      <c r="A217" s="119" t="s">
        <v>114</v>
      </c>
      <c r="B217" s="119">
        <v>0</v>
      </c>
      <c r="C217" s="119">
        <v>0</v>
      </c>
      <c r="D217" s="119">
        <v>0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 t="s">
        <v>55</v>
      </c>
      <c r="P217" s="119" t="s">
        <v>55</v>
      </c>
      <c r="Q217" s="119" t="s">
        <v>55</v>
      </c>
      <c r="R217" s="119" t="s">
        <v>55</v>
      </c>
      <c r="S217" s="119" t="s">
        <v>55</v>
      </c>
      <c r="T217" s="119" t="s">
        <v>55</v>
      </c>
      <c r="U217" s="119" t="s">
        <v>55</v>
      </c>
      <c r="V217" s="119" t="s">
        <v>55</v>
      </c>
      <c r="W217" s="119" t="s">
        <v>55</v>
      </c>
      <c r="X217" s="119" t="s">
        <v>55</v>
      </c>
      <c r="Y217" s="119" t="s">
        <v>55</v>
      </c>
      <c r="Z217" s="119" t="s">
        <v>55</v>
      </c>
      <c r="AA217" s="119" t="s">
        <v>56</v>
      </c>
      <c r="AB217" s="119" t="s">
        <v>56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 t="s">
        <v>55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530</v>
      </c>
    </row>
    <row r="218" spans="1:65" s="119" customFormat="1" ht="11.4" x14ac:dyDescent="0.2">
      <c r="A218" s="119" t="s">
        <v>114</v>
      </c>
      <c r="B218" s="119">
        <v>2</v>
      </c>
      <c r="C218" s="119">
        <v>0</v>
      </c>
      <c r="D218" s="119">
        <v>2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219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1</v>
      </c>
      <c r="AQ218" s="119">
        <v>1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18.3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531</v>
      </c>
    </row>
    <row r="219" spans="1:65" s="119" customFormat="1" ht="11.4" x14ac:dyDescent="0.2">
      <c r="A219" s="119" t="s">
        <v>115</v>
      </c>
      <c r="B219" s="119">
        <v>2</v>
      </c>
      <c r="C219" s="119">
        <v>0</v>
      </c>
      <c r="D219" s="119">
        <v>2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209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2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530</v>
      </c>
    </row>
    <row r="220" spans="1:65" s="119" customFormat="1" ht="11.4" x14ac:dyDescent="0.2">
      <c r="A220" s="119" t="s">
        <v>115</v>
      </c>
      <c r="B220" s="119">
        <v>2</v>
      </c>
      <c r="C220" s="119">
        <v>0</v>
      </c>
      <c r="D220" s="119">
        <v>2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289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1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14.7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531</v>
      </c>
    </row>
    <row r="221" spans="1:65" s="119" customFormat="1" ht="11.4" x14ac:dyDescent="0.2">
      <c r="A221" s="119" t="s">
        <v>116</v>
      </c>
      <c r="B221" s="119">
        <v>3</v>
      </c>
      <c r="C221" s="119">
        <v>0</v>
      </c>
      <c r="D221" s="119">
        <v>3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474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1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12.8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530</v>
      </c>
    </row>
    <row r="222" spans="1:65" s="119" customFormat="1" ht="11.4" x14ac:dyDescent="0.2">
      <c r="A222" s="119" t="s">
        <v>116</v>
      </c>
      <c r="B222" s="119">
        <v>1</v>
      </c>
      <c r="C222" s="119">
        <v>0</v>
      </c>
      <c r="D222" s="119">
        <v>1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209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1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531</v>
      </c>
    </row>
    <row r="223" spans="1:65" s="119" customFormat="1" ht="11.4" x14ac:dyDescent="0.2">
      <c r="A223" s="119" t="s">
        <v>117</v>
      </c>
      <c r="B223" s="119">
        <v>10</v>
      </c>
      <c r="C223" s="119">
        <v>0</v>
      </c>
      <c r="D223" s="119">
        <v>10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151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6</v>
      </c>
      <c r="AP223" s="119">
        <v>2</v>
      </c>
      <c r="AQ223" s="119">
        <v>1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530</v>
      </c>
    </row>
    <row r="224" spans="1:65" s="119" customFormat="1" ht="11.4" x14ac:dyDescent="0.2">
      <c r="A224" s="119" t="s">
        <v>117</v>
      </c>
      <c r="B224" s="119">
        <v>2</v>
      </c>
      <c r="C224" s="119">
        <v>0</v>
      </c>
      <c r="D224" s="119">
        <v>1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50</v>
      </c>
      <c r="Q224" s="119">
        <v>0</v>
      </c>
      <c r="R224" s="119">
        <v>50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472</v>
      </c>
      <c r="AC224" s="119" t="s">
        <v>56</v>
      </c>
      <c r="AD224" s="119" t="s">
        <v>466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1</v>
      </c>
      <c r="AP224" s="119">
        <v>1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15.1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531</v>
      </c>
    </row>
    <row r="225" spans="1:65" s="119" customFormat="1" ht="11.4" x14ac:dyDescent="0.2">
      <c r="A225" s="119" t="s">
        <v>120</v>
      </c>
      <c r="B225" s="119">
        <v>8</v>
      </c>
      <c r="C225" s="119">
        <v>0</v>
      </c>
      <c r="D225" s="119">
        <v>7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87.5</v>
      </c>
      <c r="Q225" s="119">
        <v>0</v>
      </c>
      <c r="R225" s="119">
        <v>12.5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220</v>
      </c>
      <c r="AC225" s="119" t="s">
        <v>56</v>
      </c>
      <c r="AD225" s="119" t="s">
        <v>79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2</v>
      </c>
      <c r="AP225" s="119">
        <v>5</v>
      </c>
      <c r="AQ225" s="119">
        <v>1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16.5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530</v>
      </c>
    </row>
    <row r="226" spans="1:65" s="119" customFormat="1" ht="11.4" x14ac:dyDescent="0.2">
      <c r="A226" s="119" t="s">
        <v>120</v>
      </c>
      <c r="B226" s="119">
        <v>5</v>
      </c>
      <c r="C226" s="119">
        <v>0</v>
      </c>
      <c r="D226" s="119">
        <v>5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486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1</v>
      </c>
      <c r="AP226" s="119">
        <v>1</v>
      </c>
      <c r="AQ226" s="119">
        <v>1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13.4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531</v>
      </c>
    </row>
    <row r="227" spans="1:65" s="119" customFormat="1" ht="11.4" x14ac:dyDescent="0.2">
      <c r="A227" s="119" t="s">
        <v>121</v>
      </c>
      <c r="B227" s="119">
        <v>5</v>
      </c>
      <c r="C227" s="119">
        <v>0</v>
      </c>
      <c r="D227" s="119">
        <v>5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182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4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16.5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530</v>
      </c>
    </row>
    <row r="228" spans="1:65" s="119" customFormat="1" ht="11.4" x14ac:dyDescent="0.2">
      <c r="A228" s="119" t="s">
        <v>121</v>
      </c>
      <c r="B228" s="119">
        <v>1</v>
      </c>
      <c r="C228" s="119">
        <v>0</v>
      </c>
      <c r="D228" s="119">
        <v>1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215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16.7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531</v>
      </c>
    </row>
    <row r="229" spans="1:65" s="119" customFormat="1" ht="11.4" x14ac:dyDescent="0.2">
      <c r="A229" s="119" t="s">
        <v>122</v>
      </c>
      <c r="B229" s="119">
        <v>6</v>
      </c>
      <c r="C229" s="119">
        <v>1</v>
      </c>
      <c r="D229" s="119">
        <v>5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16.670000000000002</v>
      </c>
      <c r="P229" s="119">
        <v>83.33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533</v>
      </c>
      <c r="AB229" s="119" t="s">
        <v>202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4</v>
      </c>
      <c r="AP229" s="119">
        <v>0</v>
      </c>
      <c r="AQ229" s="119">
        <v>1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13.9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530</v>
      </c>
    </row>
    <row r="230" spans="1:65" s="119" customFormat="1" ht="11.4" x14ac:dyDescent="0.2">
      <c r="A230" s="119" t="s">
        <v>122</v>
      </c>
      <c r="B230" s="119">
        <v>1</v>
      </c>
      <c r="C230" s="119">
        <v>0</v>
      </c>
      <c r="D230" s="119">
        <v>1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494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11.6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531</v>
      </c>
    </row>
    <row r="231" spans="1:65" s="119" customFormat="1" ht="11.4" x14ac:dyDescent="0.2">
      <c r="A231" s="119" t="s">
        <v>123</v>
      </c>
      <c r="B231" s="119">
        <v>6</v>
      </c>
      <c r="C231" s="119">
        <v>1</v>
      </c>
      <c r="D231" s="119">
        <v>4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16.670000000000002</v>
      </c>
      <c r="P231" s="119">
        <v>66.67</v>
      </c>
      <c r="Q231" s="119">
        <v>0</v>
      </c>
      <c r="R231" s="119">
        <v>16.670000000000002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534</v>
      </c>
      <c r="AB231" s="119" t="s">
        <v>87</v>
      </c>
      <c r="AC231" s="119" t="s">
        <v>56</v>
      </c>
      <c r="AD231" s="119" t="s">
        <v>535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1</v>
      </c>
      <c r="AN231" s="119">
        <v>1</v>
      </c>
      <c r="AO231" s="119">
        <v>4</v>
      </c>
      <c r="AP231" s="119">
        <v>0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10.6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530</v>
      </c>
    </row>
    <row r="232" spans="1:65" s="119" customFormat="1" ht="11.4" x14ac:dyDescent="0.2">
      <c r="A232" s="119" t="s">
        <v>123</v>
      </c>
      <c r="B232" s="119">
        <v>2</v>
      </c>
      <c r="C232" s="119">
        <v>0</v>
      </c>
      <c r="D232" s="119">
        <v>1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50</v>
      </c>
      <c r="Q232" s="119">
        <v>0</v>
      </c>
      <c r="R232" s="119">
        <v>50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468</v>
      </c>
      <c r="AC232" s="119" t="s">
        <v>56</v>
      </c>
      <c r="AD232" s="119" t="s">
        <v>533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11.1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531</v>
      </c>
    </row>
    <row r="233" spans="1:65" s="119" customFormat="1" ht="11.4" x14ac:dyDescent="0.2">
      <c r="A233" s="119" t="s">
        <v>124</v>
      </c>
      <c r="B233" s="119">
        <v>5</v>
      </c>
      <c r="C233" s="119">
        <v>0</v>
      </c>
      <c r="D233" s="119">
        <v>4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80</v>
      </c>
      <c r="Q233" s="119">
        <v>0</v>
      </c>
      <c r="R233" s="119">
        <v>20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113</v>
      </c>
      <c r="AC233" s="119" t="s">
        <v>56</v>
      </c>
      <c r="AD233" s="119" t="s">
        <v>468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3</v>
      </c>
      <c r="AP233" s="119">
        <v>1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11.7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530</v>
      </c>
    </row>
    <row r="234" spans="1:65" s="119" customFormat="1" ht="11.4" x14ac:dyDescent="0.2">
      <c r="A234" s="119" t="s">
        <v>124</v>
      </c>
      <c r="B234" s="119">
        <v>1</v>
      </c>
      <c r="C234" s="119">
        <v>0</v>
      </c>
      <c r="D234" s="119">
        <v>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208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17.100000000000001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531</v>
      </c>
    </row>
    <row r="235" spans="1:65" s="119" customFormat="1" ht="11.4" x14ac:dyDescent="0.2">
      <c r="A235" s="119" t="s">
        <v>125</v>
      </c>
      <c r="B235" s="119">
        <v>7</v>
      </c>
      <c r="C235" s="119">
        <v>0</v>
      </c>
      <c r="D235" s="119">
        <v>6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85.71</v>
      </c>
      <c r="Q235" s="119">
        <v>0</v>
      </c>
      <c r="R235" s="119">
        <v>14.29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285</v>
      </c>
      <c r="AC235" s="119" t="s">
        <v>56</v>
      </c>
      <c r="AD235" s="119" t="s">
        <v>226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4</v>
      </c>
      <c r="AP235" s="119">
        <v>3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14.8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530</v>
      </c>
    </row>
    <row r="236" spans="1:65" s="119" customFormat="1" ht="11.4" x14ac:dyDescent="0.2">
      <c r="A236" s="119" t="s">
        <v>125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531</v>
      </c>
    </row>
    <row r="237" spans="1:65" s="119" customFormat="1" ht="11.4" x14ac:dyDescent="0.2">
      <c r="A237" s="119" t="s">
        <v>127</v>
      </c>
      <c r="B237" s="119">
        <v>2</v>
      </c>
      <c r="C237" s="119">
        <v>0</v>
      </c>
      <c r="D237" s="119">
        <v>2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199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0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16.899999999999999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530</v>
      </c>
    </row>
    <row r="238" spans="1:65" s="119" customFormat="1" ht="11.4" x14ac:dyDescent="0.2">
      <c r="A238" s="119" t="s">
        <v>127</v>
      </c>
      <c r="B238" s="119">
        <v>4</v>
      </c>
      <c r="C238" s="119">
        <v>0</v>
      </c>
      <c r="D238" s="119">
        <v>2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50</v>
      </c>
      <c r="Q238" s="119">
        <v>0</v>
      </c>
      <c r="R238" s="119">
        <v>50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479</v>
      </c>
      <c r="AC238" s="119" t="s">
        <v>56</v>
      </c>
      <c r="AD238" s="119" t="s">
        <v>103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2</v>
      </c>
      <c r="AP238" s="119">
        <v>1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12.4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531</v>
      </c>
    </row>
    <row r="239" spans="1:65" s="119" customFormat="1" ht="11.4" x14ac:dyDescent="0.2">
      <c r="A239" s="119" t="s">
        <v>129</v>
      </c>
      <c r="B239" s="119">
        <v>9</v>
      </c>
      <c r="C239" s="119">
        <v>0</v>
      </c>
      <c r="D239" s="119">
        <v>8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88.89</v>
      </c>
      <c r="Q239" s="119">
        <v>0</v>
      </c>
      <c r="R239" s="119">
        <v>11.11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284</v>
      </c>
      <c r="AC239" s="119" t="s">
        <v>56</v>
      </c>
      <c r="AD239" s="119" t="s">
        <v>87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5</v>
      </c>
      <c r="AP239" s="119">
        <v>2</v>
      </c>
      <c r="AQ239" s="119">
        <v>1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530</v>
      </c>
    </row>
    <row r="240" spans="1:65" s="119" customFormat="1" ht="11.4" x14ac:dyDescent="0.2">
      <c r="A240" s="119" t="s">
        <v>129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487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10.9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531</v>
      </c>
    </row>
    <row r="241" spans="1:65" s="119" customFormat="1" ht="11.4" x14ac:dyDescent="0.2">
      <c r="A241" s="119" t="s">
        <v>130</v>
      </c>
      <c r="B241" s="119">
        <v>4</v>
      </c>
      <c r="C241" s="119">
        <v>0</v>
      </c>
      <c r="D241" s="119">
        <v>4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486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3</v>
      </c>
      <c r="AP241" s="119">
        <v>1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13.4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530</v>
      </c>
    </row>
    <row r="242" spans="1:65" s="119" customFormat="1" ht="11.4" x14ac:dyDescent="0.2">
      <c r="A242" s="119" t="s">
        <v>130</v>
      </c>
      <c r="B242" s="119">
        <v>3</v>
      </c>
      <c r="C242" s="119">
        <v>0</v>
      </c>
      <c r="D242" s="119">
        <v>3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213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1</v>
      </c>
      <c r="AQ242" s="119">
        <v>0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18.7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531</v>
      </c>
    </row>
    <row r="243" spans="1:65" s="119" customFormat="1" ht="11.4" x14ac:dyDescent="0.2">
      <c r="A243" s="119" t="s">
        <v>131</v>
      </c>
      <c r="B243" s="119">
        <v>6</v>
      </c>
      <c r="C243" s="119">
        <v>0</v>
      </c>
      <c r="D243" s="119">
        <v>5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83.33</v>
      </c>
      <c r="Q243" s="119">
        <v>0</v>
      </c>
      <c r="R243" s="119">
        <v>16.670000000000002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118</v>
      </c>
      <c r="AC243" s="119" t="s">
        <v>56</v>
      </c>
      <c r="AD243" s="119" t="s">
        <v>87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2</v>
      </c>
      <c r="AQ243" s="119">
        <v>2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530</v>
      </c>
    </row>
    <row r="244" spans="1:65" s="119" customFormat="1" ht="11.4" x14ac:dyDescent="0.2">
      <c r="A244" s="119" t="s">
        <v>131</v>
      </c>
      <c r="B244" s="119">
        <v>0</v>
      </c>
      <c r="C244" s="119">
        <v>0</v>
      </c>
      <c r="D244" s="119">
        <v>0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 t="s">
        <v>55</v>
      </c>
      <c r="P244" s="119" t="s">
        <v>55</v>
      </c>
      <c r="Q244" s="119" t="s">
        <v>55</v>
      </c>
      <c r="R244" s="119" t="s">
        <v>55</v>
      </c>
      <c r="S244" s="119" t="s">
        <v>55</v>
      </c>
      <c r="T244" s="119" t="s">
        <v>55</v>
      </c>
      <c r="U244" s="119" t="s">
        <v>55</v>
      </c>
      <c r="V244" s="119" t="s">
        <v>55</v>
      </c>
      <c r="W244" s="119" t="s">
        <v>55</v>
      </c>
      <c r="X244" s="119" t="s">
        <v>55</v>
      </c>
      <c r="Y244" s="119" t="s">
        <v>55</v>
      </c>
      <c r="Z244" s="119" t="s">
        <v>55</v>
      </c>
      <c r="AA244" s="119" t="s">
        <v>56</v>
      </c>
      <c r="AB244" s="119" t="s">
        <v>56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 t="s">
        <v>55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531</v>
      </c>
    </row>
    <row r="245" spans="1:65" s="119" customFormat="1" ht="11.4" x14ac:dyDescent="0.2">
      <c r="A245" s="119" t="s">
        <v>132</v>
      </c>
      <c r="B245" s="119">
        <v>6</v>
      </c>
      <c r="C245" s="119">
        <v>0</v>
      </c>
      <c r="D245" s="119">
        <v>6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466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3</v>
      </c>
      <c r="AP245" s="119">
        <v>1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14.9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530</v>
      </c>
    </row>
    <row r="246" spans="1:65" s="119" customFormat="1" ht="11.4" x14ac:dyDescent="0.2">
      <c r="A246" s="119" t="s">
        <v>132</v>
      </c>
      <c r="B246" s="119">
        <v>1</v>
      </c>
      <c r="C246" s="119">
        <v>0</v>
      </c>
      <c r="D246" s="119">
        <v>1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284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14.1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531</v>
      </c>
    </row>
    <row r="247" spans="1:65" s="119" customFormat="1" ht="11.4" x14ac:dyDescent="0.2">
      <c r="A247" s="119" t="s">
        <v>133</v>
      </c>
      <c r="B247" s="119">
        <v>7</v>
      </c>
      <c r="C247" s="119">
        <v>3</v>
      </c>
      <c r="D247" s="119">
        <v>4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42.86</v>
      </c>
      <c r="P247" s="119">
        <v>57.14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480</v>
      </c>
      <c r="AB247" s="119" t="s">
        <v>464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2</v>
      </c>
      <c r="AO247" s="119">
        <v>5</v>
      </c>
      <c r="AP247" s="119">
        <v>0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10.3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530</v>
      </c>
    </row>
    <row r="248" spans="1:65" s="119" customFormat="1" ht="11.4" x14ac:dyDescent="0.2">
      <c r="A248" s="119" t="s">
        <v>133</v>
      </c>
      <c r="B248" s="119">
        <v>4</v>
      </c>
      <c r="C248" s="119">
        <v>0</v>
      </c>
      <c r="D248" s="119">
        <v>3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75</v>
      </c>
      <c r="Q248" s="119">
        <v>0</v>
      </c>
      <c r="R248" s="119">
        <v>25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213</v>
      </c>
      <c r="AC248" s="119" t="s">
        <v>56</v>
      </c>
      <c r="AD248" s="119" t="s">
        <v>103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3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17.899999999999999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531</v>
      </c>
    </row>
    <row r="249" spans="1:65" s="119" customFormat="1" ht="11.4" x14ac:dyDescent="0.2">
      <c r="A249" s="119" t="s">
        <v>135</v>
      </c>
      <c r="B249" s="119">
        <v>1</v>
      </c>
      <c r="C249" s="119">
        <v>0</v>
      </c>
      <c r="D249" s="119">
        <v>1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212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15.9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530</v>
      </c>
    </row>
    <row r="250" spans="1:65" s="119" customFormat="1" ht="11.4" x14ac:dyDescent="0.2">
      <c r="A250" s="119" t="s">
        <v>135</v>
      </c>
      <c r="B250" s="119">
        <v>0</v>
      </c>
      <c r="C250" s="119">
        <v>0</v>
      </c>
      <c r="D250" s="119">
        <v>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 t="s">
        <v>55</v>
      </c>
      <c r="P250" s="119" t="s">
        <v>55</v>
      </c>
      <c r="Q250" s="119" t="s">
        <v>55</v>
      </c>
      <c r="R250" s="119" t="s">
        <v>55</v>
      </c>
      <c r="S250" s="119" t="s">
        <v>55</v>
      </c>
      <c r="T250" s="119" t="s">
        <v>55</v>
      </c>
      <c r="U250" s="119" t="s">
        <v>55</v>
      </c>
      <c r="V250" s="119" t="s">
        <v>55</v>
      </c>
      <c r="W250" s="119" t="s">
        <v>55</v>
      </c>
      <c r="X250" s="119" t="s">
        <v>55</v>
      </c>
      <c r="Y250" s="119" t="s">
        <v>55</v>
      </c>
      <c r="Z250" s="119" t="s">
        <v>55</v>
      </c>
      <c r="AA250" s="119" t="s">
        <v>56</v>
      </c>
      <c r="AB250" s="119" t="s">
        <v>56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 t="s">
        <v>55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531</v>
      </c>
    </row>
    <row r="251" spans="1:65" s="119" customFormat="1" ht="11.4" x14ac:dyDescent="0.2">
      <c r="A251" s="119" t="s">
        <v>136</v>
      </c>
      <c r="B251" s="119">
        <v>1</v>
      </c>
      <c r="C251" s="119">
        <v>0</v>
      </c>
      <c r="D251" s="119">
        <v>1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464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0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10.199999999999999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530</v>
      </c>
    </row>
    <row r="252" spans="1:65" s="119" customFormat="1" ht="11.4" x14ac:dyDescent="0.2">
      <c r="A252" s="119" t="s">
        <v>136</v>
      </c>
      <c r="B252" s="119">
        <v>2</v>
      </c>
      <c r="C252" s="119">
        <v>0</v>
      </c>
      <c r="D252" s="119">
        <v>2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292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1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11.7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531</v>
      </c>
    </row>
    <row r="253" spans="1:65" s="119" customFormat="1" ht="11.4" x14ac:dyDescent="0.2">
      <c r="A253" s="119" t="s">
        <v>137</v>
      </c>
      <c r="B253" s="119">
        <v>3</v>
      </c>
      <c r="C253" s="119">
        <v>0</v>
      </c>
      <c r="D253" s="119">
        <v>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472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2</v>
      </c>
      <c r="AP253" s="119">
        <v>1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15.2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530</v>
      </c>
    </row>
    <row r="254" spans="1:65" s="119" customFormat="1" ht="11.4" x14ac:dyDescent="0.2">
      <c r="A254" s="119" t="s">
        <v>137</v>
      </c>
      <c r="B254" s="119">
        <v>2</v>
      </c>
      <c r="C254" s="119">
        <v>0</v>
      </c>
      <c r="D254" s="119">
        <v>2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139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1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19.399999999999999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531</v>
      </c>
    </row>
    <row r="255" spans="1:65" s="119" customFormat="1" ht="11.4" x14ac:dyDescent="0.2">
      <c r="A255" s="119" t="s">
        <v>138</v>
      </c>
      <c r="B255" s="119">
        <v>1</v>
      </c>
      <c r="C255" s="119">
        <v>0</v>
      </c>
      <c r="D255" s="119">
        <v>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489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0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10.1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530</v>
      </c>
    </row>
    <row r="256" spans="1:65" s="119" customFormat="1" ht="11.4" x14ac:dyDescent="0.2">
      <c r="A256" s="119" t="s">
        <v>138</v>
      </c>
      <c r="B256" s="119">
        <v>3</v>
      </c>
      <c r="C256" s="119">
        <v>1</v>
      </c>
      <c r="D256" s="119"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33.33</v>
      </c>
      <c r="P256" s="119">
        <v>66.67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498</v>
      </c>
      <c r="AB256" s="119" t="s">
        <v>215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2</v>
      </c>
      <c r="AP256" s="119">
        <v>1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15.2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531</v>
      </c>
    </row>
    <row r="257" spans="1:65" s="119" customFormat="1" ht="11.4" x14ac:dyDescent="0.2">
      <c r="A257" s="119" t="s">
        <v>140</v>
      </c>
      <c r="B257" s="119">
        <v>2</v>
      </c>
      <c r="C257" s="119">
        <v>1</v>
      </c>
      <c r="D257" s="119">
        <v>1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50</v>
      </c>
      <c r="P257" s="119">
        <v>50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533</v>
      </c>
      <c r="AB257" s="119" t="s">
        <v>492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1</v>
      </c>
      <c r="AP257" s="119">
        <v>0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9.6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530</v>
      </c>
    </row>
    <row r="258" spans="1:65" s="119" customFormat="1" ht="11.4" x14ac:dyDescent="0.2">
      <c r="A258" s="119" t="s">
        <v>140</v>
      </c>
      <c r="B258" s="119">
        <v>2</v>
      </c>
      <c r="C258" s="119">
        <v>0</v>
      </c>
      <c r="D258" s="119">
        <v>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188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1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15.8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531</v>
      </c>
    </row>
    <row r="259" spans="1:65" s="119" customFormat="1" ht="11.4" x14ac:dyDescent="0.2">
      <c r="A259" s="119" t="s">
        <v>141</v>
      </c>
      <c r="B259" s="119">
        <v>6</v>
      </c>
      <c r="C259" s="119">
        <v>0</v>
      </c>
      <c r="D259" s="119">
        <v>5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83.33</v>
      </c>
      <c r="Q259" s="119">
        <v>0</v>
      </c>
      <c r="R259" s="119">
        <v>16.670000000000002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498</v>
      </c>
      <c r="AC259" s="119" t="s">
        <v>56</v>
      </c>
      <c r="AD259" s="119" t="s">
        <v>478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5</v>
      </c>
      <c r="AP259" s="119">
        <v>0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11.5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530</v>
      </c>
    </row>
    <row r="260" spans="1:65" s="119" customFormat="1" ht="11.4" x14ac:dyDescent="0.2">
      <c r="A260" s="119" t="s">
        <v>141</v>
      </c>
      <c r="B260" s="119">
        <v>2</v>
      </c>
      <c r="C260" s="119">
        <v>0</v>
      </c>
      <c r="D260" s="119">
        <v>2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495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1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11.4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531</v>
      </c>
    </row>
    <row r="261" spans="1:65" s="119" customFormat="1" ht="11.4" x14ac:dyDescent="0.2">
      <c r="A261" s="119" t="s">
        <v>144</v>
      </c>
      <c r="B261" s="119">
        <v>3</v>
      </c>
      <c r="C261" s="119">
        <v>0</v>
      </c>
      <c r="D261" s="119">
        <v>3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202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2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530</v>
      </c>
    </row>
    <row r="262" spans="1:65" s="119" customFormat="1" ht="11.4" x14ac:dyDescent="0.2">
      <c r="A262" s="119" t="s">
        <v>144</v>
      </c>
      <c r="B262" s="119">
        <v>2</v>
      </c>
      <c r="C262" s="119">
        <v>0</v>
      </c>
      <c r="D262" s="119">
        <v>2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212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2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15.9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531</v>
      </c>
    </row>
    <row r="263" spans="1:65" s="119" customFormat="1" ht="11.4" x14ac:dyDescent="0.2">
      <c r="A263" s="119" t="s">
        <v>145</v>
      </c>
      <c r="B263" s="119">
        <v>1</v>
      </c>
      <c r="C263" s="119">
        <v>0</v>
      </c>
      <c r="D263" s="119">
        <v>1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176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18.5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530</v>
      </c>
    </row>
    <row r="264" spans="1:65" s="119" customFormat="1" ht="11.4" x14ac:dyDescent="0.2">
      <c r="A264" s="119" t="s">
        <v>145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531</v>
      </c>
    </row>
    <row r="265" spans="1:65" s="119" customFormat="1" ht="11.4" x14ac:dyDescent="0.2">
      <c r="A265" s="119" t="s">
        <v>146</v>
      </c>
      <c r="B265" s="119">
        <v>2</v>
      </c>
      <c r="C265" s="119">
        <v>0</v>
      </c>
      <c r="D265" s="119">
        <v>2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201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0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12.7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530</v>
      </c>
    </row>
    <row r="266" spans="1:65" s="119" customFormat="1" ht="11.4" x14ac:dyDescent="0.2">
      <c r="A266" s="119" t="s">
        <v>146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55</v>
      </c>
      <c r="P266" s="119" t="s">
        <v>55</v>
      </c>
      <c r="Q266" s="119" t="s">
        <v>55</v>
      </c>
      <c r="R266" s="119" t="s">
        <v>55</v>
      </c>
      <c r="S266" s="119" t="s">
        <v>55</v>
      </c>
      <c r="T266" s="119" t="s">
        <v>55</v>
      </c>
      <c r="U266" s="119" t="s">
        <v>55</v>
      </c>
      <c r="V266" s="119" t="s">
        <v>55</v>
      </c>
      <c r="W266" s="119" t="s">
        <v>55</v>
      </c>
      <c r="X266" s="119" t="s">
        <v>55</v>
      </c>
      <c r="Y266" s="119" t="s">
        <v>55</v>
      </c>
      <c r="Z266" s="119" t="s">
        <v>55</v>
      </c>
      <c r="AA266" s="119" t="s">
        <v>56</v>
      </c>
      <c r="AB266" s="119" t="s">
        <v>56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55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531</v>
      </c>
    </row>
    <row r="267" spans="1:65" s="119" customFormat="1" ht="11.4" x14ac:dyDescent="0.2">
      <c r="A267" s="119" t="s">
        <v>147</v>
      </c>
      <c r="B267" s="119">
        <v>3</v>
      </c>
      <c r="C267" s="119">
        <v>0</v>
      </c>
      <c r="D267" s="119">
        <v>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467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3</v>
      </c>
      <c r="AP267" s="119">
        <v>0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12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530</v>
      </c>
    </row>
    <row r="268" spans="1:65" s="119" customFormat="1" ht="11.4" x14ac:dyDescent="0.2">
      <c r="A268" s="119" t="s">
        <v>147</v>
      </c>
      <c r="B268" s="119">
        <v>2</v>
      </c>
      <c r="C268" s="119">
        <v>0</v>
      </c>
      <c r="D268" s="119">
        <v>2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192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2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17.8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531</v>
      </c>
    </row>
    <row r="269" spans="1:65" s="119" customFormat="1" ht="11.4" x14ac:dyDescent="0.2">
      <c r="A269" s="119" t="s">
        <v>148</v>
      </c>
      <c r="B269" s="119">
        <v>1</v>
      </c>
      <c r="C269" s="119">
        <v>0</v>
      </c>
      <c r="D269" s="119">
        <v>1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209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1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530</v>
      </c>
    </row>
    <row r="270" spans="1:65" s="119" customFormat="1" ht="11.4" x14ac:dyDescent="0.2">
      <c r="A270" s="119" t="s">
        <v>148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531</v>
      </c>
    </row>
    <row r="271" spans="1:65" s="119" customFormat="1" ht="11.4" x14ac:dyDescent="0.2">
      <c r="A271" s="119" t="s">
        <v>149</v>
      </c>
      <c r="B271" s="119">
        <v>3</v>
      </c>
      <c r="C271" s="119">
        <v>0</v>
      </c>
      <c r="D271" s="119">
        <v>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190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1</v>
      </c>
      <c r="AQ271" s="119">
        <v>0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530</v>
      </c>
    </row>
    <row r="272" spans="1:65" s="119" customFormat="1" ht="11.4" x14ac:dyDescent="0.2">
      <c r="A272" s="119" t="s">
        <v>149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184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1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15.5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531</v>
      </c>
    </row>
    <row r="273" spans="1:65" s="119" customFormat="1" ht="11.4" x14ac:dyDescent="0.2">
      <c r="A273" s="119" t="s">
        <v>150</v>
      </c>
      <c r="B273" s="119">
        <v>0</v>
      </c>
      <c r="C273" s="119">
        <v>0</v>
      </c>
      <c r="D273" s="119">
        <v>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 t="s">
        <v>55</v>
      </c>
      <c r="P273" s="119" t="s">
        <v>55</v>
      </c>
      <c r="Q273" s="119" t="s">
        <v>55</v>
      </c>
      <c r="R273" s="119" t="s">
        <v>55</v>
      </c>
      <c r="S273" s="119" t="s">
        <v>55</v>
      </c>
      <c r="T273" s="119" t="s">
        <v>55</v>
      </c>
      <c r="U273" s="119" t="s">
        <v>55</v>
      </c>
      <c r="V273" s="119" t="s">
        <v>55</v>
      </c>
      <c r="W273" s="119" t="s">
        <v>55</v>
      </c>
      <c r="X273" s="119" t="s">
        <v>55</v>
      </c>
      <c r="Y273" s="119" t="s">
        <v>55</v>
      </c>
      <c r="Z273" s="119" t="s">
        <v>55</v>
      </c>
      <c r="AA273" s="119" t="s">
        <v>56</v>
      </c>
      <c r="AB273" s="119" t="s">
        <v>56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 t="s">
        <v>55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530</v>
      </c>
    </row>
    <row r="274" spans="1:65" s="119" customFormat="1" ht="11.4" x14ac:dyDescent="0.2">
      <c r="A274" s="119" t="s">
        <v>150</v>
      </c>
      <c r="B274" s="119">
        <v>2</v>
      </c>
      <c r="C274" s="119">
        <v>1</v>
      </c>
      <c r="D274" s="119">
        <v>1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50</v>
      </c>
      <c r="P274" s="119">
        <v>50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151</v>
      </c>
      <c r="AB274" s="119" t="s">
        <v>516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1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16.399999999999999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531</v>
      </c>
    </row>
    <row r="275" spans="1:65" s="119" customFormat="1" ht="11.4" x14ac:dyDescent="0.2">
      <c r="A275" s="119" t="s">
        <v>152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467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12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530</v>
      </c>
    </row>
    <row r="276" spans="1:65" s="119" customFormat="1" ht="11.4" x14ac:dyDescent="0.2">
      <c r="A276" s="119" t="s">
        <v>152</v>
      </c>
      <c r="B276" s="119">
        <v>2</v>
      </c>
      <c r="C276" s="119">
        <v>1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50</v>
      </c>
      <c r="P276" s="119">
        <v>50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106</v>
      </c>
      <c r="AB276" s="119" t="s">
        <v>536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1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20.6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531</v>
      </c>
    </row>
    <row r="277" spans="1:65" s="119" customFormat="1" ht="11.4" x14ac:dyDescent="0.2">
      <c r="A277" s="119" t="s">
        <v>153</v>
      </c>
      <c r="B277" s="119">
        <v>3</v>
      </c>
      <c r="C277" s="119">
        <v>1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33.33</v>
      </c>
      <c r="P277" s="119">
        <v>66.67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484</v>
      </c>
      <c r="AB277" s="119" t="s">
        <v>291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1</v>
      </c>
      <c r="AP277" s="119">
        <v>1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11.4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530</v>
      </c>
    </row>
    <row r="278" spans="1:65" s="119" customFormat="1" ht="11.4" x14ac:dyDescent="0.2">
      <c r="A278" s="119" t="s">
        <v>153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90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20.399999999999999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531</v>
      </c>
    </row>
    <row r="279" spans="1:65" s="119" customFormat="1" ht="11.4" x14ac:dyDescent="0.2">
      <c r="A279" s="119" t="s">
        <v>154</v>
      </c>
      <c r="B279" s="119">
        <v>1</v>
      </c>
      <c r="C279" s="119">
        <v>0</v>
      </c>
      <c r="D279" s="119">
        <v>1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469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0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11.8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530</v>
      </c>
    </row>
    <row r="280" spans="1:65" s="119" customFormat="1" ht="11.4" x14ac:dyDescent="0.2">
      <c r="A280" s="119" t="s">
        <v>154</v>
      </c>
      <c r="B280" s="119">
        <v>1</v>
      </c>
      <c r="C280" s="119">
        <v>1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100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287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12.6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531</v>
      </c>
    </row>
    <row r="281" spans="1:65" s="119" customFormat="1" ht="11.4" x14ac:dyDescent="0.2">
      <c r="A281" s="119" t="s">
        <v>155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 t="s">
        <v>55</v>
      </c>
      <c r="P281" s="119" t="s">
        <v>55</v>
      </c>
      <c r="Q281" s="119" t="s">
        <v>55</v>
      </c>
      <c r="R281" s="119" t="s">
        <v>55</v>
      </c>
      <c r="S281" s="119" t="s">
        <v>55</v>
      </c>
      <c r="T281" s="119" t="s">
        <v>55</v>
      </c>
      <c r="U281" s="119" t="s">
        <v>55</v>
      </c>
      <c r="V281" s="119" t="s">
        <v>55</v>
      </c>
      <c r="W281" s="119" t="s">
        <v>55</v>
      </c>
      <c r="X281" s="119" t="s">
        <v>55</v>
      </c>
      <c r="Y281" s="119" t="s">
        <v>55</v>
      </c>
      <c r="Z281" s="119" t="s">
        <v>55</v>
      </c>
      <c r="AA281" s="119" t="s">
        <v>56</v>
      </c>
      <c r="AB281" s="119" t="s">
        <v>56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 t="s">
        <v>55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530</v>
      </c>
    </row>
    <row r="282" spans="1:65" s="119" customFormat="1" ht="11.4" x14ac:dyDescent="0.2">
      <c r="A282" s="119" t="s">
        <v>155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213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0</v>
      </c>
      <c r="AQ282" s="119">
        <v>0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18.7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531</v>
      </c>
    </row>
    <row r="283" spans="1:65" s="119" customFormat="1" ht="11.4" x14ac:dyDescent="0.2">
      <c r="A283" s="119" t="s">
        <v>156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202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15.1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530</v>
      </c>
    </row>
    <row r="284" spans="1:65" s="119" customFormat="1" ht="11.4" x14ac:dyDescent="0.2">
      <c r="A284" s="119" t="s">
        <v>156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474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12.8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531</v>
      </c>
    </row>
    <row r="285" spans="1:65" s="119" customFormat="1" ht="11.4" x14ac:dyDescent="0.2">
      <c r="A285" s="119" t="s">
        <v>157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55</v>
      </c>
      <c r="P285" s="119" t="s">
        <v>55</v>
      </c>
      <c r="Q285" s="119" t="s">
        <v>55</v>
      </c>
      <c r="R285" s="119" t="s">
        <v>55</v>
      </c>
      <c r="S285" s="119" t="s">
        <v>55</v>
      </c>
      <c r="T285" s="119" t="s">
        <v>55</v>
      </c>
      <c r="U285" s="119" t="s">
        <v>55</v>
      </c>
      <c r="V285" s="119" t="s">
        <v>55</v>
      </c>
      <c r="W285" s="119" t="s">
        <v>55</v>
      </c>
      <c r="X285" s="119" t="s">
        <v>55</v>
      </c>
      <c r="Y285" s="119" t="s">
        <v>55</v>
      </c>
      <c r="Z285" s="119" t="s">
        <v>55</v>
      </c>
      <c r="AA285" s="119" t="s">
        <v>56</v>
      </c>
      <c r="AB285" s="119" t="s">
        <v>56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530</v>
      </c>
    </row>
    <row r="286" spans="1:65" s="119" customFormat="1" ht="11.4" x14ac:dyDescent="0.2">
      <c r="A286" s="119" t="s">
        <v>157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531</v>
      </c>
    </row>
    <row r="287" spans="1:65" s="119" customFormat="1" ht="11.4" x14ac:dyDescent="0.2">
      <c r="A287" s="119" t="s">
        <v>159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87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13.2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530</v>
      </c>
    </row>
    <row r="288" spans="1:65" s="119" customFormat="1" ht="11.4" x14ac:dyDescent="0.2">
      <c r="A288" s="119" t="s">
        <v>159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531</v>
      </c>
    </row>
    <row r="289" spans="1:65" s="119" customFormat="1" ht="11.4" x14ac:dyDescent="0.2">
      <c r="A289" s="119" t="s">
        <v>160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55</v>
      </c>
      <c r="P289" s="119" t="s">
        <v>55</v>
      </c>
      <c r="Q289" s="119" t="s">
        <v>55</v>
      </c>
      <c r="R289" s="119" t="s">
        <v>55</v>
      </c>
      <c r="S289" s="119" t="s">
        <v>55</v>
      </c>
      <c r="T289" s="119" t="s">
        <v>55</v>
      </c>
      <c r="U289" s="119" t="s">
        <v>55</v>
      </c>
      <c r="V289" s="119" t="s">
        <v>55</v>
      </c>
      <c r="W289" s="119" t="s">
        <v>55</v>
      </c>
      <c r="X289" s="119" t="s">
        <v>55</v>
      </c>
      <c r="Y289" s="119" t="s">
        <v>55</v>
      </c>
      <c r="Z289" s="119" t="s">
        <v>55</v>
      </c>
      <c r="AA289" s="119" t="s">
        <v>56</v>
      </c>
      <c r="AB289" s="119" t="s">
        <v>56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530</v>
      </c>
    </row>
    <row r="290" spans="1:65" s="119" customFormat="1" ht="11.4" x14ac:dyDescent="0.2">
      <c r="A290" s="119" t="s">
        <v>160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531</v>
      </c>
    </row>
    <row r="291" spans="1:65" s="119" customFormat="1" ht="11.4" x14ac:dyDescent="0.2">
      <c r="A291" s="119" t="s">
        <v>161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55</v>
      </c>
      <c r="P291" s="119" t="s">
        <v>55</v>
      </c>
      <c r="Q291" s="119" t="s">
        <v>55</v>
      </c>
      <c r="R291" s="119" t="s">
        <v>55</v>
      </c>
      <c r="S291" s="119" t="s">
        <v>55</v>
      </c>
      <c r="T291" s="119" t="s">
        <v>55</v>
      </c>
      <c r="U291" s="119" t="s">
        <v>55</v>
      </c>
      <c r="V291" s="119" t="s">
        <v>55</v>
      </c>
      <c r="W291" s="119" t="s">
        <v>55</v>
      </c>
      <c r="X291" s="119" t="s">
        <v>55</v>
      </c>
      <c r="Y291" s="119" t="s">
        <v>55</v>
      </c>
      <c r="Z291" s="119" t="s">
        <v>55</v>
      </c>
      <c r="AA291" s="119" t="s">
        <v>56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530</v>
      </c>
    </row>
    <row r="292" spans="1:65" s="119" customFormat="1" ht="11.4" x14ac:dyDescent="0.2">
      <c r="A292" s="119" t="s">
        <v>161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185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15.4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531</v>
      </c>
    </row>
    <row r="293" spans="1:65" s="119" customFormat="1" ht="11.4" x14ac:dyDescent="0.2">
      <c r="A293" s="119" t="s">
        <v>162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207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13.7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530</v>
      </c>
    </row>
    <row r="294" spans="1:65" s="119" customFormat="1" ht="11.4" x14ac:dyDescent="0.2">
      <c r="A294" s="119" t="s">
        <v>162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531</v>
      </c>
    </row>
    <row r="295" spans="1:65" s="119" customFormat="1" ht="11.4" x14ac:dyDescent="0.2">
      <c r="A295" s="119" t="s">
        <v>163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530</v>
      </c>
    </row>
    <row r="296" spans="1:65" s="119" customFormat="1" ht="11.4" x14ac:dyDescent="0.2">
      <c r="A296" s="119" t="s">
        <v>163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531</v>
      </c>
    </row>
    <row r="297" spans="1:65" s="119" customFormat="1" ht="11.4" x14ac:dyDescent="0.2">
      <c r="A297" s="119" t="s">
        <v>164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126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16.399999999999999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530</v>
      </c>
    </row>
    <row r="298" spans="1:65" s="119" customFormat="1" ht="11.4" x14ac:dyDescent="0.2">
      <c r="A298" s="119" t="s">
        <v>164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531</v>
      </c>
    </row>
    <row r="299" spans="1:65" s="119" customFormat="1" ht="11.4" x14ac:dyDescent="0.2">
      <c r="A299" s="119" t="s">
        <v>165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55</v>
      </c>
      <c r="P299" s="119" t="s">
        <v>55</v>
      </c>
      <c r="Q299" s="119" t="s">
        <v>55</v>
      </c>
      <c r="R299" s="119" t="s">
        <v>55</v>
      </c>
      <c r="S299" s="119" t="s">
        <v>55</v>
      </c>
      <c r="T299" s="119" t="s">
        <v>55</v>
      </c>
      <c r="U299" s="119" t="s">
        <v>55</v>
      </c>
      <c r="V299" s="119" t="s">
        <v>55</v>
      </c>
      <c r="W299" s="119" t="s">
        <v>55</v>
      </c>
      <c r="X299" s="119" t="s">
        <v>55</v>
      </c>
      <c r="Y299" s="119" t="s">
        <v>55</v>
      </c>
      <c r="Z299" s="119" t="s">
        <v>55</v>
      </c>
      <c r="AA299" s="119" t="s">
        <v>56</v>
      </c>
      <c r="AB299" s="119" t="s">
        <v>56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530</v>
      </c>
    </row>
    <row r="300" spans="1:65" s="119" customFormat="1" ht="11.4" x14ac:dyDescent="0.2">
      <c r="A300" s="119" t="s">
        <v>165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517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531</v>
      </c>
    </row>
    <row r="301" spans="1:65" s="119" customFormat="1" ht="11.4" x14ac:dyDescent="0.2">
      <c r="A301" s="119" t="s">
        <v>166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208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17.100000000000001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530</v>
      </c>
    </row>
    <row r="302" spans="1:65" s="119" customFormat="1" ht="11.4" x14ac:dyDescent="0.2">
      <c r="A302" s="119" t="s">
        <v>166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484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1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7.7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531</v>
      </c>
    </row>
    <row r="303" spans="1:65" s="119" customFormat="1" ht="11.4" x14ac:dyDescent="0.2">
      <c r="A303" s="119" t="s">
        <v>167</v>
      </c>
      <c r="B303" s="119">
        <v>1</v>
      </c>
      <c r="C303" s="119">
        <v>0</v>
      </c>
      <c r="D303" s="119">
        <v>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103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15.7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530</v>
      </c>
    </row>
    <row r="304" spans="1:65" s="119" customFormat="1" ht="11.4" x14ac:dyDescent="0.2">
      <c r="A304" s="119" t="s">
        <v>167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464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10.199999999999999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531</v>
      </c>
    </row>
    <row r="305" spans="1:65" s="119" customFormat="1" ht="11.4" x14ac:dyDescent="0.2">
      <c r="A305" s="119" t="s">
        <v>168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530</v>
      </c>
    </row>
    <row r="306" spans="1:65" s="119" customFormat="1" ht="11.4" x14ac:dyDescent="0.2">
      <c r="A306" s="119" t="s">
        <v>168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72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16.2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531</v>
      </c>
    </row>
    <row r="307" spans="1:65" s="119" customFormat="1" ht="11.4" x14ac:dyDescent="0.2">
      <c r="A307" s="119" t="s">
        <v>169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530</v>
      </c>
    </row>
    <row r="308" spans="1:65" s="119" customFormat="1" ht="11.4" x14ac:dyDescent="0.2">
      <c r="A308" s="119" t="s">
        <v>169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531</v>
      </c>
    </row>
    <row r="309" spans="1:65" s="119" customFormat="1" ht="11.4" x14ac:dyDescent="0.2">
      <c r="A309" s="119" t="s">
        <v>170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530</v>
      </c>
    </row>
    <row r="310" spans="1:65" s="119" customFormat="1" ht="11.4" x14ac:dyDescent="0.2">
      <c r="A310" s="119" t="s">
        <v>170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531</v>
      </c>
    </row>
    <row r="311" spans="1:65" s="119" customFormat="1" ht="11.4" x14ac:dyDescent="0.2">
      <c r="A311" s="119" t="s">
        <v>171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55</v>
      </c>
      <c r="P311" s="119" t="s">
        <v>55</v>
      </c>
      <c r="Q311" s="119" t="s">
        <v>55</v>
      </c>
      <c r="R311" s="119" t="s">
        <v>55</v>
      </c>
      <c r="S311" s="119" t="s">
        <v>55</v>
      </c>
      <c r="T311" s="119" t="s">
        <v>55</v>
      </c>
      <c r="U311" s="119" t="s">
        <v>55</v>
      </c>
      <c r="V311" s="119" t="s">
        <v>55</v>
      </c>
      <c r="W311" s="119" t="s">
        <v>55</v>
      </c>
      <c r="X311" s="119" t="s">
        <v>55</v>
      </c>
      <c r="Y311" s="119" t="s">
        <v>55</v>
      </c>
      <c r="Z311" s="119" t="s">
        <v>55</v>
      </c>
      <c r="AA311" s="119" t="s">
        <v>56</v>
      </c>
      <c r="AB311" s="119" t="s">
        <v>56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530</v>
      </c>
    </row>
    <row r="312" spans="1:65" s="119" customFormat="1" ht="11.4" x14ac:dyDescent="0.2">
      <c r="A312" s="119" t="s">
        <v>171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531</v>
      </c>
    </row>
    <row r="313" spans="1:65" s="119" customFormat="1" ht="11.4" x14ac:dyDescent="0.2">
      <c r="A313" s="119" t="s">
        <v>172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530</v>
      </c>
    </row>
    <row r="314" spans="1:65" s="119" customFormat="1" ht="11.4" x14ac:dyDescent="0.2">
      <c r="A314" s="119" t="s">
        <v>172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531</v>
      </c>
    </row>
    <row r="315" spans="1:65" s="120" customFormat="1" ht="12" x14ac:dyDescent="0.25">
      <c r="A315" s="120" t="s">
        <v>173</v>
      </c>
      <c r="B315" s="120">
        <v>149</v>
      </c>
      <c r="C315" s="120">
        <v>8</v>
      </c>
      <c r="D315" s="120">
        <v>133</v>
      </c>
      <c r="E315" s="120">
        <v>0</v>
      </c>
      <c r="F315" s="120">
        <v>8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5.3689999999999998</v>
      </c>
      <c r="P315" s="120">
        <v>89.26</v>
      </c>
      <c r="Q315" s="120">
        <v>0</v>
      </c>
      <c r="R315" s="120">
        <v>5.3689999999999998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479</v>
      </c>
      <c r="AB315" s="120" t="s">
        <v>285</v>
      </c>
      <c r="AC315" s="120" t="s">
        <v>56</v>
      </c>
      <c r="AD315" s="120" t="s">
        <v>187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12</v>
      </c>
      <c r="AO315" s="120">
        <v>82</v>
      </c>
      <c r="AP315" s="120">
        <v>44</v>
      </c>
      <c r="AQ315" s="120">
        <v>9</v>
      </c>
      <c r="AR315" s="120">
        <v>1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14</v>
      </c>
      <c r="BI315" s="120">
        <v>13.4</v>
      </c>
      <c r="BJ315" s="120">
        <v>18.399999999999999</v>
      </c>
      <c r="BK315" s="120">
        <v>20.399999999999999</v>
      </c>
      <c r="BL315" s="120">
        <v>0</v>
      </c>
      <c r="BM315" s="120" t="s">
        <v>530</v>
      </c>
    </row>
    <row r="316" spans="1:65" s="120" customFormat="1" ht="12" x14ac:dyDescent="0.25">
      <c r="A316" s="120" t="s">
        <v>173</v>
      </c>
      <c r="B316" s="120">
        <v>75</v>
      </c>
      <c r="C316" s="120">
        <v>5</v>
      </c>
      <c r="D316" s="120">
        <v>65</v>
      </c>
      <c r="E316" s="120">
        <v>0</v>
      </c>
      <c r="F316" s="120">
        <v>5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6.6669999999999998</v>
      </c>
      <c r="P316" s="120">
        <v>86.67</v>
      </c>
      <c r="Q316" s="120">
        <v>0</v>
      </c>
      <c r="R316" s="120">
        <v>6.6669999999999998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490</v>
      </c>
      <c r="AB316" s="120" t="s">
        <v>184</v>
      </c>
      <c r="AC316" s="120" t="s">
        <v>56</v>
      </c>
      <c r="AD316" s="120" t="s">
        <v>196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9</v>
      </c>
      <c r="AO316" s="120">
        <v>28</v>
      </c>
      <c r="AP316" s="120">
        <v>29</v>
      </c>
      <c r="AQ316" s="120">
        <v>8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15.1</v>
      </c>
      <c r="BI316" s="120">
        <v>15.2</v>
      </c>
      <c r="BJ316" s="120">
        <v>19.8</v>
      </c>
      <c r="BK316" s="120">
        <v>22.4</v>
      </c>
      <c r="BL316" s="120">
        <v>0</v>
      </c>
      <c r="BM316" s="120" t="s">
        <v>531</v>
      </c>
    </row>
    <row r="317" spans="1:65" s="120" customFormat="1" ht="12" x14ac:dyDescent="0.25">
      <c r="A317" s="120" t="s">
        <v>175</v>
      </c>
      <c r="B317" s="120">
        <v>160</v>
      </c>
      <c r="C317" s="120">
        <v>9</v>
      </c>
      <c r="D317" s="120">
        <v>142</v>
      </c>
      <c r="E317" s="120">
        <v>0</v>
      </c>
      <c r="F317" s="120">
        <v>9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5.625</v>
      </c>
      <c r="P317" s="120">
        <v>88.75</v>
      </c>
      <c r="Q317" s="120">
        <v>0</v>
      </c>
      <c r="R317" s="120">
        <v>5.625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537</v>
      </c>
      <c r="AB317" s="120" t="s">
        <v>217</v>
      </c>
      <c r="AC317" s="120" t="s">
        <v>56</v>
      </c>
      <c r="AD317" s="120" t="s">
        <v>151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13</v>
      </c>
      <c r="AO317" s="120">
        <v>89</v>
      </c>
      <c r="AP317" s="120">
        <v>47</v>
      </c>
      <c r="AQ317" s="120">
        <v>9</v>
      </c>
      <c r="AR317" s="120">
        <v>1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13.9</v>
      </c>
      <c r="BI317" s="120">
        <v>13.3</v>
      </c>
      <c r="BJ317" s="120">
        <v>18.3</v>
      </c>
      <c r="BK317" s="120">
        <v>20.3</v>
      </c>
      <c r="BL317" s="120">
        <v>0</v>
      </c>
      <c r="BM317" s="120" t="s">
        <v>530</v>
      </c>
    </row>
    <row r="318" spans="1:65" s="120" customFormat="1" ht="12" x14ac:dyDescent="0.25">
      <c r="A318" s="120" t="s">
        <v>175</v>
      </c>
      <c r="B318" s="120">
        <v>84</v>
      </c>
      <c r="C318" s="120">
        <v>7</v>
      </c>
      <c r="D318" s="120">
        <v>72</v>
      </c>
      <c r="E318" s="120">
        <v>0</v>
      </c>
      <c r="F318" s="120">
        <v>5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8.3330000000000002</v>
      </c>
      <c r="P318" s="120">
        <v>85.71</v>
      </c>
      <c r="Q318" s="120">
        <v>0</v>
      </c>
      <c r="R318" s="120">
        <v>5.952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290</v>
      </c>
      <c r="AB318" s="120" t="s">
        <v>103</v>
      </c>
      <c r="AC318" s="120" t="s">
        <v>56</v>
      </c>
      <c r="AD318" s="120" t="s">
        <v>196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9</v>
      </c>
      <c r="AO318" s="120">
        <v>32</v>
      </c>
      <c r="AP318" s="120">
        <v>31</v>
      </c>
      <c r="AQ318" s="120">
        <v>10</v>
      </c>
      <c r="AR318" s="120">
        <v>2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15.2</v>
      </c>
      <c r="BI318" s="120">
        <v>15.2</v>
      </c>
      <c r="BJ318" s="120">
        <v>20</v>
      </c>
      <c r="BK318" s="120">
        <v>22.5</v>
      </c>
      <c r="BL318" s="120">
        <v>0</v>
      </c>
      <c r="BM318" s="120" t="s">
        <v>531</v>
      </c>
    </row>
    <row r="319" spans="1:65" s="120" customFormat="1" ht="12" x14ac:dyDescent="0.25">
      <c r="A319" s="120" t="s">
        <v>177</v>
      </c>
      <c r="B319" s="120">
        <v>162</v>
      </c>
      <c r="C319" s="120">
        <v>9</v>
      </c>
      <c r="D319" s="120">
        <v>144</v>
      </c>
      <c r="E319" s="120">
        <v>0</v>
      </c>
      <c r="F319" s="120">
        <v>9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5.556</v>
      </c>
      <c r="P319" s="120">
        <v>88.89</v>
      </c>
      <c r="Q319" s="120">
        <v>0</v>
      </c>
      <c r="R319" s="120">
        <v>5.556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537</v>
      </c>
      <c r="AB319" s="120" t="s">
        <v>217</v>
      </c>
      <c r="AC319" s="120" t="s">
        <v>56</v>
      </c>
      <c r="AD319" s="120" t="s">
        <v>151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13</v>
      </c>
      <c r="AO319" s="120">
        <v>89</v>
      </c>
      <c r="AP319" s="120">
        <v>49</v>
      </c>
      <c r="AQ319" s="120">
        <v>9</v>
      </c>
      <c r="AR319" s="120">
        <v>1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14</v>
      </c>
      <c r="BI319" s="120">
        <v>13.3</v>
      </c>
      <c r="BJ319" s="120">
        <v>18.3</v>
      </c>
      <c r="BK319" s="120">
        <v>20.3</v>
      </c>
      <c r="BL319" s="120">
        <v>0</v>
      </c>
      <c r="BM319" s="120" t="s">
        <v>530</v>
      </c>
    </row>
    <row r="320" spans="1:65" s="120" customFormat="1" ht="12" x14ac:dyDescent="0.25">
      <c r="A320" s="120" t="s">
        <v>177</v>
      </c>
      <c r="B320" s="120">
        <v>88</v>
      </c>
      <c r="C320" s="120">
        <v>7</v>
      </c>
      <c r="D320" s="120">
        <v>76</v>
      </c>
      <c r="E320" s="120">
        <v>0</v>
      </c>
      <c r="F320" s="120">
        <v>5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7.9550000000000001</v>
      </c>
      <c r="P320" s="120">
        <v>86.36</v>
      </c>
      <c r="Q320" s="120">
        <v>0</v>
      </c>
      <c r="R320" s="120">
        <v>5.6820000000000004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290</v>
      </c>
      <c r="AB320" s="120" t="s">
        <v>221</v>
      </c>
      <c r="AC320" s="120" t="s">
        <v>56</v>
      </c>
      <c r="AD320" s="120" t="s">
        <v>196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10</v>
      </c>
      <c r="AO320" s="120">
        <v>33</v>
      </c>
      <c r="AP320" s="120">
        <v>32</v>
      </c>
      <c r="AQ320" s="120">
        <v>11</v>
      </c>
      <c r="AR320" s="120">
        <v>2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15.2</v>
      </c>
      <c r="BI320" s="120">
        <v>15.2</v>
      </c>
      <c r="BJ320" s="120">
        <v>20.100000000000001</v>
      </c>
      <c r="BK320" s="120">
        <v>22.9</v>
      </c>
      <c r="BL320" s="120">
        <v>0</v>
      </c>
      <c r="BM320" s="120" t="s">
        <v>531</v>
      </c>
    </row>
    <row r="321" spans="1:65" s="120" customFormat="1" ht="12" x14ac:dyDescent="0.25">
      <c r="A321" s="120" t="s">
        <v>178</v>
      </c>
      <c r="B321" s="120">
        <v>162</v>
      </c>
      <c r="C321" s="120">
        <v>9</v>
      </c>
      <c r="D321" s="120">
        <v>144</v>
      </c>
      <c r="E321" s="120">
        <v>0</v>
      </c>
      <c r="F321" s="120">
        <v>9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5.556</v>
      </c>
      <c r="P321" s="120">
        <v>88.89</v>
      </c>
      <c r="Q321" s="120">
        <v>0</v>
      </c>
      <c r="R321" s="120">
        <v>5.556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537</v>
      </c>
      <c r="AB321" s="120" t="s">
        <v>217</v>
      </c>
      <c r="AC321" s="120" t="s">
        <v>56</v>
      </c>
      <c r="AD321" s="120" t="s">
        <v>151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13</v>
      </c>
      <c r="AO321" s="120">
        <v>89</v>
      </c>
      <c r="AP321" s="120">
        <v>49</v>
      </c>
      <c r="AQ321" s="120">
        <v>9</v>
      </c>
      <c r="AR321" s="120">
        <v>1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14</v>
      </c>
      <c r="BI321" s="120">
        <v>13.3</v>
      </c>
      <c r="BJ321" s="120">
        <v>18.3</v>
      </c>
      <c r="BK321" s="120">
        <v>20.3</v>
      </c>
      <c r="BL321" s="120">
        <v>0</v>
      </c>
      <c r="BM321" s="120" t="s">
        <v>530</v>
      </c>
    </row>
    <row r="322" spans="1:65" s="120" customFormat="1" ht="12" x14ac:dyDescent="0.25">
      <c r="A322" s="120" t="s">
        <v>178</v>
      </c>
      <c r="B322" s="120">
        <v>88</v>
      </c>
      <c r="C322" s="120">
        <v>7</v>
      </c>
      <c r="D322" s="120">
        <v>76</v>
      </c>
      <c r="E322" s="120">
        <v>0</v>
      </c>
      <c r="F322" s="120">
        <v>5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7.9550000000000001</v>
      </c>
      <c r="P322" s="120">
        <v>86.36</v>
      </c>
      <c r="Q322" s="120">
        <v>0</v>
      </c>
      <c r="R322" s="120">
        <v>5.6820000000000004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290</v>
      </c>
      <c r="AB322" s="120" t="s">
        <v>221</v>
      </c>
      <c r="AC322" s="120" t="s">
        <v>56</v>
      </c>
      <c r="AD322" s="120" t="s">
        <v>196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10</v>
      </c>
      <c r="AO322" s="120">
        <v>33</v>
      </c>
      <c r="AP322" s="120">
        <v>32</v>
      </c>
      <c r="AQ322" s="120">
        <v>11</v>
      </c>
      <c r="AR322" s="120">
        <v>2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15.2</v>
      </c>
      <c r="BI322" s="120">
        <v>15.2</v>
      </c>
      <c r="BJ322" s="120">
        <v>20.100000000000001</v>
      </c>
      <c r="BK322" s="120">
        <v>22.9</v>
      </c>
      <c r="BL322" s="120">
        <v>0</v>
      </c>
      <c r="BM322" s="120" t="s">
        <v>531</v>
      </c>
    </row>
    <row r="325" spans="1:65" s="115" customFormat="1" x14ac:dyDescent="0.25">
      <c r="A325" s="115" t="s">
        <v>538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271</v>
      </c>
      <c r="AR328" s="118" t="s">
        <v>51</v>
      </c>
      <c r="AS328" s="118" t="s">
        <v>272</v>
      </c>
      <c r="AT328" s="118" t="s">
        <v>273</v>
      </c>
      <c r="AU328" s="118" t="s">
        <v>274</v>
      </c>
      <c r="AV328" s="118" t="s">
        <v>275</v>
      </c>
      <c r="AW328" s="118" t="s">
        <v>52</v>
      </c>
      <c r="AX328" s="118" t="s">
        <v>276</v>
      </c>
      <c r="AY328" s="118" t="s">
        <v>277</v>
      </c>
      <c r="AZ328" s="118" t="s">
        <v>278</v>
      </c>
      <c r="BA328" s="118" t="s">
        <v>279</v>
      </c>
      <c r="BB328" s="118" t="s">
        <v>53</v>
      </c>
      <c r="BC328" s="118" t="s">
        <v>280</v>
      </c>
      <c r="BD328" s="118" t="s">
        <v>15</v>
      </c>
      <c r="BE328" s="118" t="s">
        <v>281</v>
      </c>
      <c r="BF328" s="118" t="s">
        <v>16</v>
      </c>
      <c r="BG328" s="118" t="s">
        <v>269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271</v>
      </c>
      <c r="AQ329" s="118" t="s">
        <v>51</v>
      </c>
      <c r="AR329" s="118" t="s">
        <v>272</v>
      </c>
      <c r="AS329" s="118" t="s">
        <v>273</v>
      </c>
      <c r="AT329" s="118" t="s">
        <v>274</v>
      </c>
      <c r="AU329" s="118" t="s">
        <v>275</v>
      </c>
      <c r="AV329" s="118" t="s">
        <v>52</v>
      </c>
      <c r="AW329" s="118" t="s">
        <v>276</v>
      </c>
      <c r="AX329" s="118" t="s">
        <v>277</v>
      </c>
      <c r="AY329" s="118" t="s">
        <v>278</v>
      </c>
      <c r="AZ329" s="118" t="s">
        <v>279</v>
      </c>
      <c r="BA329" s="118" t="s">
        <v>53</v>
      </c>
      <c r="BB329" s="118" t="s">
        <v>280</v>
      </c>
      <c r="BC329" s="118" t="s">
        <v>15</v>
      </c>
      <c r="BD329" s="118" t="s">
        <v>281</v>
      </c>
      <c r="BE329" s="118" t="s">
        <v>16</v>
      </c>
      <c r="BF329" s="118" t="s">
        <v>269</v>
      </c>
      <c r="BG329" s="118" t="s">
        <v>282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530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531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530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531</v>
      </c>
    </row>
    <row r="334" spans="1:65" s="119" customFormat="1" ht="11.4" x14ac:dyDescent="0.2">
      <c r="A334" s="119" t="s">
        <v>58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530</v>
      </c>
    </row>
    <row r="335" spans="1:65" s="119" customFormat="1" ht="11.4" x14ac:dyDescent="0.2">
      <c r="A335" s="119" t="s">
        <v>58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531</v>
      </c>
    </row>
    <row r="336" spans="1:65" s="119" customFormat="1" ht="11.4" x14ac:dyDescent="0.2">
      <c r="A336" s="119" t="s">
        <v>59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530</v>
      </c>
    </row>
    <row r="337" spans="1:65" s="119" customFormat="1" ht="11.4" x14ac:dyDescent="0.2">
      <c r="A337" s="119" t="s">
        <v>59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531</v>
      </c>
    </row>
    <row r="338" spans="1:65" s="119" customFormat="1" ht="11.4" x14ac:dyDescent="0.2">
      <c r="A338" s="119" t="s">
        <v>60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530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531</v>
      </c>
    </row>
    <row r="340" spans="1:65" s="119" customFormat="1" ht="11.4" x14ac:dyDescent="0.2">
      <c r="A340" s="119" t="s">
        <v>61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530</v>
      </c>
    </row>
    <row r="341" spans="1:65" s="119" customFormat="1" ht="11.4" x14ac:dyDescent="0.2">
      <c r="A341" s="119" t="s">
        <v>61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531</v>
      </c>
    </row>
    <row r="342" spans="1:65" s="119" customFormat="1" ht="11.4" x14ac:dyDescent="0.2">
      <c r="A342" s="119" t="s">
        <v>62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530</v>
      </c>
    </row>
    <row r="343" spans="1:65" s="119" customFormat="1" ht="11.4" x14ac:dyDescent="0.2">
      <c r="A343" s="119" t="s">
        <v>62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531</v>
      </c>
    </row>
    <row r="344" spans="1:65" s="119" customFormat="1" ht="11.4" x14ac:dyDescent="0.2">
      <c r="A344" s="119" t="s">
        <v>63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530</v>
      </c>
    </row>
    <row r="345" spans="1:65" s="119" customFormat="1" ht="11.4" x14ac:dyDescent="0.2">
      <c r="A345" s="119" t="s">
        <v>63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531</v>
      </c>
    </row>
    <row r="346" spans="1:65" s="119" customFormat="1" ht="11.4" x14ac:dyDescent="0.2">
      <c r="A346" s="119" t="s">
        <v>65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530</v>
      </c>
    </row>
    <row r="347" spans="1:65" s="119" customFormat="1" ht="11.4" x14ac:dyDescent="0.2">
      <c r="A347" s="119" t="s">
        <v>65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531</v>
      </c>
    </row>
    <row r="348" spans="1:65" s="119" customFormat="1" ht="11.4" x14ac:dyDescent="0.2">
      <c r="A348" s="119" t="s">
        <v>66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530</v>
      </c>
    </row>
    <row r="349" spans="1:65" s="119" customFormat="1" ht="11.4" x14ac:dyDescent="0.2">
      <c r="A349" s="119" t="s">
        <v>66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531</v>
      </c>
    </row>
    <row r="350" spans="1:65" s="119" customFormat="1" ht="11.4" x14ac:dyDescent="0.2">
      <c r="A350" s="119" t="s">
        <v>67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530</v>
      </c>
    </row>
    <row r="351" spans="1:65" s="119" customFormat="1" ht="11.4" x14ac:dyDescent="0.2">
      <c r="A351" s="119" t="s">
        <v>67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531</v>
      </c>
    </row>
    <row r="352" spans="1:65" s="119" customFormat="1" ht="11.4" x14ac:dyDescent="0.2">
      <c r="A352" s="119" t="s">
        <v>68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530</v>
      </c>
    </row>
    <row r="353" spans="1:65" s="119" customFormat="1" ht="11.4" x14ac:dyDescent="0.2">
      <c r="A353" s="119" t="s">
        <v>68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531</v>
      </c>
    </row>
    <row r="354" spans="1:65" s="119" customFormat="1" ht="11.4" x14ac:dyDescent="0.2">
      <c r="A354" s="119" t="s">
        <v>69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530</v>
      </c>
    </row>
    <row r="355" spans="1:65" s="119" customFormat="1" ht="11.4" x14ac:dyDescent="0.2">
      <c r="A355" s="119" t="s">
        <v>69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531</v>
      </c>
    </row>
    <row r="356" spans="1:65" s="119" customFormat="1" ht="11.4" x14ac:dyDescent="0.2">
      <c r="A356" s="119" t="s">
        <v>70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530</v>
      </c>
    </row>
    <row r="357" spans="1:65" s="119" customFormat="1" ht="11.4" x14ac:dyDescent="0.2">
      <c r="A357" s="119" t="s">
        <v>70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531</v>
      </c>
    </row>
    <row r="358" spans="1:65" s="119" customFormat="1" ht="11.4" x14ac:dyDescent="0.2">
      <c r="A358" s="119" t="s">
        <v>71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530</v>
      </c>
    </row>
    <row r="359" spans="1:65" s="119" customFormat="1" ht="11.4" x14ac:dyDescent="0.2">
      <c r="A359" s="119" t="s">
        <v>71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531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530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531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530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531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530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531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530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531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530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531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530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531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530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531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530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531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530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531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530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531</v>
      </c>
    </row>
    <row r="380" spans="1:65" s="119" customFormat="1" ht="11.4" x14ac:dyDescent="0.2">
      <c r="A380" s="119" t="s">
        <v>85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530</v>
      </c>
    </row>
    <row r="381" spans="1:65" s="119" customFormat="1" ht="11.4" x14ac:dyDescent="0.2">
      <c r="A381" s="119" t="s">
        <v>85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531</v>
      </c>
    </row>
    <row r="382" spans="1:65" s="119" customFormat="1" ht="11.4" x14ac:dyDescent="0.2">
      <c r="A382" s="119" t="s">
        <v>86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530</v>
      </c>
    </row>
    <row r="383" spans="1:65" s="119" customFormat="1" ht="11.4" x14ac:dyDescent="0.2">
      <c r="A383" s="119" t="s">
        <v>86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531</v>
      </c>
    </row>
    <row r="384" spans="1:65" s="119" customFormat="1" ht="11.4" x14ac:dyDescent="0.2">
      <c r="A384" s="119" t="s">
        <v>88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530</v>
      </c>
    </row>
    <row r="385" spans="1:65" s="119" customFormat="1" ht="11.4" x14ac:dyDescent="0.2">
      <c r="A385" s="119" t="s">
        <v>88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531</v>
      </c>
    </row>
    <row r="386" spans="1:65" s="119" customFormat="1" ht="11.4" x14ac:dyDescent="0.2">
      <c r="A386" s="119" t="s">
        <v>89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530</v>
      </c>
    </row>
    <row r="387" spans="1:65" s="119" customFormat="1" ht="11.4" x14ac:dyDescent="0.2">
      <c r="A387" s="119" t="s">
        <v>89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531</v>
      </c>
    </row>
    <row r="388" spans="1:65" s="119" customFormat="1" ht="11.4" x14ac:dyDescent="0.2">
      <c r="A388" s="119" t="s">
        <v>91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530</v>
      </c>
    </row>
    <row r="389" spans="1:65" s="119" customFormat="1" ht="11.4" x14ac:dyDescent="0.2">
      <c r="A389" s="119" t="s">
        <v>91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531</v>
      </c>
    </row>
    <row r="390" spans="1:65" s="119" customFormat="1" ht="11.4" x14ac:dyDescent="0.2">
      <c r="A390" s="119" t="s">
        <v>92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530</v>
      </c>
    </row>
    <row r="391" spans="1:65" s="119" customFormat="1" ht="11.4" x14ac:dyDescent="0.2">
      <c r="A391" s="119" t="s">
        <v>92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531</v>
      </c>
    </row>
    <row r="392" spans="1:65" s="119" customFormat="1" ht="11.4" x14ac:dyDescent="0.2">
      <c r="A392" s="119" t="s">
        <v>93</v>
      </c>
      <c r="B392" s="119">
        <v>0</v>
      </c>
      <c r="C392" s="119">
        <v>0</v>
      </c>
      <c r="D392" s="119">
        <v>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 t="s">
        <v>55</v>
      </c>
      <c r="P392" s="119" t="s">
        <v>55</v>
      </c>
      <c r="Q392" s="119" t="s">
        <v>55</v>
      </c>
      <c r="R392" s="119" t="s">
        <v>55</v>
      </c>
      <c r="S392" s="119" t="s">
        <v>55</v>
      </c>
      <c r="T392" s="119" t="s">
        <v>55</v>
      </c>
      <c r="U392" s="119" t="s">
        <v>55</v>
      </c>
      <c r="V392" s="119" t="s">
        <v>55</v>
      </c>
      <c r="W392" s="119" t="s">
        <v>55</v>
      </c>
      <c r="X392" s="119" t="s">
        <v>55</v>
      </c>
      <c r="Y392" s="119" t="s">
        <v>55</v>
      </c>
      <c r="Z392" s="119" t="s">
        <v>55</v>
      </c>
      <c r="AA392" s="119" t="s">
        <v>56</v>
      </c>
      <c r="AB392" s="119" t="s">
        <v>56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 t="s">
        <v>55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530</v>
      </c>
    </row>
    <row r="393" spans="1:65" s="119" customFormat="1" ht="11.4" x14ac:dyDescent="0.2">
      <c r="A393" s="119" t="s">
        <v>93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226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0</v>
      </c>
      <c r="AQ393" s="119">
        <v>1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16.8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531</v>
      </c>
    </row>
    <row r="394" spans="1:65" s="119" customFormat="1" ht="11.4" x14ac:dyDescent="0.2">
      <c r="A394" s="119" t="s">
        <v>94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530</v>
      </c>
    </row>
    <row r="395" spans="1:65" s="119" customFormat="1" ht="11.4" x14ac:dyDescent="0.2">
      <c r="A395" s="119" t="s">
        <v>94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87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13.2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531</v>
      </c>
    </row>
    <row r="396" spans="1:65" s="119" customFormat="1" ht="11.4" x14ac:dyDescent="0.2">
      <c r="A396" s="119" t="s">
        <v>95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530</v>
      </c>
    </row>
    <row r="397" spans="1:65" s="119" customFormat="1" ht="11.4" x14ac:dyDescent="0.2">
      <c r="A397" s="119" t="s">
        <v>95</v>
      </c>
      <c r="B397" s="119">
        <v>1</v>
      </c>
      <c r="C397" s="119">
        <v>0</v>
      </c>
      <c r="D397" s="119">
        <v>1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221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15.6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531</v>
      </c>
    </row>
    <row r="398" spans="1:65" s="119" customFormat="1" ht="11.4" x14ac:dyDescent="0.2">
      <c r="A398" s="119" t="s">
        <v>97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530</v>
      </c>
    </row>
    <row r="399" spans="1:65" s="119" customFormat="1" ht="11.4" x14ac:dyDescent="0.2">
      <c r="A399" s="119" t="s">
        <v>97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531</v>
      </c>
    </row>
    <row r="400" spans="1:65" s="119" customFormat="1" ht="11.4" x14ac:dyDescent="0.2">
      <c r="A400" s="119" t="s">
        <v>98</v>
      </c>
      <c r="B400" s="119">
        <v>2</v>
      </c>
      <c r="C400" s="119">
        <v>0</v>
      </c>
      <c r="D400" s="119">
        <v>2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207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13.7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530</v>
      </c>
    </row>
    <row r="401" spans="1:65" s="119" customFormat="1" ht="11.4" x14ac:dyDescent="0.2">
      <c r="A401" s="119" t="s">
        <v>98</v>
      </c>
      <c r="B401" s="119">
        <v>1</v>
      </c>
      <c r="C401" s="119">
        <v>0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174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18.2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531</v>
      </c>
    </row>
    <row r="402" spans="1:65" s="119" customFormat="1" ht="11.4" x14ac:dyDescent="0.2">
      <c r="A402" s="119" t="s">
        <v>99</v>
      </c>
      <c r="B402" s="119">
        <v>2</v>
      </c>
      <c r="C402" s="119">
        <v>0</v>
      </c>
      <c r="D402" s="119">
        <v>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467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1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12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530</v>
      </c>
    </row>
    <row r="403" spans="1:65" s="119" customFormat="1" ht="11.4" x14ac:dyDescent="0.2">
      <c r="A403" s="119" t="s">
        <v>99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531</v>
      </c>
    </row>
    <row r="404" spans="1:65" s="119" customFormat="1" ht="11.4" x14ac:dyDescent="0.2">
      <c r="A404" s="119" t="s">
        <v>100</v>
      </c>
      <c r="B404" s="119">
        <v>4</v>
      </c>
      <c r="C404" s="119">
        <v>0</v>
      </c>
      <c r="D404" s="119">
        <v>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185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2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15.4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530</v>
      </c>
    </row>
    <row r="405" spans="1:65" s="119" customFormat="1" ht="11.4" x14ac:dyDescent="0.2">
      <c r="A405" s="119" t="s">
        <v>100</v>
      </c>
      <c r="B405" s="119">
        <v>4</v>
      </c>
      <c r="C405" s="119">
        <v>1</v>
      </c>
      <c r="D405" s="119">
        <v>3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25</v>
      </c>
      <c r="P405" s="119">
        <v>75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185</v>
      </c>
      <c r="AB405" s="119" t="s">
        <v>221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3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15.6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531</v>
      </c>
    </row>
    <row r="406" spans="1:65" s="119" customFormat="1" ht="11.4" x14ac:dyDescent="0.2">
      <c r="A406" s="119" t="s">
        <v>101</v>
      </c>
      <c r="B406" s="119">
        <v>0</v>
      </c>
      <c r="C406" s="119">
        <v>0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 t="s">
        <v>55</v>
      </c>
      <c r="P406" s="119" t="s">
        <v>55</v>
      </c>
      <c r="Q406" s="119" t="s">
        <v>55</v>
      </c>
      <c r="R406" s="119" t="s">
        <v>55</v>
      </c>
      <c r="S406" s="119" t="s">
        <v>55</v>
      </c>
      <c r="T406" s="119" t="s">
        <v>55</v>
      </c>
      <c r="U406" s="119" t="s">
        <v>55</v>
      </c>
      <c r="V406" s="119" t="s">
        <v>55</v>
      </c>
      <c r="W406" s="119" t="s">
        <v>55</v>
      </c>
      <c r="X406" s="119" t="s">
        <v>55</v>
      </c>
      <c r="Y406" s="119" t="s">
        <v>55</v>
      </c>
      <c r="Z406" s="119" t="s">
        <v>55</v>
      </c>
      <c r="AA406" s="119" t="s">
        <v>56</v>
      </c>
      <c r="AB406" s="119" t="s">
        <v>56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 t="s">
        <v>55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530</v>
      </c>
    </row>
    <row r="407" spans="1:65" s="119" customFormat="1" ht="11.4" x14ac:dyDescent="0.2">
      <c r="A407" s="119" t="s">
        <v>101</v>
      </c>
      <c r="B407" s="119">
        <v>1</v>
      </c>
      <c r="C407" s="119">
        <v>0</v>
      </c>
      <c r="D407" s="119">
        <v>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151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13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531</v>
      </c>
    </row>
    <row r="408" spans="1:65" s="119" customFormat="1" ht="11.4" x14ac:dyDescent="0.2">
      <c r="A408" s="119" t="s">
        <v>102</v>
      </c>
      <c r="B408" s="119">
        <v>0</v>
      </c>
      <c r="C408" s="119">
        <v>0</v>
      </c>
      <c r="D408" s="119">
        <v>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 t="s">
        <v>55</v>
      </c>
      <c r="P408" s="119" t="s">
        <v>55</v>
      </c>
      <c r="Q408" s="119" t="s">
        <v>55</v>
      </c>
      <c r="R408" s="119" t="s">
        <v>55</v>
      </c>
      <c r="S408" s="119" t="s">
        <v>55</v>
      </c>
      <c r="T408" s="119" t="s">
        <v>55</v>
      </c>
      <c r="U408" s="119" t="s">
        <v>55</v>
      </c>
      <c r="V408" s="119" t="s">
        <v>55</v>
      </c>
      <c r="W408" s="119" t="s">
        <v>55</v>
      </c>
      <c r="X408" s="119" t="s">
        <v>55</v>
      </c>
      <c r="Y408" s="119" t="s">
        <v>55</v>
      </c>
      <c r="Z408" s="119" t="s">
        <v>55</v>
      </c>
      <c r="AA408" s="119" t="s">
        <v>56</v>
      </c>
      <c r="AB408" s="119" t="s">
        <v>56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 t="s">
        <v>55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530</v>
      </c>
    </row>
    <row r="409" spans="1:65" s="119" customFormat="1" ht="11.4" x14ac:dyDescent="0.2">
      <c r="A409" s="119" t="s">
        <v>102</v>
      </c>
      <c r="B409" s="119">
        <v>2</v>
      </c>
      <c r="C409" s="119">
        <v>0</v>
      </c>
      <c r="D409" s="119">
        <v>2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182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1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16.5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531</v>
      </c>
    </row>
    <row r="410" spans="1:65" s="119" customFormat="1" ht="11.4" x14ac:dyDescent="0.2">
      <c r="A410" s="119" t="s">
        <v>104</v>
      </c>
      <c r="B410" s="119">
        <v>1</v>
      </c>
      <c r="C410" s="119">
        <v>0</v>
      </c>
      <c r="D410" s="119">
        <v>1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486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13.4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530</v>
      </c>
    </row>
    <row r="411" spans="1:65" s="119" customFormat="1" ht="11.4" x14ac:dyDescent="0.2">
      <c r="A411" s="119" t="s">
        <v>104</v>
      </c>
      <c r="B411" s="119">
        <v>3</v>
      </c>
      <c r="C411" s="119">
        <v>0</v>
      </c>
      <c r="D411" s="119">
        <v>3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185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2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15.4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531</v>
      </c>
    </row>
    <row r="412" spans="1:65" s="119" customFormat="1" ht="11.4" x14ac:dyDescent="0.2">
      <c r="A412" s="119" t="s">
        <v>105</v>
      </c>
      <c r="B412" s="119">
        <v>1</v>
      </c>
      <c r="C412" s="119">
        <v>0</v>
      </c>
      <c r="D412" s="119">
        <v>1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176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18.5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530</v>
      </c>
    </row>
    <row r="413" spans="1:65" s="119" customFormat="1" ht="11.4" x14ac:dyDescent="0.2">
      <c r="A413" s="119" t="s">
        <v>105</v>
      </c>
      <c r="B413" s="119">
        <v>2</v>
      </c>
      <c r="C413" s="119">
        <v>0</v>
      </c>
      <c r="D413" s="119">
        <v>2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501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1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8.4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531</v>
      </c>
    </row>
    <row r="414" spans="1:65" s="119" customFormat="1" ht="11.4" x14ac:dyDescent="0.2">
      <c r="A414" s="119" t="s">
        <v>107</v>
      </c>
      <c r="B414" s="119">
        <v>2</v>
      </c>
      <c r="C414" s="119">
        <v>1</v>
      </c>
      <c r="D414" s="119">
        <v>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50</v>
      </c>
      <c r="P414" s="119">
        <v>50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539</v>
      </c>
      <c r="AB414" s="119" t="s">
        <v>540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2</v>
      </c>
      <c r="AO414" s="119">
        <v>0</v>
      </c>
      <c r="AP414" s="119">
        <v>0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7.6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530</v>
      </c>
    </row>
    <row r="415" spans="1:65" s="119" customFormat="1" ht="11.4" x14ac:dyDescent="0.2">
      <c r="A415" s="119" t="s">
        <v>107</v>
      </c>
      <c r="B415" s="119">
        <v>3</v>
      </c>
      <c r="C415" s="119">
        <v>1</v>
      </c>
      <c r="D415" s="119">
        <v>1</v>
      </c>
      <c r="E415" s="119">
        <v>0</v>
      </c>
      <c r="F415" s="119">
        <v>0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33.33</v>
      </c>
      <c r="P415" s="119">
        <v>33.33</v>
      </c>
      <c r="Q415" s="119">
        <v>0</v>
      </c>
      <c r="R415" s="119">
        <v>0</v>
      </c>
      <c r="S415" s="119">
        <v>0</v>
      </c>
      <c r="T415" s="119">
        <v>33.33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541</v>
      </c>
      <c r="AB415" s="119" t="s">
        <v>283</v>
      </c>
      <c r="AC415" s="119" t="s">
        <v>56</v>
      </c>
      <c r="AD415" s="119" t="s">
        <v>56</v>
      </c>
      <c r="AE415" s="119" t="s">
        <v>56</v>
      </c>
      <c r="AF415" s="119" t="s">
        <v>483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1</v>
      </c>
      <c r="AN415" s="119">
        <v>1</v>
      </c>
      <c r="AO415" s="119">
        <v>1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8.9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531</v>
      </c>
    </row>
    <row r="416" spans="1:65" s="119" customFormat="1" ht="11.4" x14ac:dyDescent="0.2">
      <c r="A416" s="119" t="s">
        <v>108</v>
      </c>
      <c r="B416" s="119">
        <v>4</v>
      </c>
      <c r="C416" s="119">
        <v>0</v>
      </c>
      <c r="D416" s="119">
        <v>4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176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2</v>
      </c>
      <c r="AQ416" s="119">
        <v>0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18.5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530</v>
      </c>
    </row>
    <row r="417" spans="1:65" s="119" customFormat="1" ht="11.4" x14ac:dyDescent="0.2">
      <c r="A417" s="119" t="s">
        <v>108</v>
      </c>
      <c r="B417" s="119">
        <v>1</v>
      </c>
      <c r="C417" s="119">
        <v>1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100</v>
      </c>
      <c r="P417" s="119">
        <v>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126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1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16.399999999999999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531</v>
      </c>
    </row>
    <row r="418" spans="1:65" s="119" customFormat="1" ht="11.4" x14ac:dyDescent="0.2">
      <c r="A418" s="119" t="s">
        <v>110</v>
      </c>
      <c r="B418" s="119">
        <v>1</v>
      </c>
      <c r="C418" s="119">
        <v>1</v>
      </c>
      <c r="D418" s="119">
        <v>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100</v>
      </c>
      <c r="P418" s="119">
        <v>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542</v>
      </c>
      <c r="AB418" s="119" t="s">
        <v>56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1</v>
      </c>
      <c r="AN418" s="119">
        <v>0</v>
      </c>
      <c r="AO418" s="119">
        <v>0</v>
      </c>
      <c r="AP418" s="119">
        <v>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2.7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530</v>
      </c>
    </row>
    <row r="419" spans="1:65" s="119" customFormat="1" ht="11.4" x14ac:dyDescent="0.2">
      <c r="A419" s="119" t="s">
        <v>110</v>
      </c>
      <c r="B419" s="119">
        <v>2</v>
      </c>
      <c r="C419" s="119">
        <v>0</v>
      </c>
      <c r="D419" s="119">
        <v>2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494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11.6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531</v>
      </c>
    </row>
    <row r="420" spans="1:65" s="119" customFormat="1" ht="11.4" x14ac:dyDescent="0.2">
      <c r="A420" s="119" t="s">
        <v>111</v>
      </c>
      <c r="B420" s="119">
        <v>0</v>
      </c>
      <c r="C420" s="119">
        <v>0</v>
      </c>
      <c r="D420" s="119">
        <v>0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 t="s">
        <v>55</v>
      </c>
      <c r="P420" s="119" t="s">
        <v>55</v>
      </c>
      <c r="Q420" s="119" t="s">
        <v>55</v>
      </c>
      <c r="R420" s="119" t="s">
        <v>55</v>
      </c>
      <c r="S420" s="119" t="s">
        <v>55</v>
      </c>
      <c r="T420" s="119" t="s">
        <v>55</v>
      </c>
      <c r="U420" s="119" t="s">
        <v>55</v>
      </c>
      <c r="V420" s="119" t="s">
        <v>55</v>
      </c>
      <c r="W420" s="119" t="s">
        <v>55</v>
      </c>
      <c r="X420" s="119" t="s">
        <v>55</v>
      </c>
      <c r="Y420" s="119" t="s">
        <v>55</v>
      </c>
      <c r="Z420" s="119" t="s">
        <v>55</v>
      </c>
      <c r="AA420" s="119" t="s">
        <v>56</v>
      </c>
      <c r="AB420" s="119" t="s">
        <v>56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 t="s">
        <v>55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530</v>
      </c>
    </row>
    <row r="421" spans="1:65" s="119" customFormat="1" ht="11.4" x14ac:dyDescent="0.2">
      <c r="A421" s="119" t="s">
        <v>111</v>
      </c>
      <c r="B421" s="119">
        <v>2</v>
      </c>
      <c r="C421" s="119">
        <v>0</v>
      </c>
      <c r="D421" s="119">
        <v>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481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0</v>
      </c>
      <c r="AP421" s="119">
        <v>1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10.3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531</v>
      </c>
    </row>
    <row r="422" spans="1:65" s="119" customFormat="1" ht="11.4" x14ac:dyDescent="0.2">
      <c r="A422" s="119" t="s">
        <v>112</v>
      </c>
      <c r="B422" s="119">
        <v>3</v>
      </c>
      <c r="C422" s="119">
        <v>1</v>
      </c>
      <c r="D422" s="119">
        <v>2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33.33</v>
      </c>
      <c r="P422" s="119">
        <v>66.67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471</v>
      </c>
      <c r="AB422" s="119" t="s">
        <v>471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1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9.5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530</v>
      </c>
    </row>
    <row r="423" spans="1:65" s="119" customFormat="1" ht="11.4" x14ac:dyDescent="0.2">
      <c r="A423" s="119" t="s">
        <v>112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55</v>
      </c>
      <c r="P423" s="119" t="s">
        <v>55</v>
      </c>
      <c r="Q423" s="119" t="s">
        <v>55</v>
      </c>
      <c r="R423" s="119" t="s">
        <v>55</v>
      </c>
      <c r="S423" s="119" t="s">
        <v>55</v>
      </c>
      <c r="T423" s="119" t="s">
        <v>55</v>
      </c>
      <c r="U423" s="119" t="s">
        <v>55</v>
      </c>
      <c r="V423" s="119" t="s">
        <v>55</v>
      </c>
      <c r="W423" s="119" t="s">
        <v>55</v>
      </c>
      <c r="X423" s="119" t="s">
        <v>55</v>
      </c>
      <c r="Y423" s="119" t="s">
        <v>55</v>
      </c>
      <c r="Z423" s="119" t="s">
        <v>55</v>
      </c>
      <c r="AA423" s="119" t="s">
        <v>56</v>
      </c>
      <c r="AB423" s="119" t="s">
        <v>56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55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531</v>
      </c>
    </row>
    <row r="424" spans="1:65" s="119" customFormat="1" ht="11.4" x14ac:dyDescent="0.2">
      <c r="A424" s="119" t="s">
        <v>114</v>
      </c>
      <c r="B424" s="119">
        <v>3</v>
      </c>
      <c r="C424" s="119">
        <v>2</v>
      </c>
      <c r="D424" s="119">
        <v>1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66.67</v>
      </c>
      <c r="P424" s="119">
        <v>33.33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543</v>
      </c>
      <c r="AB424" s="119" t="s">
        <v>185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0</v>
      </c>
      <c r="AP424" s="119">
        <v>1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9.6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530</v>
      </c>
    </row>
    <row r="425" spans="1:65" s="119" customFormat="1" ht="11.4" x14ac:dyDescent="0.2">
      <c r="A425" s="119" t="s">
        <v>114</v>
      </c>
      <c r="B425" s="119">
        <v>3</v>
      </c>
      <c r="C425" s="119">
        <v>0</v>
      </c>
      <c r="D425" s="119">
        <v>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151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1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13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531</v>
      </c>
    </row>
    <row r="426" spans="1:65" s="119" customFormat="1" ht="11.4" x14ac:dyDescent="0.2">
      <c r="A426" s="119" t="s">
        <v>115</v>
      </c>
      <c r="B426" s="119">
        <v>2</v>
      </c>
      <c r="C426" s="119">
        <v>0</v>
      </c>
      <c r="D426" s="119">
        <v>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498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1</v>
      </c>
      <c r="AP426" s="119">
        <v>0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12.2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530</v>
      </c>
    </row>
    <row r="427" spans="1:65" s="119" customFormat="1" ht="11.4" x14ac:dyDescent="0.2">
      <c r="A427" s="119" t="s">
        <v>115</v>
      </c>
      <c r="B427" s="119">
        <v>2</v>
      </c>
      <c r="C427" s="119">
        <v>0</v>
      </c>
      <c r="D427" s="119">
        <v>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544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2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9.4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531</v>
      </c>
    </row>
    <row r="428" spans="1:65" s="119" customFormat="1" ht="11.4" x14ac:dyDescent="0.2">
      <c r="A428" s="119" t="s">
        <v>116</v>
      </c>
      <c r="B428" s="119">
        <v>2</v>
      </c>
      <c r="C428" s="119">
        <v>2</v>
      </c>
      <c r="D428" s="119">
        <v>0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100</v>
      </c>
      <c r="P428" s="119">
        <v>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545</v>
      </c>
      <c r="AB428" s="119" t="s">
        <v>56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2</v>
      </c>
      <c r="AO428" s="119">
        <v>0</v>
      </c>
      <c r="AP428" s="119">
        <v>0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6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530</v>
      </c>
    </row>
    <row r="429" spans="1:65" s="119" customFormat="1" ht="11.4" x14ac:dyDescent="0.2">
      <c r="A429" s="119" t="s">
        <v>116</v>
      </c>
      <c r="B429" s="119">
        <v>2</v>
      </c>
      <c r="C429" s="119">
        <v>0</v>
      </c>
      <c r="D429" s="119">
        <v>2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64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18.399999999999999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531</v>
      </c>
    </row>
    <row r="430" spans="1:65" s="119" customFormat="1" ht="11.4" x14ac:dyDescent="0.2">
      <c r="A430" s="119" t="s">
        <v>117</v>
      </c>
      <c r="B430" s="119">
        <v>1</v>
      </c>
      <c r="C430" s="119">
        <v>0</v>
      </c>
      <c r="D430" s="119">
        <v>1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189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530</v>
      </c>
    </row>
    <row r="431" spans="1:65" s="119" customFormat="1" ht="11.4" x14ac:dyDescent="0.2">
      <c r="A431" s="119" t="s">
        <v>117</v>
      </c>
      <c r="B431" s="119">
        <v>2</v>
      </c>
      <c r="C431" s="119">
        <v>0</v>
      </c>
      <c r="D431" s="119">
        <v>1</v>
      </c>
      <c r="E431" s="119">
        <v>0</v>
      </c>
      <c r="F431" s="119">
        <v>0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50</v>
      </c>
      <c r="Q431" s="119">
        <v>0</v>
      </c>
      <c r="R431" s="119">
        <v>0</v>
      </c>
      <c r="S431" s="119">
        <v>0</v>
      </c>
      <c r="T431" s="119">
        <v>50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292</v>
      </c>
      <c r="AC431" s="119" t="s">
        <v>56</v>
      </c>
      <c r="AD431" s="119" t="s">
        <v>56</v>
      </c>
      <c r="AE431" s="119" t="s">
        <v>56</v>
      </c>
      <c r="AF431" s="119" t="s">
        <v>476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1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10.7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531</v>
      </c>
    </row>
    <row r="432" spans="1:65" s="119" customFormat="1" ht="11.4" x14ac:dyDescent="0.2">
      <c r="A432" s="119" t="s">
        <v>120</v>
      </c>
      <c r="B432" s="119">
        <v>2</v>
      </c>
      <c r="C432" s="119">
        <v>0</v>
      </c>
      <c r="D432" s="119">
        <v>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292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0</v>
      </c>
      <c r="AP432" s="119">
        <v>1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11.7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530</v>
      </c>
    </row>
    <row r="433" spans="1:65" s="119" customFormat="1" ht="11.4" x14ac:dyDescent="0.2">
      <c r="A433" s="119" t="s">
        <v>120</v>
      </c>
      <c r="B433" s="119">
        <v>1</v>
      </c>
      <c r="C433" s="119">
        <v>1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100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489</v>
      </c>
      <c r="AB433" s="119" t="s">
        <v>56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10.1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531</v>
      </c>
    </row>
    <row r="434" spans="1:65" s="119" customFormat="1" ht="11.4" x14ac:dyDescent="0.2">
      <c r="A434" s="119" t="s">
        <v>121</v>
      </c>
      <c r="B434" s="119">
        <v>3</v>
      </c>
      <c r="C434" s="119">
        <v>0</v>
      </c>
      <c r="D434" s="119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474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0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12.8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530</v>
      </c>
    </row>
    <row r="435" spans="1:65" s="119" customFormat="1" ht="11.4" x14ac:dyDescent="0.2">
      <c r="A435" s="119" t="s">
        <v>121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531</v>
      </c>
    </row>
    <row r="436" spans="1:65" s="119" customFormat="1" ht="11.4" x14ac:dyDescent="0.2">
      <c r="A436" s="119" t="s">
        <v>122</v>
      </c>
      <c r="B436" s="119">
        <v>2</v>
      </c>
      <c r="C436" s="119">
        <v>0</v>
      </c>
      <c r="D436" s="119">
        <v>2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202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1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15.1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530</v>
      </c>
    </row>
    <row r="437" spans="1:65" s="119" customFormat="1" ht="11.4" x14ac:dyDescent="0.2">
      <c r="A437" s="119" t="s">
        <v>122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55</v>
      </c>
      <c r="P437" s="119" t="s">
        <v>55</v>
      </c>
      <c r="Q437" s="119" t="s">
        <v>55</v>
      </c>
      <c r="R437" s="119" t="s">
        <v>55</v>
      </c>
      <c r="S437" s="119" t="s">
        <v>55</v>
      </c>
      <c r="T437" s="119" t="s">
        <v>55</v>
      </c>
      <c r="U437" s="119" t="s">
        <v>55</v>
      </c>
      <c r="V437" s="119" t="s">
        <v>55</v>
      </c>
      <c r="W437" s="119" t="s">
        <v>55</v>
      </c>
      <c r="X437" s="119" t="s">
        <v>55</v>
      </c>
      <c r="Y437" s="119" t="s">
        <v>55</v>
      </c>
      <c r="Z437" s="119" t="s">
        <v>55</v>
      </c>
      <c r="AA437" s="119" t="s">
        <v>56</v>
      </c>
      <c r="AB437" s="119" t="s">
        <v>56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55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531</v>
      </c>
    </row>
    <row r="438" spans="1:65" s="119" customFormat="1" ht="11.4" x14ac:dyDescent="0.2">
      <c r="A438" s="119" t="s">
        <v>123</v>
      </c>
      <c r="B438" s="119">
        <v>2</v>
      </c>
      <c r="C438" s="119">
        <v>0</v>
      </c>
      <c r="D438" s="119">
        <v>2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492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0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11.3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530</v>
      </c>
    </row>
    <row r="439" spans="1:65" s="119" customFormat="1" ht="11.4" x14ac:dyDescent="0.2">
      <c r="A439" s="119" t="s">
        <v>123</v>
      </c>
      <c r="B439" s="119">
        <v>1</v>
      </c>
      <c r="C439" s="119">
        <v>0</v>
      </c>
      <c r="D439" s="119">
        <v>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495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11.4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531</v>
      </c>
    </row>
    <row r="440" spans="1:65" s="119" customFormat="1" ht="11.4" x14ac:dyDescent="0.2">
      <c r="A440" s="119" t="s">
        <v>124</v>
      </c>
      <c r="B440" s="119">
        <v>1</v>
      </c>
      <c r="C440" s="119">
        <v>0</v>
      </c>
      <c r="D440" s="119">
        <v>1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287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0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12.6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530</v>
      </c>
    </row>
    <row r="441" spans="1:65" s="119" customFormat="1" ht="11.4" x14ac:dyDescent="0.2">
      <c r="A441" s="119" t="s">
        <v>124</v>
      </c>
      <c r="B441" s="119">
        <v>2</v>
      </c>
      <c r="C441" s="119">
        <v>0</v>
      </c>
      <c r="D441" s="119">
        <v>2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535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1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8.6999999999999993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531</v>
      </c>
    </row>
    <row r="442" spans="1:65" s="119" customFormat="1" ht="11.4" x14ac:dyDescent="0.2">
      <c r="A442" s="119" t="s">
        <v>125</v>
      </c>
      <c r="B442" s="119">
        <v>3</v>
      </c>
      <c r="C442" s="119">
        <v>1</v>
      </c>
      <c r="D442" s="119">
        <v>2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33.33</v>
      </c>
      <c r="P442" s="119">
        <v>66.67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495</v>
      </c>
      <c r="AB442" s="119" t="s">
        <v>487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2</v>
      </c>
      <c r="AP442" s="119">
        <v>0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11.1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530</v>
      </c>
    </row>
    <row r="443" spans="1:65" s="119" customFormat="1" ht="11.4" x14ac:dyDescent="0.2">
      <c r="A443" s="119" t="s">
        <v>125</v>
      </c>
      <c r="B443" s="119">
        <v>1</v>
      </c>
      <c r="C443" s="119">
        <v>0</v>
      </c>
      <c r="D443" s="119">
        <v>1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491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8.8000000000000007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531</v>
      </c>
    </row>
    <row r="444" spans="1:65" s="119" customFormat="1" ht="11.4" x14ac:dyDescent="0.2">
      <c r="A444" s="119" t="s">
        <v>127</v>
      </c>
      <c r="B444" s="119">
        <v>2</v>
      </c>
      <c r="C444" s="119">
        <v>0</v>
      </c>
      <c r="D444" s="119">
        <v>2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495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1</v>
      </c>
      <c r="AP444" s="119">
        <v>0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11.4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530</v>
      </c>
    </row>
    <row r="445" spans="1:65" s="119" customFormat="1" ht="11.4" x14ac:dyDescent="0.2">
      <c r="A445" s="119" t="s">
        <v>127</v>
      </c>
      <c r="B445" s="119">
        <v>1</v>
      </c>
      <c r="C445" s="119">
        <v>0</v>
      </c>
      <c r="D445" s="119">
        <v>1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285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14.4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531</v>
      </c>
    </row>
    <row r="446" spans="1:65" s="119" customFormat="1" ht="11.4" x14ac:dyDescent="0.2">
      <c r="A446" s="119" t="s">
        <v>129</v>
      </c>
      <c r="B446" s="119">
        <v>0</v>
      </c>
      <c r="C446" s="119">
        <v>0</v>
      </c>
      <c r="D446" s="119">
        <v>0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 t="s">
        <v>55</v>
      </c>
      <c r="P446" s="119" t="s">
        <v>55</v>
      </c>
      <c r="Q446" s="119" t="s">
        <v>55</v>
      </c>
      <c r="R446" s="119" t="s">
        <v>55</v>
      </c>
      <c r="S446" s="119" t="s">
        <v>55</v>
      </c>
      <c r="T446" s="119" t="s">
        <v>55</v>
      </c>
      <c r="U446" s="119" t="s">
        <v>55</v>
      </c>
      <c r="V446" s="119" t="s">
        <v>55</v>
      </c>
      <c r="W446" s="119" t="s">
        <v>55</v>
      </c>
      <c r="X446" s="119" t="s">
        <v>55</v>
      </c>
      <c r="Y446" s="119" t="s">
        <v>55</v>
      </c>
      <c r="Z446" s="119" t="s">
        <v>55</v>
      </c>
      <c r="AA446" s="119" t="s">
        <v>56</v>
      </c>
      <c r="AB446" s="119" t="s">
        <v>56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 t="s">
        <v>55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530</v>
      </c>
    </row>
    <row r="447" spans="1:65" s="119" customFormat="1" ht="11.4" x14ac:dyDescent="0.2">
      <c r="A447" s="119" t="s">
        <v>129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531</v>
      </c>
    </row>
    <row r="448" spans="1:65" s="119" customFormat="1" ht="11.4" x14ac:dyDescent="0.2">
      <c r="A448" s="119" t="s">
        <v>130</v>
      </c>
      <c r="B448" s="119">
        <v>2</v>
      </c>
      <c r="C448" s="119">
        <v>1</v>
      </c>
      <c r="D448" s="119">
        <v>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50</v>
      </c>
      <c r="P448" s="119">
        <v>50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493</v>
      </c>
      <c r="AB448" s="119" t="s">
        <v>466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0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13.6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530</v>
      </c>
    </row>
    <row r="449" spans="1:65" s="119" customFormat="1" ht="11.4" x14ac:dyDescent="0.2">
      <c r="A449" s="119" t="s">
        <v>130</v>
      </c>
      <c r="B449" s="119">
        <v>2</v>
      </c>
      <c r="C449" s="119">
        <v>0</v>
      </c>
      <c r="D449" s="119">
        <v>2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207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13.7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531</v>
      </c>
    </row>
    <row r="450" spans="1:65" s="119" customFormat="1" ht="11.4" x14ac:dyDescent="0.2">
      <c r="A450" s="119" t="s">
        <v>131</v>
      </c>
      <c r="B450" s="119">
        <v>3</v>
      </c>
      <c r="C450" s="119">
        <v>1</v>
      </c>
      <c r="D450" s="119">
        <v>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33.33</v>
      </c>
      <c r="P450" s="119">
        <v>66.67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488</v>
      </c>
      <c r="AB450" s="119" t="s">
        <v>492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2</v>
      </c>
      <c r="AO450" s="119">
        <v>1</v>
      </c>
      <c r="AP450" s="119">
        <v>0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10.7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530</v>
      </c>
    </row>
    <row r="451" spans="1:65" s="119" customFormat="1" ht="11.4" x14ac:dyDescent="0.2">
      <c r="A451" s="119" t="s">
        <v>131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55</v>
      </c>
      <c r="P451" s="119" t="s">
        <v>55</v>
      </c>
      <c r="Q451" s="119" t="s">
        <v>55</v>
      </c>
      <c r="R451" s="119" t="s">
        <v>55</v>
      </c>
      <c r="S451" s="119" t="s">
        <v>55</v>
      </c>
      <c r="T451" s="119" t="s">
        <v>55</v>
      </c>
      <c r="U451" s="119" t="s">
        <v>55</v>
      </c>
      <c r="V451" s="119" t="s">
        <v>55</v>
      </c>
      <c r="W451" s="119" t="s">
        <v>55</v>
      </c>
      <c r="X451" s="119" t="s">
        <v>55</v>
      </c>
      <c r="Y451" s="119" t="s">
        <v>55</v>
      </c>
      <c r="Z451" s="119" t="s">
        <v>55</v>
      </c>
      <c r="AA451" s="119" t="s">
        <v>56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531</v>
      </c>
    </row>
    <row r="452" spans="1:65" s="119" customFormat="1" ht="11.4" x14ac:dyDescent="0.2">
      <c r="A452" s="119" t="s">
        <v>132</v>
      </c>
      <c r="B452" s="119">
        <v>1</v>
      </c>
      <c r="C452" s="119">
        <v>0</v>
      </c>
      <c r="D452" s="119">
        <v>1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292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0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11.7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530</v>
      </c>
    </row>
    <row r="453" spans="1:65" s="119" customFormat="1" ht="11.4" x14ac:dyDescent="0.2">
      <c r="A453" s="119" t="s">
        <v>132</v>
      </c>
      <c r="B453" s="119">
        <v>1</v>
      </c>
      <c r="C453" s="119">
        <v>0</v>
      </c>
      <c r="D453" s="119">
        <v>1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473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7.9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531</v>
      </c>
    </row>
    <row r="454" spans="1:65" s="119" customFormat="1" ht="11.4" x14ac:dyDescent="0.2">
      <c r="A454" s="119" t="s">
        <v>133</v>
      </c>
      <c r="B454" s="119">
        <v>3</v>
      </c>
      <c r="C454" s="119">
        <v>1</v>
      </c>
      <c r="D454" s="119">
        <v>2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33.33</v>
      </c>
      <c r="P454" s="119">
        <v>66.67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485</v>
      </c>
      <c r="AB454" s="119" t="s">
        <v>286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12.7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530</v>
      </c>
    </row>
    <row r="455" spans="1:65" s="119" customFormat="1" ht="11.4" x14ac:dyDescent="0.2">
      <c r="A455" s="119" t="s">
        <v>133</v>
      </c>
      <c r="B455" s="119">
        <v>2</v>
      </c>
      <c r="C455" s="119">
        <v>0</v>
      </c>
      <c r="D455" s="119">
        <v>2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201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1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12.7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531</v>
      </c>
    </row>
    <row r="456" spans="1:65" s="119" customFormat="1" ht="11.4" x14ac:dyDescent="0.2">
      <c r="A456" s="119" t="s">
        <v>135</v>
      </c>
      <c r="B456" s="119">
        <v>2</v>
      </c>
      <c r="C456" s="119">
        <v>0</v>
      </c>
      <c r="D456" s="119">
        <v>2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216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13.9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530</v>
      </c>
    </row>
    <row r="457" spans="1:65" s="119" customFormat="1" ht="11.4" x14ac:dyDescent="0.2">
      <c r="A457" s="119" t="s">
        <v>135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55</v>
      </c>
      <c r="P457" s="119" t="s">
        <v>55</v>
      </c>
      <c r="Q457" s="119" t="s">
        <v>55</v>
      </c>
      <c r="R457" s="119" t="s">
        <v>55</v>
      </c>
      <c r="S457" s="119" t="s">
        <v>55</v>
      </c>
      <c r="T457" s="119" t="s">
        <v>55</v>
      </c>
      <c r="U457" s="119" t="s">
        <v>55</v>
      </c>
      <c r="V457" s="119" t="s">
        <v>55</v>
      </c>
      <c r="W457" s="119" t="s">
        <v>55</v>
      </c>
      <c r="X457" s="119" t="s">
        <v>55</v>
      </c>
      <c r="Y457" s="119" t="s">
        <v>55</v>
      </c>
      <c r="Z457" s="119" t="s">
        <v>55</v>
      </c>
      <c r="AA457" s="119" t="s">
        <v>56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531</v>
      </c>
    </row>
    <row r="458" spans="1:65" s="119" customFormat="1" ht="11.4" x14ac:dyDescent="0.2">
      <c r="A458" s="119" t="s">
        <v>136</v>
      </c>
      <c r="B458" s="119">
        <v>3</v>
      </c>
      <c r="C458" s="119">
        <v>0</v>
      </c>
      <c r="D458" s="119">
        <v>3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496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1</v>
      </c>
      <c r="AP458" s="119">
        <v>1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13.5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530</v>
      </c>
    </row>
    <row r="459" spans="1:65" s="119" customFormat="1" ht="11.4" x14ac:dyDescent="0.2">
      <c r="A459" s="119" t="s">
        <v>136</v>
      </c>
      <c r="B459" s="119">
        <v>1</v>
      </c>
      <c r="C459" s="119">
        <v>0</v>
      </c>
      <c r="D459" s="119">
        <v>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174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1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18.2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531</v>
      </c>
    </row>
    <row r="460" spans="1:65" s="119" customFormat="1" ht="11.4" x14ac:dyDescent="0.2">
      <c r="A460" s="119" t="s">
        <v>137</v>
      </c>
      <c r="B460" s="119">
        <v>1</v>
      </c>
      <c r="C460" s="119">
        <v>0</v>
      </c>
      <c r="D460" s="119">
        <v>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546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0</v>
      </c>
      <c r="AP460" s="119">
        <v>0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7.2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530</v>
      </c>
    </row>
    <row r="461" spans="1:65" s="119" customFormat="1" ht="11.4" x14ac:dyDescent="0.2">
      <c r="A461" s="119" t="s">
        <v>137</v>
      </c>
      <c r="B461" s="119">
        <v>1</v>
      </c>
      <c r="C461" s="119">
        <v>0</v>
      </c>
      <c r="D461" s="119">
        <v>1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504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10.8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531</v>
      </c>
    </row>
    <row r="462" spans="1:65" s="119" customFormat="1" ht="11.4" x14ac:dyDescent="0.2">
      <c r="A462" s="119" t="s">
        <v>138</v>
      </c>
      <c r="B462" s="119">
        <v>2</v>
      </c>
      <c r="C462" s="119">
        <v>0</v>
      </c>
      <c r="D462" s="119">
        <v>2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286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0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12.1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530</v>
      </c>
    </row>
    <row r="463" spans="1:65" s="119" customFormat="1" ht="11.4" x14ac:dyDescent="0.2">
      <c r="A463" s="119" t="s">
        <v>138</v>
      </c>
      <c r="B463" s="119">
        <v>0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 t="s">
        <v>55</v>
      </c>
      <c r="P463" s="119" t="s">
        <v>55</v>
      </c>
      <c r="Q463" s="119" t="s">
        <v>55</v>
      </c>
      <c r="R463" s="119" t="s">
        <v>55</v>
      </c>
      <c r="S463" s="119" t="s">
        <v>55</v>
      </c>
      <c r="T463" s="119" t="s">
        <v>55</v>
      </c>
      <c r="U463" s="119" t="s">
        <v>55</v>
      </c>
      <c r="V463" s="119" t="s">
        <v>55</v>
      </c>
      <c r="W463" s="119" t="s">
        <v>55</v>
      </c>
      <c r="X463" s="119" t="s">
        <v>55</v>
      </c>
      <c r="Y463" s="119" t="s">
        <v>55</v>
      </c>
      <c r="Z463" s="119" t="s">
        <v>55</v>
      </c>
      <c r="AA463" s="119" t="s">
        <v>56</v>
      </c>
      <c r="AB463" s="119" t="s">
        <v>56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 t="s">
        <v>55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531</v>
      </c>
    </row>
    <row r="464" spans="1:65" s="119" customFormat="1" ht="11.4" x14ac:dyDescent="0.2">
      <c r="A464" s="119" t="s">
        <v>140</v>
      </c>
      <c r="B464" s="119">
        <v>2</v>
      </c>
      <c r="C464" s="119">
        <v>0</v>
      </c>
      <c r="D464" s="119">
        <v>2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291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0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13.3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530</v>
      </c>
    </row>
    <row r="465" spans="1:65" s="119" customFormat="1" ht="11.4" x14ac:dyDescent="0.2">
      <c r="A465" s="119" t="s">
        <v>140</v>
      </c>
      <c r="B465" s="119">
        <v>2</v>
      </c>
      <c r="C465" s="119">
        <v>0</v>
      </c>
      <c r="D465" s="119">
        <v>1</v>
      </c>
      <c r="E465" s="119">
        <v>0</v>
      </c>
      <c r="F465" s="119">
        <v>0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50</v>
      </c>
      <c r="Q465" s="119">
        <v>0</v>
      </c>
      <c r="R465" s="119">
        <v>0</v>
      </c>
      <c r="S465" s="119">
        <v>0</v>
      </c>
      <c r="T465" s="119">
        <v>50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479</v>
      </c>
      <c r="AC465" s="119" t="s">
        <v>56</v>
      </c>
      <c r="AD465" s="119" t="s">
        <v>56</v>
      </c>
      <c r="AE465" s="119" t="s">
        <v>56</v>
      </c>
      <c r="AF465" s="119" t="s">
        <v>480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1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9.6999999999999993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531</v>
      </c>
    </row>
    <row r="466" spans="1:65" s="119" customFormat="1" ht="11.4" x14ac:dyDescent="0.2">
      <c r="A466" s="119" t="s">
        <v>141</v>
      </c>
      <c r="B466" s="119">
        <v>3</v>
      </c>
      <c r="C466" s="119">
        <v>0</v>
      </c>
      <c r="D466" s="119">
        <v>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218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2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15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530</v>
      </c>
    </row>
    <row r="467" spans="1:65" s="119" customFormat="1" ht="11.4" x14ac:dyDescent="0.2">
      <c r="A467" s="119" t="s">
        <v>141</v>
      </c>
      <c r="B467" s="119">
        <v>1</v>
      </c>
      <c r="C467" s="119">
        <v>0</v>
      </c>
      <c r="D467" s="119">
        <v>1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182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1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16.5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531</v>
      </c>
    </row>
    <row r="468" spans="1:65" s="119" customFormat="1" ht="11.4" x14ac:dyDescent="0.2">
      <c r="A468" s="119" t="s">
        <v>144</v>
      </c>
      <c r="B468" s="119">
        <v>3</v>
      </c>
      <c r="C468" s="119">
        <v>1</v>
      </c>
      <c r="D468" s="119">
        <v>2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33.33</v>
      </c>
      <c r="P468" s="119">
        <v>66.67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510</v>
      </c>
      <c r="AB468" s="119" t="s">
        <v>221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1</v>
      </c>
      <c r="AP468" s="119">
        <v>1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12.9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530</v>
      </c>
    </row>
    <row r="469" spans="1:65" s="119" customFormat="1" ht="11.4" x14ac:dyDescent="0.2">
      <c r="A469" s="119" t="s">
        <v>144</v>
      </c>
      <c r="B469" s="119">
        <v>2</v>
      </c>
      <c r="C469" s="119">
        <v>1</v>
      </c>
      <c r="D469" s="119">
        <v>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50</v>
      </c>
      <c r="P469" s="119">
        <v>50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184</v>
      </c>
      <c r="AB469" s="119" t="s">
        <v>469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1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13.7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531</v>
      </c>
    </row>
    <row r="470" spans="1:65" s="119" customFormat="1" ht="11.4" x14ac:dyDescent="0.2">
      <c r="A470" s="119" t="s">
        <v>145</v>
      </c>
      <c r="B470" s="119">
        <v>0</v>
      </c>
      <c r="C470" s="119">
        <v>0</v>
      </c>
      <c r="D470" s="119">
        <v>0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 t="s">
        <v>55</v>
      </c>
      <c r="P470" s="119" t="s">
        <v>55</v>
      </c>
      <c r="Q470" s="119" t="s">
        <v>55</v>
      </c>
      <c r="R470" s="119" t="s">
        <v>55</v>
      </c>
      <c r="S470" s="119" t="s">
        <v>55</v>
      </c>
      <c r="T470" s="119" t="s">
        <v>55</v>
      </c>
      <c r="U470" s="119" t="s">
        <v>55</v>
      </c>
      <c r="V470" s="119" t="s">
        <v>55</v>
      </c>
      <c r="W470" s="119" t="s">
        <v>55</v>
      </c>
      <c r="X470" s="119" t="s">
        <v>55</v>
      </c>
      <c r="Y470" s="119" t="s">
        <v>55</v>
      </c>
      <c r="Z470" s="119" t="s">
        <v>55</v>
      </c>
      <c r="AA470" s="119" t="s">
        <v>56</v>
      </c>
      <c r="AB470" s="119" t="s">
        <v>56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0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 t="s">
        <v>55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530</v>
      </c>
    </row>
    <row r="471" spans="1:65" s="119" customFormat="1" ht="11.4" x14ac:dyDescent="0.2">
      <c r="A471" s="119" t="s">
        <v>145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55</v>
      </c>
      <c r="P471" s="119" t="s">
        <v>55</v>
      </c>
      <c r="Q471" s="119" t="s">
        <v>55</v>
      </c>
      <c r="R471" s="119" t="s">
        <v>55</v>
      </c>
      <c r="S471" s="119" t="s">
        <v>55</v>
      </c>
      <c r="T471" s="119" t="s">
        <v>55</v>
      </c>
      <c r="U471" s="119" t="s">
        <v>55</v>
      </c>
      <c r="V471" s="119" t="s">
        <v>55</v>
      </c>
      <c r="W471" s="119" t="s">
        <v>55</v>
      </c>
      <c r="X471" s="119" t="s">
        <v>55</v>
      </c>
      <c r="Y471" s="119" t="s">
        <v>55</v>
      </c>
      <c r="Z471" s="119" t="s">
        <v>55</v>
      </c>
      <c r="AA471" s="119" t="s">
        <v>56</v>
      </c>
      <c r="AB471" s="119" t="s">
        <v>56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55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531</v>
      </c>
    </row>
    <row r="472" spans="1:65" s="119" customFormat="1" ht="11.4" x14ac:dyDescent="0.2">
      <c r="A472" s="119" t="s">
        <v>146</v>
      </c>
      <c r="B472" s="119">
        <v>1</v>
      </c>
      <c r="C472" s="119">
        <v>0</v>
      </c>
      <c r="D472" s="119">
        <v>1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134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530</v>
      </c>
    </row>
    <row r="473" spans="1:65" s="119" customFormat="1" ht="11.4" x14ac:dyDescent="0.2">
      <c r="A473" s="119" t="s">
        <v>146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531</v>
      </c>
    </row>
    <row r="474" spans="1:65" s="119" customFormat="1" ht="11.4" x14ac:dyDescent="0.2">
      <c r="A474" s="119" t="s">
        <v>147</v>
      </c>
      <c r="B474" s="119">
        <v>2</v>
      </c>
      <c r="C474" s="119">
        <v>1</v>
      </c>
      <c r="D474" s="119">
        <v>1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50</v>
      </c>
      <c r="P474" s="119">
        <v>50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508</v>
      </c>
      <c r="AB474" s="119" t="s">
        <v>288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10.3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530</v>
      </c>
    </row>
    <row r="475" spans="1:65" s="119" customFormat="1" ht="11.4" x14ac:dyDescent="0.2">
      <c r="A475" s="119" t="s">
        <v>147</v>
      </c>
      <c r="B475" s="119">
        <v>0</v>
      </c>
      <c r="C475" s="119">
        <v>0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 t="s">
        <v>55</v>
      </c>
      <c r="P475" s="119" t="s">
        <v>55</v>
      </c>
      <c r="Q475" s="119" t="s">
        <v>55</v>
      </c>
      <c r="R475" s="119" t="s">
        <v>55</v>
      </c>
      <c r="S475" s="119" t="s">
        <v>55</v>
      </c>
      <c r="T475" s="119" t="s">
        <v>55</v>
      </c>
      <c r="U475" s="119" t="s">
        <v>55</v>
      </c>
      <c r="V475" s="119" t="s">
        <v>55</v>
      </c>
      <c r="W475" s="119" t="s">
        <v>55</v>
      </c>
      <c r="X475" s="119" t="s">
        <v>55</v>
      </c>
      <c r="Y475" s="119" t="s">
        <v>55</v>
      </c>
      <c r="Z475" s="119" t="s">
        <v>55</v>
      </c>
      <c r="AA475" s="119" t="s">
        <v>56</v>
      </c>
      <c r="AB475" s="119" t="s">
        <v>56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 t="s">
        <v>55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531</v>
      </c>
    </row>
    <row r="476" spans="1:65" s="119" customFormat="1" ht="11.4" x14ac:dyDescent="0.2">
      <c r="A476" s="119" t="s">
        <v>148</v>
      </c>
      <c r="B476" s="119">
        <v>1</v>
      </c>
      <c r="C476" s="119">
        <v>0</v>
      </c>
      <c r="D476" s="119">
        <v>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72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16.2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530</v>
      </c>
    </row>
    <row r="477" spans="1:65" s="119" customFormat="1" ht="11.4" x14ac:dyDescent="0.2">
      <c r="A477" s="119" t="s">
        <v>148</v>
      </c>
      <c r="B477" s="119">
        <v>1</v>
      </c>
      <c r="C477" s="119">
        <v>0</v>
      </c>
      <c r="D477" s="119">
        <v>0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0</v>
      </c>
      <c r="Q477" s="119">
        <v>0</v>
      </c>
      <c r="R477" s="119">
        <v>100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56</v>
      </c>
      <c r="AC477" s="119" t="s">
        <v>56</v>
      </c>
      <c r="AD477" s="119" t="s">
        <v>207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13.7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531</v>
      </c>
    </row>
    <row r="478" spans="1:65" s="119" customFormat="1" ht="11.4" x14ac:dyDescent="0.2">
      <c r="A478" s="119" t="s">
        <v>149</v>
      </c>
      <c r="B478" s="119">
        <v>2</v>
      </c>
      <c r="C478" s="119">
        <v>0</v>
      </c>
      <c r="D478" s="119">
        <v>1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50</v>
      </c>
      <c r="Q478" s="119">
        <v>0</v>
      </c>
      <c r="R478" s="119">
        <v>50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472</v>
      </c>
      <c r="AC478" s="119" t="s">
        <v>56</v>
      </c>
      <c r="AD478" s="119" t="s">
        <v>468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1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14.7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530</v>
      </c>
    </row>
    <row r="479" spans="1:65" s="119" customFormat="1" ht="11.4" x14ac:dyDescent="0.2">
      <c r="A479" s="119" t="s">
        <v>149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531</v>
      </c>
    </row>
    <row r="480" spans="1:65" s="119" customFormat="1" ht="11.4" x14ac:dyDescent="0.2">
      <c r="A480" s="119" t="s">
        <v>150</v>
      </c>
      <c r="B480" s="119">
        <v>0</v>
      </c>
      <c r="C480" s="119">
        <v>0</v>
      </c>
      <c r="D480" s="119">
        <v>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 t="s">
        <v>55</v>
      </c>
      <c r="P480" s="119" t="s">
        <v>55</v>
      </c>
      <c r="Q480" s="119" t="s">
        <v>55</v>
      </c>
      <c r="R480" s="119" t="s">
        <v>55</v>
      </c>
      <c r="S480" s="119" t="s">
        <v>55</v>
      </c>
      <c r="T480" s="119" t="s">
        <v>55</v>
      </c>
      <c r="U480" s="119" t="s">
        <v>55</v>
      </c>
      <c r="V480" s="119" t="s">
        <v>55</v>
      </c>
      <c r="W480" s="119" t="s">
        <v>55</v>
      </c>
      <c r="X480" s="119" t="s">
        <v>55</v>
      </c>
      <c r="Y480" s="119" t="s">
        <v>55</v>
      </c>
      <c r="Z480" s="119" t="s">
        <v>55</v>
      </c>
      <c r="AA480" s="119" t="s">
        <v>56</v>
      </c>
      <c r="AB480" s="119" t="s">
        <v>56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 t="s">
        <v>55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530</v>
      </c>
    </row>
    <row r="481" spans="1:65" s="119" customFormat="1" ht="11.4" x14ac:dyDescent="0.2">
      <c r="A481" s="119" t="s">
        <v>150</v>
      </c>
      <c r="B481" s="119">
        <v>4</v>
      </c>
      <c r="C481" s="119">
        <v>0</v>
      </c>
      <c r="D481" s="119">
        <v>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283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2</v>
      </c>
      <c r="AP481" s="119">
        <v>1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12.9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531</v>
      </c>
    </row>
    <row r="482" spans="1:65" s="119" customFormat="1" ht="11.4" x14ac:dyDescent="0.2">
      <c r="A482" s="119" t="s">
        <v>152</v>
      </c>
      <c r="B482" s="119">
        <v>1</v>
      </c>
      <c r="C482" s="119">
        <v>0</v>
      </c>
      <c r="D482" s="119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547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1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23.3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530</v>
      </c>
    </row>
    <row r="483" spans="1:65" s="119" customFormat="1" ht="11.4" x14ac:dyDescent="0.2">
      <c r="A483" s="119" t="s">
        <v>152</v>
      </c>
      <c r="B483" s="119">
        <v>1</v>
      </c>
      <c r="C483" s="119">
        <v>0</v>
      </c>
      <c r="D483" s="119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194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1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16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531</v>
      </c>
    </row>
    <row r="484" spans="1:65" s="119" customFormat="1" ht="11.4" x14ac:dyDescent="0.2">
      <c r="A484" s="119" t="s">
        <v>153</v>
      </c>
      <c r="B484" s="119">
        <v>1</v>
      </c>
      <c r="C484" s="119">
        <v>0</v>
      </c>
      <c r="D484" s="119">
        <v>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485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0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13.8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530</v>
      </c>
    </row>
    <row r="485" spans="1:65" s="119" customFormat="1" ht="11.4" x14ac:dyDescent="0.2">
      <c r="A485" s="119" t="s">
        <v>153</v>
      </c>
      <c r="B485" s="119">
        <v>1</v>
      </c>
      <c r="C485" s="119">
        <v>0</v>
      </c>
      <c r="D485" s="119">
        <v>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285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14.4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531</v>
      </c>
    </row>
    <row r="486" spans="1:65" s="119" customFormat="1" ht="11.4" x14ac:dyDescent="0.2">
      <c r="A486" s="119" t="s">
        <v>154</v>
      </c>
      <c r="B486" s="119">
        <v>1</v>
      </c>
      <c r="C486" s="119">
        <v>0</v>
      </c>
      <c r="D486" s="119">
        <v>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289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0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14.7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530</v>
      </c>
    </row>
    <row r="487" spans="1:65" s="119" customFormat="1" ht="11.4" x14ac:dyDescent="0.2">
      <c r="A487" s="119" t="s">
        <v>154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285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14.4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531</v>
      </c>
    </row>
    <row r="488" spans="1:65" s="119" customFormat="1" ht="11.4" x14ac:dyDescent="0.2">
      <c r="A488" s="119" t="s">
        <v>155</v>
      </c>
      <c r="B488" s="119">
        <v>0</v>
      </c>
      <c r="C488" s="119">
        <v>0</v>
      </c>
      <c r="D488" s="119">
        <v>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 t="s">
        <v>55</v>
      </c>
      <c r="P488" s="119" t="s">
        <v>55</v>
      </c>
      <c r="Q488" s="119" t="s">
        <v>55</v>
      </c>
      <c r="R488" s="119" t="s">
        <v>55</v>
      </c>
      <c r="S488" s="119" t="s">
        <v>55</v>
      </c>
      <c r="T488" s="119" t="s">
        <v>55</v>
      </c>
      <c r="U488" s="119" t="s">
        <v>55</v>
      </c>
      <c r="V488" s="119" t="s">
        <v>55</v>
      </c>
      <c r="W488" s="119" t="s">
        <v>55</v>
      </c>
      <c r="X488" s="119" t="s">
        <v>55</v>
      </c>
      <c r="Y488" s="119" t="s">
        <v>55</v>
      </c>
      <c r="Z488" s="119" t="s">
        <v>55</v>
      </c>
      <c r="AA488" s="119" t="s">
        <v>56</v>
      </c>
      <c r="AB488" s="119" t="s">
        <v>56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 t="s">
        <v>55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530</v>
      </c>
    </row>
    <row r="489" spans="1:65" s="119" customFormat="1" ht="11.4" x14ac:dyDescent="0.2">
      <c r="A489" s="119" t="s">
        <v>155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531</v>
      </c>
    </row>
    <row r="490" spans="1:65" s="119" customFormat="1" ht="11.4" x14ac:dyDescent="0.2">
      <c r="A490" s="119" t="s">
        <v>156</v>
      </c>
      <c r="B490" s="119">
        <v>1</v>
      </c>
      <c r="C490" s="119">
        <v>0</v>
      </c>
      <c r="D490" s="119">
        <v>1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185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15.4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530</v>
      </c>
    </row>
    <row r="491" spans="1:65" s="119" customFormat="1" ht="11.4" x14ac:dyDescent="0.2">
      <c r="A491" s="119" t="s">
        <v>156</v>
      </c>
      <c r="B491" s="119">
        <v>2</v>
      </c>
      <c r="C491" s="119">
        <v>1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50</v>
      </c>
      <c r="P491" s="119">
        <v>50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84</v>
      </c>
      <c r="AB491" s="119" t="s">
        <v>194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14.8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531</v>
      </c>
    </row>
    <row r="492" spans="1:65" s="119" customFormat="1" ht="11.4" x14ac:dyDescent="0.2">
      <c r="A492" s="119" t="s">
        <v>157</v>
      </c>
      <c r="B492" s="119">
        <v>0</v>
      </c>
      <c r="C492" s="119">
        <v>0</v>
      </c>
      <c r="D492" s="119">
        <v>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 t="s">
        <v>55</v>
      </c>
      <c r="P492" s="119" t="s">
        <v>55</v>
      </c>
      <c r="Q492" s="119" t="s">
        <v>55</v>
      </c>
      <c r="R492" s="119" t="s">
        <v>55</v>
      </c>
      <c r="S492" s="119" t="s">
        <v>55</v>
      </c>
      <c r="T492" s="119" t="s">
        <v>55</v>
      </c>
      <c r="U492" s="119" t="s">
        <v>55</v>
      </c>
      <c r="V492" s="119" t="s">
        <v>55</v>
      </c>
      <c r="W492" s="119" t="s">
        <v>55</v>
      </c>
      <c r="X492" s="119" t="s">
        <v>55</v>
      </c>
      <c r="Y492" s="119" t="s">
        <v>55</v>
      </c>
      <c r="Z492" s="119" t="s">
        <v>55</v>
      </c>
      <c r="AA492" s="119" t="s">
        <v>56</v>
      </c>
      <c r="AB492" s="119" t="s">
        <v>56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 t="s">
        <v>55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530</v>
      </c>
    </row>
    <row r="493" spans="1:65" s="119" customFormat="1" ht="11.4" x14ac:dyDescent="0.2">
      <c r="A493" s="119" t="s">
        <v>157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531</v>
      </c>
    </row>
    <row r="494" spans="1:65" s="119" customFormat="1" ht="11.4" x14ac:dyDescent="0.2">
      <c r="A494" s="119" t="s">
        <v>159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530</v>
      </c>
    </row>
    <row r="495" spans="1:65" s="119" customFormat="1" ht="11.4" x14ac:dyDescent="0.2">
      <c r="A495" s="119" t="s">
        <v>159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531</v>
      </c>
    </row>
    <row r="496" spans="1:65" s="119" customFormat="1" ht="11.4" x14ac:dyDescent="0.2">
      <c r="A496" s="119" t="s">
        <v>160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220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16.3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530</v>
      </c>
    </row>
    <row r="497" spans="1:65" s="119" customFormat="1" ht="11.4" x14ac:dyDescent="0.2">
      <c r="A497" s="119" t="s">
        <v>160</v>
      </c>
      <c r="B497" s="119">
        <v>1</v>
      </c>
      <c r="C497" s="119">
        <v>0</v>
      </c>
      <c r="D497" s="119">
        <v>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179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18.899999999999999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531</v>
      </c>
    </row>
    <row r="498" spans="1:65" s="119" customFormat="1" ht="11.4" x14ac:dyDescent="0.2">
      <c r="A498" s="119" t="s">
        <v>161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187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13.1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530</v>
      </c>
    </row>
    <row r="499" spans="1:65" s="119" customFormat="1" ht="11.4" x14ac:dyDescent="0.2">
      <c r="A499" s="119" t="s">
        <v>161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531</v>
      </c>
    </row>
    <row r="500" spans="1:65" s="119" customFormat="1" ht="11.4" x14ac:dyDescent="0.2">
      <c r="A500" s="119" t="s">
        <v>162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530</v>
      </c>
    </row>
    <row r="501" spans="1:65" s="119" customFormat="1" ht="11.4" x14ac:dyDescent="0.2">
      <c r="A501" s="119" t="s">
        <v>162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531</v>
      </c>
    </row>
    <row r="502" spans="1:65" s="119" customFormat="1" ht="11.4" x14ac:dyDescent="0.2">
      <c r="A502" s="119" t="s">
        <v>163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530</v>
      </c>
    </row>
    <row r="503" spans="1:65" s="119" customFormat="1" ht="11.4" x14ac:dyDescent="0.2">
      <c r="A503" s="119" t="s">
        <v>163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531</v>
      </c>
    </row>
    <row r="504" spans="1:65" s="119" customFormat="1" ht="11.4" x14ac:dyDescent="0.2">
      <c r="A504" s="119" t="s">
        <v>164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530</v>
      </c>
    </row>
    <row r="505" spans="1:65" s="119" customFormat="1" ht="11.4" x14ac:dyDescent="0.2">
      <c r="A505" s="119" t="s">
        <v>164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531</v>
      </c>
    </row>
    <row r="506" spans="1:65" s="119" customFormat="1" ht="11.4" x14ac:dyDescent="0.2">
      <c r="A506" s="119" t="s">
        <v>165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530</v>
      </c>
    </row>
    <row r="507" spans="1:65" s="119" customFormat="1" ht="11.4" x14ac:dyDescent="0.2">
      <c r="A507" s="119" t="s">
        <v>165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531</v>
      </c>
    </row>
    <row r="508" spans="1:65" s="119" customFormat="1" ht="11.4" x14ac:dyDescent="0.2">
      <c r="A508" s="119" t="s">
        <v>166</v>
      </c>
      <c r="B508" s="119">
        <v>1</v>
      </c>
      <c r="C508" s="119">
        <v>1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100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466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14.9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530</v>
      </c>
    </row>
    <row r="509" spans="1:65" s="119" customFormat="1" ht="11.4" x14ac:dyDescent="0.2">
      <c r="A509" s="119" t="s">
        <v>166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531</v>
      </c>
    </row>
    <row r="510" spans="1:65" s="119" customFormat="1" ht="11.4" x14ac:dyDescent="0.2">
      <c r="A510" s="119" t="s">
        <v>167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530</v>
      </c>
    </row>
    <row r="511" spans="1:65" s="119" customFormat="1" ht="11.4" x14ac:dyDescent="0.2">
      <c r="A511" s="119" t="s">
        <v>167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531</v>
      </c>
    </row>
    <row r="512" spans="1:65" s="119" customFormat="1" ht="11.4" x14ac:dyDescent="0.2">
      <c r="A512" s="119" t="s">
        <v>168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530</v>
      </c>
    </row>
    <row r="513" spans="1:65" s="119" customFormat="1" ht="11.4" x14ac:dyDescent="0.2">
      <c r="A513" s="119" t="s">
        <v>168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531</v>
      </c>
    </row>
    <row r="514" spans="1:65" s="119" customFormat="1" ht="11.4" x14ac:dyDescent="0.2">
      <c r="A514" s="119" t="s">
        <v>169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530</v>
      </c>
    </row>
    <row r="515" spans="1:65" s="119" customFormat="1" ht="11.4" x14ac:dyDescent="0.2">
      <c r="A515" s="119" t="s">
        <v>169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531</v>
      </c>
    </row>
    <row r="516" spans="1:65" s="119" customFormat="1" ht="11.4" x14ac:dyDescent="0.2">
      <c r="A516" s="119" t="s">
        <v>170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530</v>
      </c>
    </row>
    <row r="517" spans="1:65" s="119" customFormat="1" ht="11.4" x14ac:dyDescent="0.2">
      <c r="A517" s="119" t="s">
        <v>170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531</v>
      </c>
    </row>
    <row r="518" spans="1:65" s="119" customFormat="1" ht="11.4" x14ac:dyDescent="0.2">
      <c r="A518" s="119" t="s">
        <v>171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530</v>
      </c>
    </row>
    <row r="519" spans="1:65" s="119" customFormat="1" ht="11.4" x14ac:dyDescent="0.2">
      <c r="A519" s="119" t="s">
        <v>171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531</v>
      </c>
    </row>
    <row r="520" spans="1:65" s="119" customFormat="1" ht="11.4" x14ac:dyDescent="0.2">
      <c r="A520" s="119" t="s">
        <v>172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530</v>
      </c>
    </row>
    <row r="521" spans="1:65" s="119" customFormat="1" ht="11.4" x14ac:dyDescent="0.2">
      <c r="A521" s="119" t="s">
        <v>172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531</v>
      </c>
    </row>
    <row r="522" spans="1:65" s="120" customFormat="1" ht="12" x14ac:dyDescent="0.25">
      <c r="A522" s="120" t="s">
        <v>173</v>
      </c>
      <c r="B522" s="120">
        <v>74</v>
      </c>
      <c r="C522" s="120">
        <v>13</v>
      </c>
      <c r="D522" s="120">
        <v>60</v>
      </c>
      <c r="E522" s="120">
        <v>0</v>
      </c>
      <c r="F522" s="120">
        <v>1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17.57</v>
      </c>
      <c r="P522" s="120">
        <v>81.08</v>
      </c>
      <c r="Q522" s="120">
        <v>0</v>
      </c>
      <c r="R522" s="120">
        <v>1.351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478</v>
      </c>
      <c r="AB522" s="120" t="s">
        <v>496</v>
      </c>
      <c r="AC522" s="120" t="s">
        <v>56</v>
      </c>
      <c r="AD522" s="120" t="s">
        <v>468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19</v>
      </c>
      <c r="AO522" s="120">
        <v>35</v>
      </c>
      <c r="AP522" s="120">
        <v>18</v>
      </c>
      <c r="AQ522" s="120">
        <v>0</v>
      </c>
      <c r="AR522" s="120">
        <v>1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12.6</v>
      </c>
      <c r="BI522" s="120">
        <v>12.7</v>
      </c>
      <c r="BJ522" s="120">
        <v>16.8</v>
      </c>
      <c r="BK522" s="120">
        <v>18.7</v>
      </c>
      <c r="BL522" s="120">
        <v>0</v>
      </c>
      <c r="BM522" s="120" t="s">
        <v>530</v>
      </c>
    </row>
    <row r="523" spans="1:65" s="120" customFormat="1" ht="12" x14ac:dyDescent="0.25">
      <c r="A523" s="120" t="s">
        <v>173</v>
      </c>
      <c r="B523" s="120">
        <v>57</v>
      </c>
      <c r="C523" s="120">
        <v>5</v>
      </c>
      <c r="D523" s="120">
        <v>48</v>
      </c>
      <c r="E523" s="120">
        <v>0</v>
      </c>
      <c r="F523" s="120">
        <v>1</v>
      </c>
      <c r="G523" s="120">
        <v>0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8.7720000000000002</v>
      </c>
      <c r="P523" s="120">
        <v>84.21</v>
      </c>
      <c r="Q523" s="120">
        <v>0</v>
      </c>
      <c r="R523" s="120">
        <v>1.754</v>
      </c>
      <c r="S523" s="120">
        <v>0</v>
      </c>
      <c r="T523" s="120">
        <v>5.2629999999999999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493</v>
      </c>
      <c r="AB523" s="120" t="s">
        <v>187</v>
      </c>
      <c r="AC523" s="120" t="s">
        <v>56</v>
      </c>
      <c r="AD523" s="120" t="s">
        <v>207</v>
      </c>
      <c r="AE523" s="120" t="s">
        <v>56</v>
      </c>
      <c r="AF523" s="120" t="s">
        <v>507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11</v>
      </c>
      <c r="AO523" s="120">
        <v>26</v>
      </c>
      <c r="AP523" s="120">
        <v>17</v>
      </c>
      <c r="AQ523" s="120">
        <v>2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12.9</v>
      </c>
      <c r="BI523" s="120">
        <v>12.9</v>
      </c>
      <c r="BJ523" s="120">
        <v>16.5</v>
      </c>
      <c r="BK523" s="120">
        <v>18.600000000000001</v>
      </c>
      <c r="BL523" s="120">
        <v>0</v>
      </c>
      <c r="BM523" s="120" t="s">
        <v>531</v>
      </c>
    </row>
    <row r="524" spans="1:65" s="120" customFormat="1" ht="12" x14ac:dyDescent="0.25">
      <c r="A524" s="120" t="s">
        <v>175</v>
      </c>
      <c r="B524" s="120">
        <v>80</v>
      </c>
      <c r="C524" s="120">
        <v>13</v>
      </c>
      <c r="D524" s="120">
        <v>66</v>
      </c>
      <c r="E524" s="120">
        <v>0</v>
      </c>
      <c r="F524" s="120">
        <v>1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16.25</v>
      </c>
      <c r="P524" s="120">
        <v>82.5</v>
      </c>
      <c r="Q524" s="120">
        <v>0</v>
      </c>
      <c r="R524" s="120">
        <v>1.25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478</v>
      </c>
      <c r="AB524" s="120" t="s">
        <v>485</v>
      </c>
      <c r="AC524" s="120" t="s">
        <v>56</v>
      </c>
      <c r="AD524" s="120" t="s">
        <v>468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19</v>
      </c>
      <c r="AO524" s="120">
        <v>38</v>
      </c>
      <c r="AP524" s="120">
        <v>20</v>
      </c>
      <c r="AQ524" s="120">
        <v>1</v>
      </c>
      <c r="AR524" s="120">
        <v>1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12.9</v>
      </c>
      <c r="BI524" s="120">
        <v>13.4</v>
      </c>
      <c r="BJ524" s="120">
        <v>16.899999999999999</v>
      </c>
      <c r="BK524" s="120">
        <v>19</v>
      </c>
      <c r="BL524" s="120">
        <v>0</v>
      </c>
      <c r="BM524" s="120" t="s">
        <v>530</v>
      </c>
    </row>
    <row r="525" spans="1:65" s="120" customFormat="1" ht="12" x14ac:dyDescent="0.25">
      <c r="A525" s="120" t="s">
        <v>175</v>
      </c>
      <c r="B525" s="120">
        <v>63</v>
      </c>
      <c r="C525" s="120">
        <v>6</v>
      </c>
      <c r="D525" s="120">
        <v>53</v>
      </c>
      <c r="E525" s="120">
        <v>0</v>
      </c>
      <c r="F525" s="120">
        <v>1</v>
      </c>
      <c r="G525" s="120">
        <v>0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9.5239999999999991</v>
      </c>
      <c r="P525" s="120">
        <v>84.13</v>
      </c>
      <c r="Q525" s="120">
        <v>0</v>
      </c>
      <c r="R525" s="120">
        <v>1.587</v>
      </c>
      <c r="S525" s="120">
        <v>0</v>
      </c>
      <c r="T525" s="120">
        <v>4.7619999999999996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224</v>
      </c>
      <c r="AB525" s="120" t="s">
        <v>486</v>
      </c>
      <c r="AC525" s="120" t="s">
        <v>56</v>
      </c>
      <c r="AD525" s="120" t="s">
        <v>207</v>
      </c>
      <c r="AE525" s="120" t="s">
        <v>56</v>
      </c>
      <c r="AF525" s="120" t="s">
        <v>507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11</v>
      </c>
      <c r="AO525" s="120">
        <v>29</v>
      </c>
      <c r="AP525" s="120">
        <v>20</v>
      </c>
      <c r="AQ525" s="120">
        <v>2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13.2</v>
      </c>
      <c r="BI525" s="120">
        <v>13.1</v>
      </c>
      <c r="BJ525" s="120">
        <v>16.5</v>
      </c>
      <c r="BK525" s="120">
        <v>18.8</v>
      </c>
      <c r="BL525" s="120">
        <v>0</v>
      </c>
      <c r="BM525" s="120" t="s">
        <v>531</v>
      </c>
    </row>
    <row r="526" spans="1:65" s="120" customFormat="1" ht="12" x14ac:dyDescent="0.25">
      <c r="A526" s="120" t="s">
        <v>177</v>
      </c>
      <c r="B526" s="120">
        <v>81</v>
      </c>
      <c r="C526" s="120">
        <v>14</v>
      </c>
      <c r="D526" s="120">
        <v>66</v>
      </c>
      <c r="E526" s="120">
        <v>0</v>
      </c>
      <c r="F526" s="120">
        <v>1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17.28</v>
      </c>
      <c r="P526" s="120">
        <v>81.48</v>
      </c>
      <c r="Q526" s="120">
        <v>0</v>
      </c>
      <c r="R526" s="120">
        <v>1.2350000000000001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535</v>
      </c>
      <c r="AB526" s="120" t="s">
        <v>485</v>
      </c>
      <c r="AC526" s="120" t="s">
        <v>56</v>
      </c>
      <c r="AD526" s="120" t="s">
        <v>468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19</v>
      </c>
      <c r="AO526" s="120">
        <v>39</v>
      </c>
      <c r="AP526" s="120">
        <v>20</v>
      </c>
      <c r="AQ526" s="120">
        <v>1</v>
      </c>
      <c r="AR526" s="120">
        <v>1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12.9</v>
      </c>
      <c r="BI526" s="120">
        <v>13.4</v>
      </c>
      <c r="BJ526" s="120">
        <v>16.8</v>
      </c>
      <c r="BK526" s="120">
        <v>19</v>
      </c>
      <c r="BL526" s="120">
        <v>0</v>
      </c>
      <c r="BM526" s="120" t="s">
        <v>530</v>
      </c>
    </row>
    <row r="527" spans="1:65" s="120" customFormat="1" ht="12" x14ac:dyDescent="0.25">
      <c r="A527" s="120" t="s">
        <v>177</v>
      </c>
      <c r="B527" s="120">
        <v>63</v>
      </c>
      <c r="C527" s="120">
        <v>6</v>
      </c>
      <c r="D527" s="120">
        <v>53</v>
      </c>
      <c r="E527" s="120">
        <v>0</v>
      </c>
      <c r="F527" s="120">
        <v>1</v>
      </c>
      <c r="G527" s="120">
        <v>0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9.5239999999999991</v>
      </c>
      <c r="P527" s="120">
        <v>84.13</v>
      </c>
      <c r="Q527" s="120">
        <v>0</v>
      </c>
      <c r="R527" s="120">
        <v>1.587</v>
      </c>
      <c r="S527" s="120">
        <v>0</v>
      </c>
      <c r="T527" s="120">
        <v>4.7619999999999996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224</v>
      </c>
      <c r="AB527" s="120" t="s">
        <v>486</v>
      </c>
      <c r="AC527" s="120" t="s">
        <v>56</v>
      </c>
      <c r="AD527" s="120" t="s">
        <v>207</v>
      </c>
      <c r="AE527" s="120" t="s">
        <v>56</v>
      </c>
      <c r="AF527" s="120" t="s">
        <v>507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11</v>
      </c>
      <c r="AO527" s="120">
        <v>29</v>
      </c>
      <c r="AP527" s="120">
        <v>20</v>
      </c>
      <c r="AQ527" s="120">
        <v>2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13.2</v>
      </c>
      <c r="BI527" s="120">
        <v>13.1</v>
      </c>
      <c r="BJ527" s="120">
        <v>16.5</v>
      </c>
      <c r="BK527" s="120">
        <v>18.8</v>
      </c>
      <c r="BL527" s="120">
        <v>0</v>
      </c>
      <c r="BM527" s="120" t="s">
        <v>531</v>
      </c>
    </row>
    <row r="528" spans="1:65" s="120" customFormat="1" ht="12" x14ac:dyDescent="0.25">
      <c r="A528" s="120" t="s">
        <v>178</v>
      </c>
      <c r="B528" s="120">
        <v>81</v>
      </c>
      <c r="C528" s="120">
        <v>14</v>
      </c>
      <c r="D528" s="120">
        <v>66</v>
      </c>
      <c r="E528" s="120">
        <v>0</v>
      </c>
      <c r="F528" s="120">
        <v>1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17.28</v>
      </c>
      <c r="P528" s="120">
        <v>81.48</v>
      </c>
      <c r="Q528" s="120">
        <v>0</v>
      </c>
      <c r="R528" s="120">
        <v>1.2350000000000001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535</v>
      </c>
      <c r="AB528" s="120" t="s">
        <v>485</v>
      </c>
      <c r="AC528" s="120" t="s">
        <v>56</v>
      </c>
      <c r="AD528" s="120" t="s">
        <v>468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19</v>
      </c>
      <c r="AO528" s="120">
        <v>39</v>
      </c>
      <c r="AP528" s="120">
        <v>20</v>
      </c>
      <c r="AQ528" s="120">
        <v>1</v>
      </c>
      <c r="AR528" s="120">
        <v>1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12.9</v>
      </c>
      <c r="BI528" s="120">
        <v>13.4</v>
      </c>
      <c r="BJ528" s="120">
        <v>16.8</v>
      </c>
      <c r="BK528" s="120">
        <v>19</v>
      </c>
      <c r="BL528" s="120">
        <v>0</v>
      </c>
      <c r="BM528" s="120" t="s">
        <v>530</v>
      </c>
    </row>
    <row r="529" spans="1:65" s="120" customFormat="1" ht="12" x14ac:dyDescent="0.25">
      <c r="A529" s="120" t="s">
        <v>178</v>
      </c>
      <c r="B529" s="120">
        <v>63</v>
      </c>
      <c r="C529" s="120">
        <v>6</v>
      </c>
      <c r="D529" s="120">
        <v>53</v>
      </c>
      <c r="E529" s="120">
        <v>0</v>
      </c>
      <c r="F529" s="120">
        <v>1</v>
      </c>
      <c r="G529" s="120">
        <v>0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9.5239999999999991</v>
      </c>
      <c r="P529" s="120">
        <v>84.13</v>
      </c>
      <c r="Q529" s="120">
        <v>0</v>
      </c>
      <c r="R529" s="120">
        <v>1.587</v>
      </c>
      <c r="S529" s="120">
        <v>0</v>
      </c>
      <c r="T529" s="120">
        <v>4.7619999999999996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224</v>
      </c>
      <c r="AB529" s="120" t="s">
        <v>486</v>
      </c>
      <c r="AC529" s="120" t="s">
        <v>56</v>
      </c>
      <c r="AD529" s="120" t="s">
        <v>207</v>
      </c>
      <c r="AE529" s="120" t="s">
        <v>56</v>
      </c>
      <c r="AF529" s="120" t="s">
        <v>507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11</v>
      </c>
      <c r="AO529" s="120">
        <v>29</v>
      </c>
      <c r="AP529" s="120">
        <v>20</v>
      </c>
      <c r="AQ529" s="120">
        <v>2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13.2</v>
      </c>
      <c r="BI529" s="120">
        <v>13.1</v>
      </c>
      <c r="BJ529" s="120">
        <v>16.5</v>
      </c>
      <c r="BK529" s="120">
        <v>18.8</v>
      </c>
      <c r="BL529" s="120">
        <v>0</v>
      </c>
      <c r="BM529" s="120" t="s">
        <v>531</v>
      </c>
    </row>
    <row r="532" spans="1:65" s="115" customFormat="1" x14ac:dyDescent="0.25">
      <c r="A532" s="115" t="s">
        <v>548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271</v>
      </c>
      <c r="AR535" s="118" t="s">
        <v>51</v>
      </c>
      <c r="AS535" s="118" t="s">
        <v>272</v>
      </c>
      <c r="AT535" s="118" t="s">
        <v>273</v>
      </c>
      <c r="AU535" s="118" t="s">
        <v>274</v>
      </c>
      <c r="AV535" s="118" t="s">
        <v>275</v>
      </c>
      <c r="AW535" s="118" t="s">
        <v>52</v>
      </c>
      <c r="AX535" s="118" t="s">
        <v>276</v>
      </c>
      <c r="AY535" s="118" t="s">
        <v>277</v>
      </c>
      <c r="AZ535" s="118" t="s">
        <v>278</v>
      </c>
      <c r="BA535" s="118" t="s">
        <v>279</v>
      </c>
      <c r="BB535" s="118" t="s">
        <v>53</v>
      </c>
      <c r="BC535" s="118" t="s">
        <v>280</v>
      </c>
      <c r="BD535" s="118" t="s">
        <v>15</v>
      </c>
      <c r="BE535" s="118" t="s">
        <v>281</v>
      </c>
      <c r="BF535" s="118" t="s">
        <v>16</v>
      </c>
      <c r="BG535" s="118" t="s">
        <v>269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271</v>
      </c>
      <c r="AQ536" s="118" t="s">
        <v>51</v>
      </c>
      <c r="AR536" s="118" t="s">
        <v>272</v>
      </c>
      <c r="AS536" s="118" t="s">
        <v>273</v>
      </c>
      <c r="AT536" s="118" t="s">
        <v>274</v>
      </c>
      <c r="AU536" s="118" t="s">
        <v>275</v>
      </c>
      <c r="AV536" s="118" t="s">
        <v>52</v>
      </c>
      <c r="AW536" s="118" t="s">
        <v>276</v>
      </c>
      <c r="AX536" s="118" t="s">
        <v>277</v>
      </c>
      <c r="AY536" s="118" t="s">
        <v>278</v>
      </c>
      <c r="AZ536" s="118" t="s">
        <v>279</v>
      </c>
      <c r="BA536" s="118" t="s">
        <v>53</v>
      </c>
      <c r="BB536" s="118" t="s">
        <v>280</v>
      </c>
      <c r="BC536" s="118" t="s">
        <v>15</v>
      </c>
      <c r="BD536" s="118" t="s">
        <v>281</v>
      </c>
      <c r="BE536" s="118" t="s">
        <v>16</v>
      </c>
      <c r="BF536" s="118" t="s">
        <v>269</v>
      </c>
      <c r="BG536" s="118" t="s">
        <v>282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530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531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530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531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530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531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530</v>
      </c>
    </row>
    <row r="544" spans="1:65" s="119" customFormat="1" ht="11.4" x14ac:dyDescent="0.2">
      <c r="A544" s="119" t="s">
        <v>59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531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530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531</v>
      </c>
    </row>
    <row r="547" spans="1:65" s="119" customFormat="1" ht="11.4" x14ac:dyDescent="0.2">
      <c r="A547" s="119" t="s">
        <v>61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530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531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530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531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530</v>
      </c>
    </row>
    <row r="552" spans="1:65" s="119" customFormat="1" ht="11.4" x14ac:dyDescent="0.2">
      <c r="A552" s="119" t="s">
        <v>63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531</v>
      </c>
    </row>
    <row r="553" spans="1:65" s="119" customFormat="1" ht="11.4" x14ac:dyDescent="0.2">
      <c r="A553" s="119" t="s">
        <v>65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530</v>
      </c>
    </row>
    <row r="554" spans="1:65" s="119" customFormat="1" ht="11.4" x14ac:dyDescent="0.2">
      <c r="A554" s="119" t="s">
        <v>65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531</v>
      </c>
    </row>
    <row r="555" spans="1:65" s="119" customFormat="1" ht="11.4" x14ac:dyDescent="0.2">
      <c r="A555" s="119" t="s">
        <v>66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530</v>
      </c>
    </row>
    <row r="556" spans="1:65" s="119" customFormat="1" ht="11.4" x14ac:dyDescent="0.2">
      <c r="A556" s="119" t="s">
        <v>66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531</v>
      </c>
    </row>
    <row r="557" spans="1:65" s="119" customFormat="1" ht="11.4" x14ac:dyDescent="0.2">
      <c r="A557" s="119" t="s">
        <v>67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530</v>
      </c>
    </row>
    <row r="558" spans="1:65" s="119" customFormat="1" ht="11.4" x14ac:dyDescent="0.2">
      <c r="A558" s="119" t="s">
        <v>67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531</v>
      </c>
    </row>
    <row r="559" spans="1:65" s="119" customFormat="1" ht="11.4" x14ac:dyDescent="0.2">
      <c r="A559" s="119" t="s">
        <v>68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530</v>
      </c>
    </row>
    <row r="560" spans="1:65" s="119" customFormat="1" ht="11.4" x14ac:dyDescent="0.2">
      <c r="A560" s="119" t="s">
        <v>68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531</v>
      </c>
    </row>
    <row r="561" spans="1:65" s="119" customFormat="1" ht="11.4" x14ac:dyDescent="0.2">
      <c r="A561" s="119" t="s">
        <v>69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530</v>
      </c>
    </row>
    <row r="562" spans="1:65" s="119" customFormat="1" ht="11.4" x14ac:dyDescent="0.2">
      <c r="A562" s="119" t="s">
        <v>69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531</v>
      </c>
    </row>
    <row r="563" spans="1:65" s="119" customFormat="1" ht="11.4" x14ac:dyDescent="0.2">
      <c r="A563" s="119" t="s">
        <v>70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530</v>
      </c>
    </row>
    <row r="564" spans="1:65" s="119" customFormat="1" ht="11.4" x14ac:dyDescent="0.2">
      <c r="A564" s="119" t="s">
        <v>70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531</v>
      </c>
    </row>
    <row r="565" spans="1:65" s="119" customFormat="1" ht="11.4" x14ac:dyDescent="0.2">
      <c r="A565" s="119" t="s">
        <v>71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530</v>
      </c>
    </row>
    <row r="566" spans="1:65" s="119" customFormat="1" ht="11.4" x14ac:dyDescent="0.2">
      <c r="A566" s="119" t="s">
        <v>71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531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537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1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530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531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530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531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530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531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530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531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530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531</v>
      </c>
    </row>
    <row r="577" spans="1:65" s="119" customFormat="1" ht="11.4" x14ac:dyDescent="0.2">
      <c r="A577" s="119" t="s">
        <v>78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530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531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530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531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530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531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530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531</v>
      </c>
    </row>
    <row r="585" spans="1:65" s="119" customFormat="1" ht="11.4" x14ac:dyDescent="0.2">
      <c r="A585" s="119" t="s">
        <v>83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530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531</v>
      </c>
    </row>
    <row r="587" spans="1:65" s="119" customFormat="1" ht="11.4" x14ac:dyDescent="0.2">
      <c r="A587" s="119" t="s">
        <v>85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464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10.199999999999999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530</v>
      </c>
    </row>
    <row r="588" spans="1:65" s="119" customFormat="1" ht="11.4" x14ac:dyDescent="0.2">
      <c r="A588" s="119" t="s">
        <v>85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292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11.7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531</v>
      </c>
    </row>
    <row r="589" spans="1:65" s="119" customFormat="1" ht="11.4" x14ac:dyDescent="0.2">
      <c r="A589" s="119" t="s">
        <v>86</v>
      </c>
      <c r="B589" s="119">
        <v>1</v>
      </c>
      <c r="C589" s="119">
        <v>0</v>
      </c>
      <c r="D589" s="119">
        <v>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476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9.6999999999999993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530</v>
      </c>
    </row>
    <row r="590" spans="1:65" s="119" customFormat="1" ht="11.4" x14ac:dyDescent="0.2">
      <c r="A590" s="119" t="s">
        <v>86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224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12.5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531</v>
      </c>
    </row>
    <row r="591" spans="1:65" s="119" customFormat="1" ht="11.4" x14ac:dyDescent="0.2">
      <c r="A591" s="119" t="s">
        <v>88</v>
      </c>
      <c r="B591" s="119">
        <v>0</v>
      </c>
      <c r="C591" s="119">
        <v>0</v>
      </c>
      <c r="D591" s="119">
        <v>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 t="s">
        <v>55</v>
      </c>
      <c r="P591" s="119" t="s">
        <v>55</v>
      </c>
      <c r="Q591" s="119" t="s">
        <v>55</v>
      </c>
      <c r="R591" s="119" t="s">
        <v>55</v>
      </c>
      <c r="S591" s="119" t="s">
        <v>55</v>
      </c>
      <c r="T591" s="119" t="s">
        <v>55</v>
      </c>
      <c r="U591" s="119" t="s">
        <v>55</v>
      </c>
      <c r="V591" s="119" t="s">
        <v>55</v>
      </c>
      <c r="W591" s="119" t="s">
        <v>55</v>
      </c>
      <c r="X591" s="119" t="s">
        <v>55</v>
      </c>
      <c r="Y591" s="119" t="s">
        <v>55</v>
      </c>
      <c r="Z591" s="119" t="s">
        <v>55</v>
      </c>
      <c r="AA591" s="119" t="s">
        <v>56</v>
      </c>
      <c r="AB591" s="119" t="s">
        <v>56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 t="s">
        <v>55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530</v>
      </c>
    </row>
    <row r="592" spans="1:65" s="119" customFormat="1" ht="11.4" x14ac:dyDescent="0.2">
      <c r="A592" s="119" t="s">
        <v>88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472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2</v>
      </c>
      <c r="AP592" s="119">
        <v>0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15.2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531</v>
      </c>
    </row>
    <row r="593" spans="1:65" s="119" customFormat="1" ht="11.4" x14ac:dyDescent="0.2">
      <c r="A593" s="119" t="s">
        <v>89</v>
      </c>
      <c r="B593" s="119">
        <v>0</v>
      </c>
      <c r="C593" s="119">
        <v>0</v>
      </c>
      <c r="D593" s="119">
        <v>0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 t="s">
        <v>55</v>
      </c>
      <c r="P593" s="119" t="s">
        <v>55</v>
      </c>
      <c r="Q593" s="119" t="s">
        <v>55</v>
      </c>
      <c r="R593" s="119" t="s">
        <v>55</v>
      </c>
      <c r="S593" s="119" t="s">
        <v>55</v>
      </c>
      <c r="T593" s="119" t="s">
        <v>55</v>
      </c>
      <c r="U593" s="119" t="s">
        <v>55</v>
      </c>
      <c r="V593" s="119" t="s">
        <v>55</v>
      </c>
      <c r="W593" s="119" t="s">
        <v>55</v>
      </c>
      <c r="X593" s="119" t="s">
        <v>55</v>
      </c>
      <c r="Y593" s="119" t="s">
        <v>55</v>
      </c>
      <c r="Z593" s="119" t="s">
        <v>55</v>
      </c>
      <c r="AA593" s="119" t="s">
        <v>56</v>
      </c>
      <c r="AB593" s="119" t="s">
        <v>56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 t="s">
        <v>55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530</v>
      </c>
    </row>
    <row r="594" spans="1:65" s="119" customFormat="1" ht="11.4" x14ac:dyDescent="0.2">
      <c r="A594" s="119" t="s">
        <v>89</v>
      </c>
      <c r="B594" s="119">
        <v>1</v>
      </c>
      <c r="C594" s="119">
        <v>0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106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18.100000000000001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531</v>
      </c>
    </row>
    <row r="595" spans="1:65" s="119" customFormat="1" ht="11.4" x14ac:dyDescent="0.2">
      <c r="A595" s="119" t="s">
        <v>91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 t="s">
        <v>55</v>
      </c>
      <c r="P595" s="119" t="s">
        <v>55</v>
      </c>
      <c r="Q595" s="119" t="s">
        <v>55</v>
      </c>
      <c r="R595" s="119" t="s">
        <v>55</v>
      </c>
      <c r="S595" s="119" t="s">
        <v>55</v>
      </c>
      <c r="T595" s="119" t="s">
        <v>55</v>
      </c>
      <c r="U595" s="119" t="s">
        <v>55</v>
      </c>
      <c r="V595" s="119" t="s">
        <v>55</v>
      </c>
      <c r="W595" s="119" t="s">
        <v>55</v>
      </c>
      <c r="X595" s="119" t="s">
        <v>55</v>
      </c>
      <c r="Y595" s="119" t="s">
        <v>55</v>
      </c>
      <c r="Z595" s="119" t="s">
        <v>55</v>
      </c>
      <c r="AA595" s="119" t="s">
        <v>56</v>
      </c>
      <c r="AB595" s="119" t="s">
        <v>56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 t="s">
        <v>55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530</v>
      </c>
    </row>
    <row r="596" spans="1:65" s="119" customFormat="1" ht="11.4" x14ac:dyDescent="0.2">
      <c r="A596" s="119" t="s">
        <v>91</v>
      </c>
      <c r="B596" s="119">
        <v>1</v>
      </c>
      <c r="C596" s="119">
        <v>0</v>
      </c>
      <c r="D596" s="119">
        <v>1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72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16.2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531</v>
      </c>
    </row>
    <row r="597" spans="1:65" s="119" customFormat="1" ht="11.4" x14ac:dyDescent="0.2">
      <c r="A597" s="119" t="s">
        <v>92</v>
      </c>
      <c r="B597" s="119">
        <v>2</v>
      </c>
      <c r="C597" s="119">
        <v>0</v>
      </c>
      <c r="D597" s="119">
        <v>2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493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2</v>
      </c>
      <c r="AP597" s="119">
        <v>0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12.3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530</v>
      </c>
    </row>
    <row r="598" spans="1:65" s="119" customFormat="1" ht="11.4" x14ac:dyDescent="0.2">
      <c r="A598" s="119" t="s">
        <v>92</v>
      </c>
      <c r="B598" s="119">
        <v>1</v>
      </c>
      <c r="C598" s="119">
        <v>0</v>
      </c>
      <c r="D598" s="119">
        <v>1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201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12.7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531</v>
      </c>
    </row>
    <row r="599" spans="1:65" s="119" customFormat="1" ht="11.4" x14ac:dyDescent="0.2">
      <c r="A599" s="119" t="s">
        <v>93</v>
      </c>
      <c r="B599" s="119">
        <v>4</v>
      </c>
      <c r="C599" s="119">
        <v>1</v>
      </c>
      <c r="D599" s="119">
        <v>3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25</v>
      </c>
      <c r="P599" s="119">
        <v>75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87</v>
      </c>
      <c r="AB599" s="119" t="s">
        <v>222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3</v>
      </c>
      <c r="AP599" s="119">
        <v>1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14.7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530</v>
      </c>
    </row>
    <row r="600" spans="1:65" s="119" customFormat="1" ht="11.4" x14ac:dyDescent="0.2">
      <c r="A600" s="119" t="s">
        <v>93</v>
      </c>
      <c r="B600" s="119">
        <v>4</v>
      </c>
      <c r="C600" s="119">
        <v>2</v>
      </c>
      <c r="D600" s="119">
        <v>2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50</v>
      </c>
      <c r="P600" s="119">
        <v>50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549</v>
      </c>
      <c r="AB600" s="119" t="s">
        <v>474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1</v>
      </c>
      <c r="AO600" s="119">
        <v>2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8.6999999999999993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531</v>
      </c>
    </row>
    <row r="601" spans="1:65" s="119" customFormat="1" ht="11.4" x14ac:dyDescent="0.2">
      <c r="A601" s="119" t="s">
        <v>94</v>
      </c>
      <c r="B601" s="119">
        <v>2</v>
      </c>
      <c r="C601" s="119">
        <v>0</v>
      </c>
      <c r="D601" s="119">
        <v>2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289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1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14.7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530</v>
      </c>
    </row>
    <row r="602" spans="1:65" s="119" customFormat="1" ht="11.4" x14ac:dyDescent="0.2">
      <c r="A602" s="119" t="s">
        <v>94</v>
      </c>
      <c r="B602" s="119">
        <v>1</v>
      </c>
      <c r="C602" s="119">
        <v>0</v>
      </c>
      <c r="D602" s="119">
        <v>1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287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1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12.6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531</v>
      </c>
    </row>
    <row r="603" spans="1:65" s="119" customFormat="1" ht="11.4" x14ac:dyDescent="0.2">
      <c r="A603" s="119" t="s">
        <v>95</v>
      </c>
      <c r="B603" s="119">
        <v>13</v>
      </c>
      <c r="C603" s="119">
        <v>0</v>
      </c>
      <c r="D603" s="119">
        <v>13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486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2</v>
      </c>
      <c r="AO603" s="119">
        <v>6</v>
      </c>
      <c r="AP603" s="119">
        <v>5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13.4</v>
      </c>
      <c r="BI603" s="119">
        <v>14.1</v>
      </c>
      <c r="BJ603" s="119">
        <v>16.3</v>
      </c>
      <c r="BK603" s="119">
        <v>17.399999999999999</v>
      </c>
      <c r="BL603" s="119">
        <v>0</v>
      </c>
      <c r="BM603" s="119" t="s">
        <v>530</v>
      </c>
    </row>
    <row r="604" spans="1:65" s="119" customFormat="1" ht="11.4" x14ac:dyDescent="0.2">
      <c r="A604" s="119" t="s">
        <v>95</v>
      </c>
      <c r="B604" s="119">
        <v>2</v>
      </c>
      <c r="C604" s="119">
        <v>0</v>
      </c>
      <c r="D604" s="119">
        <v>2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185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0</v>
      </c>
      <c r="AQ604" s="119">
        <v>1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15.4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531</v>
      </c>
    </row>
    <row r="605" spans="1:65" s="119" customFormat="1" ht="11.4" x14ac:dyDescent="0.2">
      <c r="A605" s="119" t="s">
        <v>97</v>
      </c>
      <c r="B605" s="119">
        <v>9</v>
      </c>
      <c r="C605" s="119">
        <v>1</v>
      </c>
      <c r="D605" s="119">
        <v>8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11.11</v>
      </c>
      <c r="P605" s="119">
        <v>88.89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550</v>
      </c>
      <c r="AB605" s="119" t="s">
        <v>72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3</v>
      </c>
      <c r="AP605" s="119">
        <v>4</v>
      </c>
      <c r="AQ605" s="119">
        <v>1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15.4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530</v>
      </c>
    </row>
    <row r="606" spans="1:65" s="119" customFormat="1" ht="11.4" x14ac:dyDescent="0.2">
      <c r="A606" s="119" t="s">
        <v>97</v>
      </c>
      <c r="B606" s="119">
        <v>2</v>
      </c>
      <c r="C606" s="119">
        <v>0</v>
      </c>
      <c r="D606" s="119">
        <v>2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215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2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16.7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531</v>
      </c>
    </row>
    <row r="607" spans="1:65" s="119" customFormat="1" ht="11.4" x14ac:dyDescent="0.2">
      <c r="A607" s="119" t="s">
        <v>98</v>
      </c>
      <c r="B607" s="119">
        <v>4</v>
      </c>
      <c r="C607" s="119">
        <v>1</v>
      </c>
      <c r="D607" s="119">
        <v>3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25</v>
      </c>
      <c r="P607" s="119">
        <v>75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479</v>
      </c>
      <c r="AB607" s="119" t="s">
        <v>220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1</v>
      </c>
      <c r="AP607" s="119">
        <v>2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14.5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530</v>
      </c>
    </row>
    <row r="608" spans="1:65" s="119" customFormat="1" ht="11.4" x14ac:dyDescent="0.2">
      <c r="A608" s="119" t="s">
        <v>98</v>
      </c>
      <c r="B608" s="119">
        <v>3</v>
      </c>
      <c r="C608" s="119">
        <v>0</v>
      </c>
      <c r="D608" s="119">
        <v>3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464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0</v>
      </c>
      <c r="AO608" s="119">
        <v>1</v>
      </c>
      <c r="AP608" s="119">
        <v>1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10.199999999999999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531</v>
      </c>
    </row>
    <row r="609" spans="1:65" s="119" customFormat="1" ht="11.4" x14ac:dyDescent="0.2">
      <c r="A609" s="119" t="s">
        <v>99</v>
      </c>
      <c r="B609" s="119">
        <v>2</v>
      </c>
      <c r="C609" s="119">
        <v>0</v>
      </c>
      <c r="D609" s="119">
        <v>2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291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0</v>
      </c>
      <c r="AP609" s="119">
        <v>1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13.3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530</v>
      </c>
    </row>
    <row r="610" spans="1:65" s="119" customFormat="1" ht="11.4" x14ac:dyDescent="0.2">
      <c r="A610" s="119" t="s">
        <v>99</v>
      </c>
      <c r="B610" s="119">
        <v>2</v>
      </c>
      <c r="C610" s="119">
        <v>0</v>
      </c>
      <c r="D610" s="119">
        <v>2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200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1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14.8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531</v>
      </c>
    </row>
    <row r="611" spans="1:65" s="119" customFormat="1" ht="11.4" x14ac:dyDescent="0.2">
      <c r="A611" s="119" t="s">
        <v>100</v>
      </c>
      <c r="B611" s="119">
        <v>3</v>
      </c>
      <c r="C611" s="119">
        <v>0</v>
      </c>
      <c r="D611" s="119">
        <v>3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192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2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17.8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530</v>
      </c>
    </row>
    <row r="612" spans="1:65" s="119" customFormat="1" ht="11.4" x14ac:dyDescent="0.2">
      <c r="A612" s="119" t="s">
        <v>100</v>
      </c>
      <c r="B612" s="119">
        <v>1</v>
      </c>
      <c r="C612" s="119">
        <v>0</v>
      </c>
      <c r="D612" s="119">
        <v>1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485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13.8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531</v>
      </c>
    </row>
    <row r="613" spans="1:65" s="119" customFormat="1" ht="11.4" x14ac:dyDescent="0.2">
      <c r="A613" s="119" t="s">
        <v>101</v>
      </c>
      <c r="B613" s="119">
        <v>2</v>
      </c>
      <c r="C613" s="119">
        <v>0</v>
      </c>
      <c r="D613" s="119">
        <v>2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486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13.4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530</v>
      </c>
    </row>
    <row r="614" spans="1:65" s="119" customFormat="1" ht="11.4" x14ac:dyDescent="0.2">
      <c r="A614" s="119" t="s">
        <v>101</v>
      </c>
      <c r="B614" s="119">
        <v>3</v>
      </c>
      <c r="C614" s="119">
        <v>1</v>
      </c>
      <c r="D614" s="119">
        <v>1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33.33</v>
      </c>
      <c r="P614" s="119">
        <v>33.33</v>
      </c>
      <c r="Q614" s="119">
        <v>0</v>
      </c>
      <c r="R614" s="119">
        <v>33.33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497</v>
      </c>
      <c r="AB614" s="119" t="s">
        <v>468</v>
      </c>
      <c r="AC614" s="119" t="s">
        <v>56</v>
      </c>
      <c r="AD614" s="119" t="s">
        <v>464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11.8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531</v>
      </c>
    </row>
    <row r="615" spans="1:65" s="119" customFormat="1" ht="11.4" x14ac:dyDescent="0.2">
      <c r="A615" s="119" t="s">
        <v>102</v>
      </c>
      <c r="B615" s="119">
        <v>5</v>
      </c>
      <c r="C615" s="119">
        <v>2</v>
      </c>
      <c r="D615" s="119">
        <v>3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40</v>
      </c>
      <c r="P615" s="119">
        <v>60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467</v>
      </c>
      <c r="AB615" s="119" t="s">
        <v>208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3</v>
      </c>
      <c r="AP615" s="119">
        <v>2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15.1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530</v>
      </c>
    </row>
    <row r="616" spans="1:65" s="119" customFormat="1" ht="11.4" x14ac:dyDescent="0.2">
      <c r="A616" s="119" t="s">
        <v>102</v>
      </c>
      <c r="B616" s="119">
        <v>1</v>
      </c>
      <c r="C616" s="119">
        <v>0</v>
      </c>
      <c r="D616" s="119">
        <v>1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72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1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16.2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531</v>
      </c>
    </row>
    <row r="617" spans="1:65" s="119" customFormat="1" ht="11.4" x14ac:dyDescent="0.2">
      <c r="A617" s="119" t="s">
        <v>104</v>
      </c>
      <c r="B617" s="119">
        <v>0</v>
      </c>
      <c r="C617" s="119">
        <v>0</v>
      </c>
      <c r="D617" s="119">
        <v>0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 t="s">
        <v>55</v>
      </c>
      <c r="P617" s="119" t="s">
        <v>55</v>
      </c>
      <c r="Q617" s="119" t="s">
        <v>55</v>
      </c>
      <c r="R617" s="119" t="s">
        <v>55</v>
      </c>
      <c r="S617" s="119" t="s">
        <v>55</v>
      </c>
      <c r="T617" s="119" t="s">
        <v>55</v>
      </c>
      <c r="U617" s="119" t="s">
        <v>55</v>
      </c>
      <c r="V617" s="119" t="s">
        <v>55</v>
      </c>
      <c r="W617" s="119" t="s">
        <v>55</v>
      </c>
      <c r="X617" s="119" t="s">
        <v>55</v>
      </c>
      <c r="Y617" s="119" t="s">
        <v>55</v>
      </c>
      <c r="Z617" s="119" t="s">
        <v>55</v>
      </c>
      <c r="AA617" s="119" t="s">
        <v>56</v>
      </c>
      <c r="AB617" s="119" t="s">
        <v>56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0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 t="s">
        <v>55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530</v>
      </c>
    </row>
    <row r="618" spans="1:65" s="119" customFormat="1" ht="11.4" x14ac:dyDescent="0.2">
      <c r="A618" s="119" t="s">
        <v>104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55</v>
      </c>
      <c r="P618" s="119" t="s">
        <v>55</v>
      </c>
      <c r="Q618" s="119" t="s">
        <v>55</v>
      </c>
      <c r="R618" s="119" t="s">
        <v>55</v>
      </c>
      <c r="S618" s="119" t="s">
        <v>55</v>
      </c>
      <c r="T618" s="119" t="s">
        <v>55</v>
      </c>
      <c r="U618" s="119" t="s">
        <v>55</v>
      </c>
      <c r="V618" s="119" t="s">
        <v>55</v>
      </c>
      <c r="W618" s="119" t="s">
        <v>55</v>
      </c>
      <c r="X618" s="119" t="s">
        <v>55</v>
      </c>
      <c r="Y618" s="119" t="s">
        <v>55</v>
      </c>
      <c r="Z618" s="119" t="s">
        <v>55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55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531</v>
      </c>
    </row>
    <row r="619" spans="1:65" s="119" customFormat="1" ht="11.4" x14ac:dyDescent="0.2">
      <c r="A619" s="119" t="s">
        <v>105</v>
      </c>
      <c r="B619" s="119">
        <v>0</v>
      </c>
      <c r="C619" s="119">
        <v>0</v>
      </c>
      <c r="D619" s="119">
        <v>0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 t="s">
        <v>55</v>
      </c>
      <c r="P619" s="119" t="s">
        <v>55</v>
      </c>
      <c r="Q619" s="119" t="s">
        <v>55</v>
      </c>
      <c r="R619" s="119" t="s">
        <v>55</v>
      </c>
      <c r="S619" s="119" t="s">
        <v>55</v>
      </c>
      <c r="T619" s="119" t="s">
        <v>55</v>
      </c>
      <c r="U619" s="119" t="s">
        <v>55</v>
      </c>
      <c r="V619" s="119" t="s">
        <v>55</v>
      </c>
      <c r="W619" s="119" t="s">
        <v>55</v>
      </c>
      <c r="X619" s="119" t="s">
        <v>55</v>
      </c>
      <c r="Y619" s="119" t="s">
        <v>55</v>
      </c>
      <c r="Z619" s="119" t="s">
        <v>55</v>
      </c>
      <c r="AA619" s="119" t="s">
        <v>56</v>
      </c>
      <c r="AB619" s="119" t="s">
        <v>56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 t="s">
        <v>55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530</v>
      </c>
    </row>
    <row r="620" spans="1:65" s="119" customFormat="1" ht="11.4" x14ac:dyDescent="0.2">
      <c r="A620" s="119" t="s">
        <v>105</v>
      </c>
      <c r="B620" s="119">
        <v>2</v>
      </c>
      <c r="C620" s="119">
        <v>0</v>
      </c>
      <c r="D620" s="119">
        <v>2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486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1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13.4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531</v>
      </c>
    </row>
    <row r="621" spans="1:65" s="119" customFormat="1" ht="11.4" x14ac:dyDescent="0.2">
      <c r="A621" s="119" t="s">
        <v>107</v>
      </c>
      <c r="B621" s="119">
        <v>4</v>
      </c>
      <c r="C621" s="119">
        <v>1</v>
      </c>
      <c r="D621" s="119">
        <v>3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25</v>
      </c>
      <c r="P621" s="119">
        <v>75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501</v>
      </c>
      <c r="AB621" s="119" t="s">
        <v>486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3</v>
      </c>
      <c r="AP621" s="119">
        <v>0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12.2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530</v>
      </c>
    </row>
    <row r="622" spans="1:65" s="119" customFormat="1" ht="11.4" x14ac:dyDescent="0.2">
      <c r="A622" s="119" t="s">
        <v>107</v>
      </c>
      <c r="B622" s="119">
        <v>1</v>
      </c>
      <c r="C622" s="119">
        <v>0</v>
      </c>
      <c r="D622" s="119">
        <v>1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284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14.1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531</v>
      </c>
    </row>
    <row r="623" spans="1:65" s="119" customFormat="1" ht="11.4" x14ac:dyDescent="0.2">
      <c r="A623" s="119" t="s">
        <v>108</v>
      </c>
      <c r="B623" s="119">
        <v>2</v>
      </c>
      <c r="C623" s="119">
        <v>0</v>
      </c>
      <c r="D623" s="119">
        <v>1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50</v>
      </c>
      <c r="Q623" s="119">
        <v>0</v>
      </c>
      <c r="R623" s="119">
        <v>50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486</v>
      </c>
      <c r="AC623" s="119" t="s">
        <v>56</v>
      </c>
      <c r="AD623" s="119" t="s">
        <v>203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1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14.7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530</v>
      </c>
    </row>
    <row r="624" spans="1:65" s="119" customFormat="1" ht="11.4" x14ac:dyDescent="0.2">
      <c r="A624" s="119" t="s">
        <v>108</v>
      </c>
      <c r="B624" s="119">
        <v>2</v>
      </c>
      <c r="C624" s="119">
        <v>0</v>
      </c>
      <c r="D624" s="119">
        <v>1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50</v>
      </c>
      <c r="Q624" s="119">
        <v>0</v>
      </c>
      <c r="R624" s="119">
        <v>50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551</v>
      </c>
      <c r="AC624" s="119" t="s">
        <v>56</v>
      </c>
      <c r="AD624" s="119" t="s">
        <v>483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2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8.1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531</v>
      </c>
    </row>
    <row r="625" spans="1:65" s="119" customFormat="1" ht="11.4" x14ac:dyDescent="0.2">
      <c r="A625" s="119" t="s">
        <v>110</v>
      </c>
      <c r="B625" s="119">
        <v>1</v>
      </c>
      <c r="C625" s="119">
        <v>0</v>
      </c>
      <c r="D625" s="119">
        <v>1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216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0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13.9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530</v>
      </c>
    </row>
    <row r="626" spans="1:65" s="119" customFormat="1" ht="11.4" x14ac:dyDescent="0.2">
      <c r="A626" s="119" t="s">
        <v>110</v>
      </c>
      <c r="B626" s="119">
        <v>1</v>
      </c>
      <c r="C626" s="119">
        <v>0</v>
      </c>
      <c r="D626" s="119">
        <v>1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184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15.5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531</v>
      </c>
    </row>
    <row r="627" spans="1:65" s="119" customFormat="1" ht="11.4" x14ac:dyDescent="0.2">
      <c r="A627" s="119" t="s">
        <v>111</v>
      </c>
      <c r="B627" s="119">
        <v>1</v>
      </c>
      <c r="C627" s="119">
        <v>0</v>
      </c>
      <c r="D627" s="119">
        <v>1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103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15.7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530</v>
      </c>
    </row>
    <row r="628" spans="1:65" s="119" customFormat="1" ht="11.4" x14ac:dyDescent="0.2">
      <c r="A628" s="119" t="s">
        <v>111</v>
      </c>
      <c r="B628" s="119">
        <v>2</v>
      </c>
      <c r="C628" s="119">
        <v>0</v>
      </c>
      <c r="D628" s="119">
        <v>2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472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15.2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531</v>
      </c>
    </row>
    <row r="629" spans="1:65" s="119" customFormat="1" ht="11.4" x14ac:dyDescent="0.2">
      <c r="A629" s="119" t="s">
        <v>112</v>
      </c>
      <c r="B629" s="119">
        <v>1</v>
      </c>
      <c r="C629" s="119">
        <v>0</v>
      </c>
      <c r="D629" s="119">
        <v>1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151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0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530</v>
      </c>
    </row>
    <row r="630" spans="1:65" s="119" customFormat="1" ht="11.4" x14ac:dyDescent="0.2">
      <c r="A630" s="119" t="s">
        <v>112</v>
      </c>
      <c r="B630" s="119">
        <v>2</v>
      </c>
      <c r="C630" s="119">
        <v>0</v>
      </c>
      <c r="D630" s="119">
        <v>2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216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2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13.9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531</v>
      </c>
    </row>
    <row r="631" spans="1:65" s="119" customFormat="1" ht="11.4" x14ac:dyDescent="0.2">
      <c r="A631" s="119" t="s">
        <v>114</v>
      </c>
      <c r="B631" s="119">
        <v>2</v>
      </c>
      <c r="C631" s="119">
        <v>0</v>
      </c>
      <c r="D631" s="119">
        <v>2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507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1</v>
      </c>
      <c r="AP631" s="119">
        <v>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10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530</v>
      </c>
    </row>
    <row r="632" spans="1:65" s="119" customFormat="1" ht="11.4" x14ac:dyDescent="0.2">
      <c r="A632" s="119" t="s">
        <v>114</v>
      </c>
      <c r="B632" s="119">
        <v>1</v>
      </c>
      <c r="C632" s="119">
        <v>0</v>
      </c>
      <c r="D632" s="119">
        <v>1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479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9.1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531</v>
      </c>
    </row>
    <row r="633" spans="1:65" s="119" customFormat="1" ht="11.4" x14ac:dyDescent="0.2">
      <c r="A633" s="119" t="s">
        <v>115</v>
      </c>
      <c r="B633" s="119">
        <v>1</v>
      </c>
      <c r="C633" s="119">
        <v>1</v>
      </c>
      <c r="D633" s="119">
        <v>0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100</v>
      </c>
      <c r="P633" s="119">
        <v>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552</v>
      </c>
      <c r="AB633" s="119" t="s">
        <v>56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0</v>
      </c>
      <c r="AP633" s="119">
        <v>0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8.1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530</v>
      </c>
    </row>
    <row r="634" spans="1:65" s="119" customFormat="1" ht="11.4" x14ac:dyDescent="0.2">
      <c r="A634" s="119" t="s">
        <v>115</v>
      </c>
      <c r="B634" s="119">
        <v>3</v>
      </c>
      <c r="C634" s="119">
        <v>0</v>
      </c>
      <c r="D634" s="119">
        <v>2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66.67</v>
      </c>
      <c r="Q634" s="119">
        <v>0</v>
      </c>
      <c r="R634" s="119">
        <v>33.33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215</v>
      </c>
      <c r="AC634" s="119" t="s">
        <v>56</v>
      </c>
      <c r="AD634" s="119" t="s">
        <v>553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0</v>
      </c>
      <c r="AO634" s="119">
        <v>0</v>
      </c>
      <c r="AP634" s="119">
        <v>2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12.7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531</v>
      </c>
    </row>
    <row r="635" spans="1:65" s="119" customFormat="1" ht="11.4" x14ac:dyDescent="0.2">
      <c r="A635" s="119" t="s">
        <v>116</v>
      </c>
      <c r="B635" s="119">
        <v>3</v>
      </c>
      <c r="C635" s="119">
        <v>0</v>
      </c>
      <c r="D635" s="119">
        <v>3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199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16.899999999999999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530</v>
      </c>
    </row>
    <row r="636" spans="1:65" s="119" customFormat="1" ht="11.4" x14ac:dyDescent="0.2">
      <c r="A636" s="119" t="s">
        <v>116</v>
      </c>
      <c r="B636" s="119">
        <v>5</v>
      </c>
      <c r="C636" s="119">
        <v>0</v>
      </c>
      <c r="D636" s="119">
        <v>5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118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2</v>
      </c>
      <c r="AQ636" s="119">
        <v>1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16.600000000000001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531</v>
      </c>
    </row>
    <row r="637" spans="1:65" s="119" customFormat="1" ht="11.4" x14ac:dyDescent="0.2">
      <c r="A637" s="119" t="s">
        <v>117</v>
      </c>
      <c r="B637" s="119">
        <v>2</v>
      </c>
      <c r="C637" s="119">
        <v>0</v>
      </c>
      <c r="D637" s="119">
        <v>2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118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2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16.600000000000001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530</v>
      </c>
    </row>
    <row r="638" spans="1:65" s="119" customFormat="1" ht="11.4" x14ac:dyDescent="0.2">
      <c r="A638" s="119" t="s">
        <v>117</v>
      </c>
      <c r="B638" s="119">
        <v>0</v>
      </c>
      <c r="C638" s="119">
        <v>0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 t="s">
        <v>55</v>
      </c>
      <c r="P638" s="119" t="s">
        <v>55</v>
      </c>
      <c r="Q638" s="119" t="s">
        <v>55</v>
      </c>
      <c r="R638" s="119" t="s">
        <v>55</v>
      </c>
      <c r="S638" s="119" t="s">
        <v>55</v>
      </c>
      <c r="T638" s="119" t="s">
        <v>55</v>
      </c>
      <c r="U638" s="119" t="s">
        <v>55</v>
      </c>
      <c r="V638" s="119" t="s">
        <v>55</v>
      </c>
      <c r="W638" s="119" t="s">
        <v>55</v>
      </c>
      <c r="X638" s="119" t="s">
        <v>55</v>
      </c>
      <c r="Y638" s="119" t="s">
        <v>55</v>
      </c>
      <c r="Z638" s="119" t="s">
        <v>55</v>
      </c>
      <c r="AA638" s="119" t="s">
        <v>56</v>
      </c>
      <c r="AB638" s="119" t="s">
        <v>56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 t="s">
        <v>55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531</v>
      </c>
    </row>
    <row r="639" spans="1:65" s="119" customFormat="1" ht="11.4" x14ac:dyDescent="0.2">
      <c r="A639" s="119" t="s">
        <v>120</v>
      </c>
      <c r="B639" s="119">
        <v>3</v>
      </c>
      <c r="C639" s="119">
        <v>1</v>
      </c>
      <c r="D639" s="119">
        <v>2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33.33</v>
      </c>
      <c r="P639" s="119">
        <v>66.67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492</v>
      </c>
      <c r="AB639" s="119" t="s">
        <v>84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0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12.8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530</v>
      </c>
    </row>
    <row r="640" spans="1:65" s="119" customFormat="1" ht="11.4" x14ac:dyDescent="0.2">
      <c r="A640" s="119" t="s">
        <v>120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55</v>
      </c>
      <c r="P640" s="119" t="s">
        <v>55</v>
      </c>
      <c r="Q640" s="119" t="s">
        <v>55</v>
      </c>
      <c r="R640" s="119" t="s">
        <v>55</v>
      </c>
      <c r="S640" s="119" t="s">
        <v>55</v>
      </c>
      <c r="T640" s="119" t="s">
        <v>55</v>
      </c>
      <c r="U640" s="119" t="s">
        <v>55</v>
      </c>
      <c r="V640" s="119" t="s">
        <v>55</v>
      </c>
      <c r="W640" s="119" t="s">
        <v>55</v>
      </c>
      <c r="X640" s="119" t="s">
        <v>55</v>
      </c>
      <c r="Y640" s="119" t="s">
        <v>55</v>
      </c>
      <c r="Z640" s="119" t="s">
        <v>55</v>
      </c>
      <c r="AA640" s="119" t="s">
        <v>56</v>
      </c>
      <c r="AB640" s="119" t="s">
        <v>56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55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531</v>
      </c>
    </row>
    <row r="641" spans="1:65" s="119" customFormat="1" ht="11.4" x14ac:dyDescent="0.2">
      <c r="A641" s="119" t="s">
        <v>121</v>
      </c>
      <c r="B641" s="119">
        <v>2</v>
      </c>
      <c r="C641" s="119">
        <v>0</v>
      </c>
      <c r="D641" s="119">
        <v>2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119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1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19.100000000000001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530</v>
      </c>
    </row>
    <row r="642" spans="1:65" s="119" customFormat="1" ht="11.4" x14ac:dyDescent="0.2">
      <c r="A642" s="119" t="s">
        <v>121</v>
      </c>
      <c r="B642" s="119">
        <v>0</v>
      </c>
      <c r="C642" s="119">
        <v>0</v>
      </c>
      <c r="D642" s="119">
        <v>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 t="s">
        <v>55</v>
      </c>
      <c r="P642" s="119" t="s">
        <v>55</v>
      </c>
      <c r="Q642" s="119" t="s">
        <v>55</v>
      </c>
      <c r="R642" s="119" t="s">
        <v>55</v>
      </c>
      <c r="S642" s="119" t="s">
        <v>55</v>
      </c>
      <c r="T642" s="119" t="s">
        <v>55</v>
      </c>
      <c r="U642" s="119" t="s">
        <v>55</v>
      </c>
      <c r="V642" s="119" t="s">
        <v>55</v>
      </c>
      <c r="W642" s="119" t="s">
        <v>55</v>
      </c>
      <c r="X642" s="119" t="s">
        <v>55</v>
      </c>
      <c r="Y642" s="119" t="s">
        <v>55</v>
      </c>
      <c r="Z642" s="119" t="s">
        <v>55</v>
      </c>
      <c r="AA642" s="119" t="s">
        <v>56</v>
      </c>
      <c r="AB642" s="119" t="s">
        <v>56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 t="s">
        <v>55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531</v>
      </c>
    </row>
    <row r="643" spans="1:65" s="119" customFormat="1" ht="11.4" x14ac:dyDescent="0.2">
      <c r="A643" s="119" t="s">
        <v>122</v>
      </c>
      <c r="B643" s="119">
        <v>0</v>
      </c>
      <c r="C643" s="119">
        <v>0</v>
      </c>
      <c r="D643" s="119">
        <v>0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 t="s">
        <v>55</v>
      </c>
      <c r="P643" s="119" t="s">
        <v>55</v>
      </c>
      <c r="Q643" s="119" t="s">
        <v>55</v>
      </c>
      <c r="R643" s="119" t="s">
        <v>55</v>
      </c>
      <c r="S643" s="119" t="s">
        <v>55</v>
      </c>
      <c r="T643" s="119" t="s">
        <v>55</v>
      </c>
      <c r="U643" s="119" t="s">
        <v>55</v>
      </c>
      <c r="V643" s="119" t="s">
        <v>55</v>
      </c>
      <c r="W643" s="119" t="s">
        <v>55</v>
      </c>
      <c r="X643" s="119" t="s">
        <v>55</v>
      </c>
      <c r="Y643" s="119" t="s">
        <v>55</v>
      </c>
      <c r="Z643" s="119" t="s">
        <v>55</v>
      </c>
      <c r="AA643" s="119" t="s">
        <v>56</v>
      </c>
      <c r="AB643" s="119" t="s">
        <v>56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 t="s">
        <v>55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530</v>
      </c>
    </row>
    <row r="644" spans="1:65" s="119" customFormat="1" ht="11.4" x14ac:dyDescent="0.2">
      <c r="A644" s="119" t="s">
        <v>122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531</v>
      </c>
    </row>
    <row r="645" spans="1:65" s="119" customFormat="1" ht="11.4" x14ac:dyDescent="0.2">
      <c r="A645" s="119" t="s">
        <v>123</v>
      </c>
      <c r="B645" s="119">
        <v>4</v>
      </c>
      <c r="C645" s="119">
        <v>0</v>
      </c>
      <c r="D645" s="119">
        <v>4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285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3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14.4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530</v>
      </c>
    </row>
    <row r="646" spans="1:65" s="119" customFormat="1" ht="11.4" x14ac:dyDescent="0.2">
      <c r="A646" s="119" t="s">
        <v>123</v>
      </c>
      <c r="B646" s="119">
        <v>2</v>
      </c>
      <c r="C646" s="119">
        <v>0</v>
      </c>
      <c r="D646" s="119">
        <v>2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202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1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15.1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531</v>
      </c>
    </row>
    <row r="647" spans="1:65" s="119" customFormat="1" ht="11.4" x14ac:dyDescent="0.2">
      <c r="A647" s="119" t="s">
        <v>124</v>
      </c>
      <c r="B647" s="119">
        <v>1</v>
      </c>
      <c r="C647" s="119">
        <v>0</v>
      </c>
      <c r="D647" s="119">
        <v>1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194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16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530</v>
      </c>
    </row>
    <row r="648" spans="1:65" s="119" customFormat="1" ht="11.4" x14ac:dyDescent="0.2">
      <c r="A648" s="119" t="s">
        <v>124</v>
      </c>
      <c r="B648" s="119">
        <v>3</v>
      </c>
      <c r="C648" s="119">
        <v>0</v>
      </c>
      <c r="D648" s="119">
        <v>3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211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0</v>
      </c>
      <c r="AP648" s="119">
        <v>2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14.6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531</v>
      </c>
    </row>
    <row r="649" spans="1:65" s="119" customFormat="1" ht="11.4" x14ac:dyDescent="0.2">
      <c r="A649" s="119" t="s">
        <v>125</v>
      </c>
      <c r="B649" s="119">
        <v>2</v>
      </c>
      <c r="C649" s="119">
        <v>0</v>
      </c>
      <c r="D649" s="119">
        <v>1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50</v>
      </c>
      <c r="Q649" s="119">
        <v>0</v>
      </c>
      <c r="R649" s="119">
        <v>50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496</v>
      </c>
      <c r="AC649" s="119" t="s">
        <v>56</v>
      </c>
      <c r="AD649" s="119" t="s">
        <v>288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0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530</v>
      </c>
    </row>
    <row r="650" spans="1:65" s="119" customFormat="1" ht="11.4" x14ac:dyDescent="0.2">
      <c r="A650" s="119" t="s">
        <v>125</v>
      </c>
      <c r="B650" s="119">
        <v>2</v>
      </c>
      <c r="C650" s="119">
        <v>0</v>
      </c>
      <c r="D650" s="119">
        <v>2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186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0</v>
      </c>
      <c r="AQ650" s="119">
        <v>1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17.2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531</v>
      </c>
    </row>
    <row r="651" spans="1:65" s="119" customFormat="1" ht="11.4" x14ac:dyDescent="0.2">
      <c r="A651" s="119" t="s">
        <v>127</v>
      </c>
      <c r="B651" s="119">
        <v>2</v>
      </c>
      <c r="C651" s="119">
        <v>0</v>
      </c>
      <c r="D651" s="119">
        <v>1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50</v>
      </c>
      <c r="Q651" s="119">
        <v>0</v>
      </c>
      <c r="R651" s="119">
        <v>50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496</v>
      </c>
      <c r="AC651" s="119" t="s">
        <v>56</v>
      </c>
      <c r="AD651" s="119" t="s">
        <v>182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1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530</v>
      </c>
    </row>
    <row r="652" spans="1:65" s="119" customFormat="1" ht="11.4" x14ac:dyDescent="0.2">
      <c r="A652" s="119" t="s">
        <v>127</v>
      </c>
      <c r="B652" s="119">
        <v>1</v>
      </c>
      <c r="C652" s="119">
        <v>0</v>
      </c>
      <c r="D652" s="119">
        <v>0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0</v>
      </c>
      <c r="Q652" s="119">
        <v>0</v>
      </c>
      <c r="R652" s="119">
        <v>100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56</v>
      </c>
      <c r="AC652" s="119" t="s">
        <v>56</v>
      </c>
      <c r="AD652" s="119" t="s">
        <v>468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14.2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531</v>
      </c>
    </row>
    <row r="653" spans="1:65" s="119" customFormat="1" ht="11.4" x14ac:dyDescent="0.2">
      <c r="A653" s="119" t="s">
        <v>129</v>
      </c>
      <c r="B653" s="119">
        <v>5</v>
      </c>
      <c r="C653" s="119">
        <v>0</v>
      </c>
      <c r="D653" s="119">
        <v>5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196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3</v>
      </c>
      <c r="AP653" s="119">
        <v>2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14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530</v>
      </c>
    </row>
    <row r="654" spans="1:65" s="119" customFormat="1" ht="11.4" x14ac:dyDescent="0.2">
      <c r="A654" s="119" t="s">
        <v>129</v>
      </c>
      <c r="B654" s="119">
        <v>1</v>
      </c>
      <c r="C654" s="119">
        <v>0</v>
      </c>
      <c r="D654" s="119">
        <v>1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106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18.100000000000001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531</v>
      </c>
    </row>
    <row r="655" spans="1:65" s="119" customFormat="1" ht="11.4" x14ac:dyDescent="0.2">
      <c r="A655" s="119" t="s">
        <v>130</v>
      </c>
      <c r="B655" s="119">
        <v>3</v>
      </c>
      <c r="C655" s="119">
        <v>0</v>
      </c>
      <c r="D655" s="119">
        <v>3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512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2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20.9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530</v>
      </c>
    </row>
    <row r="656" spans="1:65" s="119" customFormat="1" ht="11.4" x14ac:dyDescent="0.2">
      <c r="A656" s="119" t="s">
        <v>130</v>
      </c>
      <c r="B656" s="119">
        <v>1</v>
      </c>
      <c r="C656" s="119">
        <v>0</v>
      </c>
      <c r="D656" s="119">
        <v>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182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531</v>
      </c>
    </row>
    <row r="657" spans="1:65" s="119" customFormat="1" ht="11.4" x14ac:dyDescent="0.2">
      <c r="A657" s="119" t="s">
        <v>131</v>
      </c>
      <c r="B657" s="119">
        <v>2</v>
      </c>
      <c r="C657" s="119">
        <v>0</v>
      </c>
      <c r="D657" s="119">
        <v>2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212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2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15.9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530</v>
      </c>
    </row>
    <row r="658" spans="1:65" s="119" customFormat="1" ht="11.4" x14ac:dyDescent="0.2">
      <c r="A658" s="119" t="s">
        <v>131</v>
      </c>
      <c r="B658" s="119">
        <v>3</v>
      </c>
      <c r="C658" s="119">
        <v>1</v>
      </c>
      <c r="D658" s="119">
        <v>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33.33</v>
      </c>
      <c r="P658" s="119">
        <v>66.67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196</v>
      </c>
      <c r="AB658" s="119" t="s">
        <v>189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2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16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531</v>
      </c>
    </row>
    <row r="659" spans="1:65" s="119" customFormat="1" ht="11.4" x14ac:dyDescent="0.2">
      <c r="A659" s="119" t="s">
        <v>132</v>
      </c>
      <c r="B659" s="119">
        <v>4</v>
      </c>
      <c r="C659" s="119">
        <v>0</v>
      </c>
      <c r="D659" s="119">
        <v>3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75</v>
      </c>
      <c r="Q659" s="119">
        <v>0</v>
      </c>
      <c r="R659" s="119">
        <v>25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211</v>
      </c>
      <c r="AC659" s="119" t="s">
        <v>56</v>
      </c>
      <c r="AD659" s="119" t="s">
        <v>220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3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530</v>
      </c>
    </row>
    <row r="660" spans="1:65" s="119" customFormat="1" ht="11.4" x14ac:dyDescent="0.2">
      <c r="A660" s="119" t="s">
        <v>132</v>
      </c>
      <c r="B660" s="119">
        <v>3</v>
      </c>
      <c r="C660" s="119">
        <v>0</v>
      </c>
      <c r="D660" s="119">
        <v>2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66.67</v>
      </c>
      <c r="Q660" s="119">
        <v>0</v>
      </c>
      <c r="R660" s="119">
        <v>33.33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201</v>
      </c>
      <c r="AC660" s="119" t="s">
        <v>56</v>
      </c>
      <c r="AD660" s="119" t="s">
        <v>284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3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13.1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531</v>
      </c>
    </row>
    <row r="661" spans="1:65" s="119" customFormat="1" ht="11.4" x14ac:dyDescent="0.2">
      <c r="A661" s="119" t="s">
        <v>133</v>
      </c>
      <c r="B661" s="119">
        <v>2</v>
      </c>
      <c r="C661" s="119">
        <v>0</v>
      </c>
      <c r="D661" s="119">
        <v>2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217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1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14.3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530</v>
      </c>
    </row>
    <row r="662" spans="1:65" s="119" customFormat="1" ht="11.4" x14ac:dyDescent="0.2">
      <c r="A662" s="119" t="s">
        <v>133</v>
      </c>
      <c r="B662" s="119">
        <v>6</v>
      </c>
      <c r="C662" s="119">
        <v>0</v>
      </c>
      <c r="D662" s="119">
        <v>6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283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6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12.9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531</v>
      </c>
    </row>
    <row r="663" spans="1:65" s="119" customFormat="1" ht="11.4" x14ac:dyDescent="0.2">
      <c r="A663" s="119" t="s">
        <v>135</v>
      </c>
      <c r="B663" s="119">
        <v>5</v>
      </c>
      <c r="C663" s="119">
        <v>1</v>
      </c>
      <c r="D663" s="119">
        <v>4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20</v>
      </c>
      <c r="P663" s="119">
        <v>80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506</v>
      </c>
      <c r="AB663" s="119" t="s">
        <v>84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3</v>
      </c>
      <c r="AP663" s="119">
        <v>1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12.3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530</v>
      </c>
    </row>
    <row r="664" spans="1:65" s="119" customFormat="1" ht="11.4" x14ac:dyDescent="0.2">
      <c r="A664" s="119" t="s">
        <v>135</v>
      </c>
      <c r="B664" s="119">
        <v>1</v>
      </c>
      <c r="C664" s="119">
        <v>1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100</v>
      </c>
      <c r="P664" s="119">
        <v>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469</v>
      </c>
      <c r="AB664" s="119" t="s">
        <v>56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11.8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531</v>
      </c>
    </row>
    <row r="665" spans="1:65" s="119" customFormat="1" ht="11.4" x14ac:dyDescent="0.2">
      <c r="A665" s="119" t="s">
        <v>136</v>
      </c>
      <c r="B665" s="119">
        <v>5</v>
      </c>
      <c r="C665" s="119">
        <v>0</v>
      </c>
      <c r="D665" s="119">
        <v>5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100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84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4</v>
      </c>
      <c r="AP665" s="119">
        <v>1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13.6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530</v>
      </c>
    </row>
    <row r="666" spans="1:65" s="119" customFormat="1" ht="11.4" x14ac:dyDescent="0.2">
      <c r="A666" s="119" t="s">
        <v>136</v>
      </c>
      <c r="B666" s="119">
        <v>1</v>
      </c>
      <c r="C666" s="119">
        <v>0</v>
      </c>
      <c r="D666" s="119">
        <v>1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490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10.5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531</v>
      </c>
    </row>
    <row r="667" spans="1:65" s="119" customFormat="1" ht="11.4" x14ac:dyDescent="0.2">
      <c r="A667" s="119" t="s">
        <v>137</v>
      </c>
      <c r="B667" s="119">
        <v>4</v>
      </c>
      <c r="C667" s="119">
        <v>0</v>
      </c>
      <c r="D667" s="119">
        <v>4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182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2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16.5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530</v>
      </c>
    </row>
    <row r="668" spans="1:65" s="119" customFormat="1" ht="11.4" x14ac:dyDescent="0.2">
      <c r="A668" s="119" t="s">
        <v>137</v>
      </c>
      <c r="B668" s="119">
        <v>1</v>
      </c>
      <c r="C668" s="119">
        <v>1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100</v>
      </c>
      <c r="P668" s="119">
        <v>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96</v>
      </c>
      <c r="AB668" s="119" t="s">
        <v>56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1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531</v>
      </c>
    </row>
    <row r="669" spans="1:65" s="119" customFormat="1" ht="11.4" x14ac:dyDescent="0.2">
      <c r="A669" s="119" t="s">
        <v>138</v>
      </c>
      <c r="B669" s="119">
        <v>6</v>
      </c>
      <c r="C669" s="119">
        <v>0</v>
      </c>
      <c r="D669" s="119">
        <v>6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472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2</v>
      </c>
      <c r="AP669" s="119">
        <v>4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15.2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530</v>
      </c>
    </row>
    <row r="670" spans="1:65" s="119" customFormat="1" ht="11.4" x14ac:dyDescent="0.2">
      <c r="A670" s="119" t="s">
        <v>138</v>
      </c>
      <c r="B670" s="119">
        <v>6</v>
      </c>
      <c r="C670" s="119">
        <v>1</v>
      </c>
      <c r="D670" s="119">
        <v>5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16.670000000000002</v>
      </c>
      <c r="P670" s="119">
        <v>83.33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211</v>
      </c>
      <c r="AB670" s="119" t="s">
        <v>72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3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15.9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531</v>
      </c>
    </row>
    <row r="671" spans="1:65" s="119" customFormat="1" ht="11.4" x14ac:dyDescent="0.2">
      <c r="A671" s="119" t="s">
        <v>140</v>
      </c>
      <c r="B671" s="119">
        <v>4</v>
      </c>
      <c r="C671" s="119">
        <v>0</v>
      </c>
      <c r="D671" s="119">
        <v>4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226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4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16.8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530</v>
      </c>
    </row>
    <row r="672" spans="1:65" s="119" customFormat="1" ht="11.4" x14ac:dyDescent="0.2">
      <c r="A672" s="119" t="s">
        <v>140</v>
      </c>
      <c r="B672" s="119">
        <v>6</v>
      </c>
      <c r="C672" s="119">
        <v>1</v>
      </c>
      <c r="D672" s="119">
        <v>5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16.670000000000002</v>
      </c>
      <c r="P672" s="119">
        <v>83.33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477</v>
      </c>
      <c r="AB672" s="119" t="s">
        <v>485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4</v>
      </c>
      <c r="AP672" s="119">
        <v>2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13.3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531</v>
      </c>
    </row>
    <row r="673" spans="1:65" s="119" customFormat="1" ht="11.4" x14ac:dyDescent="0.2">
      <c r="A673" s="119" t="s">
        <v>141</v>
      </c>
      <c r="B673" s="119">
        <v>2</v>
      </c>
      <c r="C673" s="119">
        <v>0</v>
      </c>
      <c r="D673" s="119">
        <v>2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285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0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14.4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530</v>
      </c>
    </row>
    <row r="674" spans="1:65" s="119" customFormat="1" ht="11.4" x14ac:dyDescent="0.2">
      <c r="A674" s="119" t="s">
        <v>141</v>
      </c>
      <c r="B674" s="119">
        <v>2</v>
      </c>
      <c r="C674" s="119">
        <v>0</v>
      </c>
      <c r="D674" s="119">
        <v>2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192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0</v>
      </c>
      <c r="AQ674" s="119">
        <v>1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17.8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531</v>
      </c>
    </row>
    <row r="675" spans="1:65" s="119" customFormat="1" ht="11.4" x14ac:dyDescent="0.2">
      <c r="A675" s="119" t="s">
        <v>144</v>
      </c>
      <c r="B675" s="119">
        <v>3</v>
      </c>
      <c r="C675" s="119">
        <v>0</v>
      </c>
      <c r="D675" s="119">
        <v>3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468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14.2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530</v>
      </c>
    </row>
    <row r="676" spans="1:65" s="119" customFormat="1" ht="11.4" x14ac:dyDescent="0.2">
      <c r="A676" s="119" t="s">
        <v>144</v>
      </c>
      <c r="B676" s="119">
        <v>1</v>
      </c>
      <c r="C676" s="119">
        <v>0</v>
      </c>
      <c r="D676" s="119">
        <v>1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481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10.3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531</v>
      </c>
    </row>
    <row r="677" spans="1:65" s="119" customFormat="1" ht="11.4" x14ac:dyDescent="0.2">
      <c r="A677" s="119" t="s">
        <v>145</v>
      </c>
      <c r="B677" s="119">
        <v>2</v>
      </c>
      <c r="C677" s="119">
        <v>0</v>
      </c>
      <c r="D677" s="119">
        <v>2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465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1</v>
      </c>
      <c r="AP677" s="119">
        <v>0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10.7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530</v>
      </c>
    </row>
    <row r="678" spans="1:65" s="119" customFormat="1" ht="11.4" x14ac:dyDescent="0.2">
      <c r="A678" s="119" t="s">
        <v>145</v>
      </c>
      <c r="B678" s="119">
        <v>3</v>
      </c>
      <c r="C678" s="119">
        <v>2</v>
      </c>
      <c r="D678" s="119">
        <v>1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66.67</v>
      </c>
      <c r="P678" s="119">
        <v>33.33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291</v>
      </c>
      <c r="AB678" s="119" t="s">
        <v>486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13.4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531</v>
      </c>
    </row>
    <row r="679" spans="1:65" s="119" customFormat="1" ht="11.4" x14ac:dyDescent="0.2">
      <c r="A679" s="119" t="s">
        <v>146</v>
      </c>
      <c r="B679" s="119">
        <v>7</v>
      </c>
      <c r="C679" s="119">
        <v>0</v>
      </c>
      <c r="D679" s="119">
        <v>7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288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4</v>
      </c>
      <c r="AP679" s="119">
        <v>2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12.4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530</v>
      </c>
    </row>
    <row r="680" spans="1:65" s="119" customFormat="1" ht="11.4" x14ac:dyDescent="0.2">
      <c r="A680" s="119" t="s">
        <v>146</v>
      </c>
      <c r="B680" s="119">
        <v>3</v>
      </c>
      <c r="C680" s="119">
        <v>1</v>
      </c>
      <c r="D680" s="119">
        <v>2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33.33</v>
      </c>
      <c r="P680" s="119">
        <v>66.67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84</v>
      </c>
      <c r="AB680" s="119" t="s">
        <v>286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12.6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531</v>
      </c>
    </row>
    <row r="681" spans="1:65" s="119" customFormat="1" ht="11.4" x14ac:dyDescent="0.2">
      <c r="A681" s="119" t="s">
        <v>147</v>
      </c>
      <c r="B681" s="119">
        <v>9</v>
      </c>
      <c r="C681" s="119">
        <v>0</v>
      </c>
      <c r="D681" s="119">
        <v>9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486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7</v>
      </c>
      <c r="AP681" s="119">
        <v>1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13.4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530</v>
      </c>
    </row>
    <row r="682" spans="1:65" s="119" customFormat="1" ht="11.4" x14ac:dyDescent="0.2">
      <c r="A682" s="119" t="s">
        <v>147</v>
      </c>
      <c r="B682" s="119">
        <v>4</v>
      </c>
      <c r="C682" s="119">
        <v>0</v>
      </c>
      <c r="D682" s="119">
        <v>4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210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2</v>
      </c>
      <c r="AQ682" s="119">
        <v>0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531</v>
      </c>
    </row>
    <row r="683" spans="1:65" s="119" customFormat="1" ht="11.4" x14ac:dyDescent="0.2">
      <c r="A683" s="119" t="s">
        <v>148</v>
      </c>
      <c r="B683" s="119">
        <v>1</v>
      </c>
      <c r="C683" s="119">
        <v>0</v>
      </c>
      <c r="D683" s="119">
        <v>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189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530</v>
      </c>
    </row>
    <row r="684" spans="1:65" s="119" customFormat="1" ht="11.4" x14ac:dyDescent="0.2">
      <c r="A684" s="119" t="s">
        <v>148</v>
      </c>
      <c r="B684" s="119">
        <v>0</v>
      </c>
      <c r="C684" s="119">
        <v>0</v>
      </c>
      <c r="D684" s="119">
        <v>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 t="s">
        <v>55</v>
      </c>
      <c r="P684" s="119" t="s">
        <v>55</v>
      </c>
      <c r="Q684" s="119" t="s">
        <v>55</v>
      </c>
      <c r="R684" s="119" t="s">
        <v>55</v>
      </c>
      <c r="S684" s="119" t="s">
        <v>55</v>
      </c>
      <c r="T684" s="119" t="s">
        <v>55</v>
      </c>
      <c r="U684" s="119" t="s">
        <v>55</v>
      </c>
      <c r="V684" s="119" t="s">
        <v>55</v>
      </c>
      <c r="W684" s="119" t="s">
        <v>55</v>
      </c>
      <c r="X684" s="119" t="s">
        <v>55</v>
      </c>
      <c r="Y684" s="119" t="s">
        <v>55</v>
      </c>
      <c r="Z684" s="119" t="s">
        <v>55</v>
      </c>
      <c r="AA684" s="119" t="s">
        <v>56</v>
      </c>
      <c r="AB684" s="119" t="s">
        <v>56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 t="s">
        <v>55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531</v>
      </c>
    </row>
    <row r="685" spans="1:65" s="119" customFormat="1" ht="11.4" x14ac:dyDescent="0.2">
      <c r="A685" s="119" t="s">
        <v>149</v>
      </c>
      <c r="B685" s="119">
        <v>1</v>
      </c>
      <c r="C685" s="119">
        <v>0</v>
      </c>
      <c r="D685" s="119">
        <v>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485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0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13.8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530</v>
      </c>
    </row>
    <row r="686" spans="1:65" s="119" customFormat="1" ht="11.4" x14ac:dyDescent="0.2">
      <c r="A686" s="119" t="s">
        <v>149</v>
      </c>
      <c r="B686" s="119">
        <v>1</v>
      </c>
      <c r="C686" s="119">
        <v>0</v>
      </c>
      <c r="D686" s="119">
        <v>1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205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18.600000000000001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531</v>
      </c>
    </row>
    <row r="687" spans="1:65" s="119" customFormat="1" ht="11.4" x14ac:dyDescent="0.2">
      <c r="A687" s="119" t="s">
        <v>150</v>
      </c>
      <c r="B687" s="119">
        <v>3</v>
      </c>
      <c r="C687" s="119">
        <v>3</v>
      </c>
      <c r="D687" s="119">
        <v>0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100</v>
      </c>
      <c r="P687" s="119">
        <v>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499</v>
      </c>
      <c r="AB687" s="119" t="s">
        <v>56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1</v>
      </c>
      <c r="AN687" s="119">
        <v>1</v>
      </c>
      <c r="AO687" s="119">
        <v>1</v>
      </c>
      <c r="AP687" s="119">
        <v>0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7.6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530</v>
      </c>
    </row>
    <row r="688" spans="1:65" s="119" customFormat="1" ht="11.4" x14ac:dyDescent="0.2">
      <c r="A688" s="119" t="s">
        <v>150</v>
      </c>
      <c r="B688" s="119">
        <v>3</v>
      </c>
      <c r="C688" s="119">
        <v>0</v>
      </c>
      <c r="D688" s="119">
        <v>3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498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1</v>
      </c>
      <c r="AP688" s="119">
        <v>1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12.2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531</v>
      </c>
    </row>
    <row r="689" spans="1:65" s="119" customFormat="1" ht="11.4" x14ac:dyDescent="0.2">
      <c r="A689" s="119" t="s">
        <v>152</v>
      </c>
      <c r="B689" s="119">
        <v>3</v>
      </c>
      <c r="C689" s="119">
        <v>0</v>
      </c>
      <c r="D689" s="119">
        <v>3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289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2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14.7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530</v>
      </c>
    </row>
    <row r="690" spans="1:65" s="119" customFormat="1" ht="11.4" x14ac:dyDescent="0.2">
      <c r="A690" s="119" t="s">
        <v>152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531</v>
      </c>
    </row>
    <row r="691" spans="1:65" s="119" customFormat="1" ht="11.4" x14ac:dyDescent="0.2">
      <c r="A691" s="119" t="s">
        <v>153</v>
      </c>
      <c r="B691" s="119">
        <v>2</v>
      </c>
      <c r="C691" s="119">
        <v>1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50</v>
      </c>
      <c r="P691" s="119">
        <v>50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223</v>
      </c>
      <c r="AB691" s="119" t="s">
        <v>283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2</v>
      </c>
      <c r="AP691" s="119">
        <v>0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13.7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530</v>
      </c>
    </row>
    <row r="692" spans="1:65" s="119" customFormat="1" ht="11.4" x14ac:dyDescent="0.2">
      <c r="A692" s="119" t="s">
        <v>153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490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10.5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531</v>
      </c>
    </row>
    <row r="693" spans="1:65" s="119" customFormat="1" ht="11.4" x14ac:dyDescent="0.2">
      <c r="A693" s="119" t="s">
        <v>154</v>
      </c>
      <c r="B693" s="119">
        <v>0</v>
      </c>
      <c r="C693" s="119">
        <v>0</v>
      </c>
      <c r="D693" s="119">
        <v>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 t="s">
        <v>55</v>
      </c>
      <c r="P693" s="119" t="s">
        <v>55</v>
      </c>
      <c r="Q693" s="119" t="s">
        <v>55</v>
      </c>
      <c r="R693" s="119" t="s">
        <v>55</v>
      </c>
      <c r="S693" s="119" t="s">
        <v>55</v>
      </c>
      <c r="T693" s="119" t="s">
        <v>55</v>
      </c>
      <c r="U693" s="119" t="s">
        <v>55</v>
      </c>
      <c r="V693" s="119" t="s">
        <v>55</v>
      </c>
      <c r="W693" s="119" t="s">
        <v>55</v>
      </c>
      <c r="X693" s="119" t="s">
        <v>55</v>
      </c>
      <c r="Y693" s="119" t="s">
        <v>55</v>
      </c>
      <c r="Z693" s="119" t="s">
        <v>55</v>
      </c>
      <c r="AA693" s="119" t="s">
        <v>56</v>
      </c>
      <c r="AB693" s="119" t="s">
        <v>56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 t="s">
        <v>55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530</v>
      </c>
    </row>
    <row r="694" spans="1:65" s="119" customFormat="1" ht="11.4" x14ac:dyDescent="0.2">
      <c r="A694" s="119" t="s">
        <v>154</v>
      </c>
      <c r="B694" s="119">
        <v>1</v>
      </c>
      <c r="C694" s="119">
        <v>1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100</v>
      </c>
      <c r="P694" s="119">
        <v>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533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8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531</v>
      </c>
    </row>
    <row r="695" spans="1:65" s="119" customFormat="1" ht="11.4" x14ac:dyDescent="0.2">
      <c r="A695" s="119" t="s">
        <v>155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470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0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11.5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530</v>
      </c>
    </row>
    <row r="696" spans="1:65" s="119" customFormat="1" ht="11.4" x14ac:dyDescent="0.2">
      <c r="A696" s="119" t="s">
        <v>155</v>
      </c>
      <c r="B696" s="119">
        <v>1</v>
      </c>
      <c r="C696" s="119">
        <v>0</v>
      </c>
      <c r="D696" s="119">
        <v>1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212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15.9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531</v>
      </c>
    </row>
    <row r="697" spans="1:65" s="119" customFormat="1" ht="11.4" x14ac:dyDescent="0.2">
      <c r="A697" s="119" t="s">
        <v>156</v>
      </c>
      <c r="B697" s="119">
        <v>0</v>
      </c>
      <c r="C697" s="119">
        <v>0</v>
      </c>
      <c r="D697" s="119">
        <v>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 t="s">
        <v>55</v>
      </c>
      <c r="P697" s="119" t="s">
        <v>55</v>
      </c>
      <c r="Q697" s="119" t="s">
        <v>55</v>
      </c>
      <c r="R697" s="119" t="s">
        <v>55</v>
      </c>
      <c r="S697" s="119" t="s">
        <v>55</v>
      </c>
      <c r="T697" s="119" t="s">
        <v>55</v>
      </c>
      <c r="U697" s="119" t="s">
        <v>55</v>
      </c>
      <c r="V697" s="119" t="s">
        <v>55</v>
      </c>
      <c r="W697" s="119" t="s">
        <v>55</v>
      </c>
      <c r="X697" s="119" t="s">
        <v>55</v>
      </c>
      <c r="Y697" s="119" t="s">
        <v>55</v>
      </c>
      <c r="Z697" s="119" t="s">
        <v>55</v>
      </c>
      <c r="AA697" s="119" t="s">
        <v>56</v>
      </c>
      <c r="AB697" s="119" t="s">
        <v>56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 t="s">
        <v>55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530</v>
      </c>
    </row>
    <row r="698" spans="1:65" s="119" customFormat="1" ht="11.4" x14ac:dyDescent="0.2">
      <c r="A698" s="119" t="s">
        <v>156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531</v>
      </c>
    </row>
    <row r="699" spans="1:65" s="119" customFormat="1" ht="11.4" x14ac:dyDescent="0.2">
      <c r="A699" s="119" t="s">
        <v>157</v>
      </c>
      <c r="B699" s="119">
        <v>0</v>
      </c>
      <c r="C699" s="119">
        <v>0</v>
      </c>
      <c r="D699" s="119">
        <v>0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 t="s">
        <v>55</v>
      </c>
      <c r="P699" s="119" t="s">
        <v>55</v>
      </c>
      <c r="Q699" s="119" t="s">
        <v>55</v>
      </c>
      <c r="R699" s="119" t="s">
        <v>55</v>
      </c>
      <c r="S699" s="119" t="s">
        <v>55</v>
      </c>
      <c r="T699" s="119" t="s">
        <v>55</v>
      </c>
      <c r="U699" s="119" t="s">
        <v>55</v>
      </c>
      <c r="V699" s="119" t="s">
        <v>55</v>
      </c>
      <c r="W699" s="119" t="s">
        <v>55</v>
      </c>
      <c r="X699" s="119" t="s">
        <v>55</v>
      </c>
      <c r="Y699" s="119" t="s">
        <v>55</v>
      </c>
      <c r="Z699" s="119" t="s">
        <v>55</v>
      </c>
      <c r="AA699" s="119" t="s">
        <v>56</v>
      </c>
      <c r="AB699" s="119" t="s">
        <v>56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 t="s">
        <v>55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530</v>
      </c>
    </row>
    <row r="700" spans="1:65" s="119" customFormat="1" ht="11.4" x14ac:dyDescent="0.2">
      <c r="A700" s="119" t="s">
        <v>157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531</v>
      </c>
    </row>
    <row r="701" spans="1:65" s="119" customFormat="1" ht="11.4" x14ac:dyDescent="0.2">
      <c r="A701" s="119" t="s">
        <v>159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530</v>
      </c>
    </row>
    <row r="702" spans="1:65" s="119" customFormat="1" ht="11.4" x14ac:dyDescent="0.2">
      <c r="A702" s="119" t="s">
        <v>159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554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531</v>
      </c>
    </row>
    <row r="703" spans="1:65" s="119" customFormat="1" ht="11.4" x14ac:dyDescent="0.2">
      <c r="A703" s="119" t="s">
        <v>160</v>
      </c>
      <c r="B703" s="119">
        <v>0</v>
      </c>
      <c r="C703" s="119">
        <v>0</v>
      </c>
      <c r="D703" s="119">
        <v>0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 t="s">
        <v>55</v>
      </c>
      <c r="P703" s="119" t="s">
        <v>55</v>
      </c>
      <c r="Q703" s="119" t="s">
        <v>55</v>
      </c>
      <c r="R703" s="119" t="s">
        <v>55</v>
      </c>
      <c r="S703" s="119" t="s">
        <v>55</v>
      </c>
      <c r="T703" s="119" t="s">
        <v>55</v>
      </c>
      <c r="U703" s="119" t="s">
        <v>55</v>
      </c>
      <c r="V703" s="119" t="s">
        <v>55</v>
      </c>
      <c r="W703" s="119" t="s">
        <v>55</v>
      </c>
      <c r="X703" s="119" t="s">
        <v>55</v>
      </c>
      <c r="Y703" s="119" t="s">
        <v>55</v>
      </c>
      <c r="Z703" s="119" t="s">
        <v>55</v>
      </c>
      <c r="AA703" s="119" t="s">
        <v>56</v>
      </c>
      <c r="AB703" s="119" t="s">
        <v>56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 t="s">
        <v>55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530</v>
      </c>
    </row>
    <row r="704" spans="1:65" s="119" customFormat="1" ht="11.4" x14ac:dyDescent="0.2">
      <c r="A704" s="119" t="s">
        <v>160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531</v>
      </c>
    </row>
    <row r="705" spans="1:65" s="119" customFormat="1" ht="11.4" x14ac:dyDescent="0.2">
      <c r="A705" s="119" t="s">
        <v>161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55</v>
      </c>
      <c r="P705" s="119" t="s">
        <v>55</v>
      </c>
      <c r="Q705" s="119" t="s">
        <v>55</v>
      </c>
      <c r="R705" s="119" t="s">
        <v>55</v>
      </c>
      <c r="S705" s="119" t="s">
        <v>55</v>
      </c>
      <c r="T705" s="119" t="s">
        <v>55</v>
      </c>
      <c r="U705" s="119" t="s">
        <v>55</v>
      </c>
      <c r="V705" s="119" t="s">
        <v>55</v>
      </c>
      <c r="W705" s="119" t="s">
        <v>55</v>
      </c>
      <c r="X705" s="119" t="s">
        <v>55</v>
      </c>
      <c r="Y705" s="119" t="s">
        <v>55</v>
      </c>
      <c r="Z705" s="119" t="s">
        <v>55</v>
      </c>
      <c r="AA705" s="119" t="s">
        <v>56</v>
      </c>
      <c r="AB705" s="119" t="s">
        <v>56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530</v>
      </c>
    </row>
    <row r="706" spans="1:65" s="119" customFormat="1" ht="11.4" x14ac:dyDescent="0.2">
      <c r="A706" s="119" t="s">
        <v>161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197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19.7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531</v>
      </c>
    </row>
    <row r="707" spans="1:65" s="119" customFormat="1" ht="11.4" x14ac:dyDescent="0.2">
      <c r="A707" s="119" t="s">
        <v>162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530</v>
      </c>
    </row>
    <row r="708" spans="1:65" s="119" customFormat="1" ht="11.4" x14ac:dyDescent="0.2">
      <c r="A708" s="119" t="s">
        <v>162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531</v>
      </c>
    </row>
    <row r="709" spans="1:65" s="119" customFormat="1" ht="11.4" x14ac:dyDescent="0.2">
      <c r="A709" s="119" t="s">
        <v>163</v>
      </c>
      <c r="B709" s="119">
        <v>1</v>
      </c>
      <c r="C709" s="119">
        <v>0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507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10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530</v>
      </c>
    </row>
    <row r="710" spans="1:65" s="119" customFormat="1" ht="11.4" x14ac:dyDescent="0.2">
      <c r="A710" s="119" t="s">
        <v>163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531</v>
      </c>
    </row>
    <row r="711" spans="1:65" s="119" customFormat="1" ht="11.4" x14ac:dyDescent="0.2">
      <c r="A711" s="119" t="s">
        <v>164</v>
      </c>
      <c r="B711" s="119">
        <v>1</v>
      </c>
      <c r="C711" s="119">
        <v>0</v>
      </c>
      <c r="D711" s="119">
        <v>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475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11.2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530</v>
      </c>
    </row>
    <row r="712" spans="1:65" s="119" customFormat="1" ht="11.4" x14ac:dyDescent="0.2">
      <c r="A712" s="119" t="s">
        <v>164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531</v>
      </c>
    </row>
    <row r="713" spans="1:65" s="119" customFormat="1" ht="11.4" x14ac:dyDescent="0.2">
      <c r="A713" s="119" t="s">
        <v>165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212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15.9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530</v>
      </c>
    </row>
    <row r="714" spans="1:65" s="119" customFormat="1" ht="11.4" x14ac:dyDescent="0.2">
      <c r="A714" s="119" t="s">
        <v>165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531</v>
      </c>
    </row>
    <row r="715" spans="1:65" s="119" customFormat="1" ht="11.4" x14ac:dyDescent="0.2">
      <c r="A715" s="119" t="s">
        <v>166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530</v>
      </c>
    </row>
    <row r="716" spans="1:65" s="119" customFormat="1" ht="11.4" x14ac:dyDescent="0.2">
      <c r="A716" s="119" t="s">
        <v>166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531</v>
      </c>
    </row>
    <row r="717" spans="1:65" s="119" customFormat="1" ht="11.4" x14ac:dyDescent="0.2">
      <c r="A717" s="119" t="s">
        <v>167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530</v>
      </c>
    </row>
    <row r="718" spans="1:65" s="119" customFormat="1" ht="11.4" x14ac:dyDescent="0.2">
      <c r="A718" s="119" t="s">
        <v>167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531</v>
      </c>
    </row>
    <row r="719" spans="1:65" s="119" customFormat="1" ht="11.4" x14ac:dyDescent="0.2">
      <c r="A719" s="119" t="s">
        <v>168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530</v>
      </c>
    </row>
    <row r="720" spans="1:65" s="119" customFormat="1" ht="11.4" x14ac:dyDescent="0.2">
      <c r="A720" s="119" t="s">
        <v>168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507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1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10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531</v>
      </c>
    </row>
    <row r="721" spans="1:65" s="119" customFormat="1" ht="11.4" x14ac:dyDescent="0.2">
      <c r="A721" s="119" t="s">
        <v>169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530</v>
      </c>
    </row>
    <row r="722" spans="1:65" s="119" customFormat="1" ht="11.4" x14ac:dyDescent="0.2">
      <c r="A722" s="119" t="s">
        <v>169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531</v>
      </c>
    </row>
    <row r="723" spans="1:65" s="119" customFormat="1" ht="11.4" x14ac:dyDescent="0.2">
      <c r="A723" s="119" t="s">
        <v>170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530</v>
      </c>
    </row>
    <row r="724" spans="1:65" s="119" customFormat="1" ht="11.4" x14ac:dyDescent="0.2">
      <c r="A724" s="119" t="s">
        <v>170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531</v>
      </c>
    </row>
    <row r="725" spans="1:65" s="119" customFormat="1" ht="11.4" x14ac:dyDescent="0.2">
      <c r="A725" s="119" t="s">
        <v>171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530</v>
      </c>
    </row>
    <row r="726" spans="1:65" s="119" customFormat="1" ht="11.4" x14ac:dyDescent="0.2">
      <c r="A726" s="119" t="s">
        <v>171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531</v>
      </c>
    </row>
    <row r="727" spans="1:65" s="119" customFormat="1" ht="11.4" x14ac:dyDescent="0.2">
      <c r="A727" s="119" t="s">
        <v>172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530</v>
      </c>
    </row>
    <row r="728" spans="1:65" s="119" customFormat="1" ht="11.4" x14ac:dyDescent="0.2">
      <c r="A728" s="119" t="s">
        <v>172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531</v>
      </c>
    </row>
    <row r="729" spans="1:65" s="120" customFormat="1" ht="12" x14ac:dyDescent="0.25">
      <c r="A729" s="120" t="s">
        <v>173</v>
      </c>
      <c r="B729" s="120">
        <v>145</v>
      </c>
      <c r="C729" s="120">
        <v>12</v>
      </c>
      <c r="D729" s="120">
        <v>129</v>
      </c>
      <c r="E729" s="120">
        <v>0</v>
      </c>
      <c r="F729" s="120">
        <v>4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8.2759999999999998</v>
      </c>
      <c r="P729" s="120">
        <v>88.97</v>
      </c>
      <c r="Q729" s="120">
        <v>0</v>
      </c>
      <c r="R729" s="120">
        <v>2.7589999999999999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471</v>
      </c>
      <c r="AB729" s="120" t="s">
        <v>289</v>
      </c>
      <c r="AC729" s="120" t="s">
        <v>56</v>
      </c>
      <c r="AD729" s="120" t="s">
        <v>222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13</v>
      </c>
      <c r="AO729" s="120">
        <v>69</v>
      </c>
      <c r="AP729" s="120">
        <v>56</v>
      </c>
      <c r="AQ729" s="120">
        <v>6</v>
      </c>
      <c r="AR729" s="120">
        <v>0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14.2</v>
      </c>
      <c r="BI729" s="120">
        <v>14.3</v>
      </c>
      <c r="BJ729" s="120">
        <v>17.5</v>
      </c>
      <c r="BK729" s="120">
        <v>19.7</v>
      </c>
      <c r="BL729" s="120">
        <v>0</v>
      </c>
      <c r="BM729" s="120" t="s">
        <v>530</v>
      </c>
    </row>
    <row r="730" spans="1:65" s="120" customFormat="1" ht="12" x14ac:dyDescent="0.25">
      <c r="A730" s="120" t="s">
        <v>173</v>
      </c>
      <c r="B730" s="120">
        <v>95</v>
      </c>
      <c r="C730" s="120">
        <v>11</v>
      </c>
      <c r="D730" s="120">
        <v>79</v>
      </c>
      <c r="E730" s="120">
        <v>0</v>
      </c>
      <c r="F730" s="120">
        <v>5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11.58</v>
      </c>
      <c r="P730" s="120">
        <v>83.16</v>
      </c>
      <c r="Q730" s="120">
        <v>0</v>
      </c>
      <c r="R730" s="120">
        <v>5.2629999999999999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286</v>
      </c>
      <c r="AB730" s="120" t="s">
        <v>211</v>
      </c>
      <c r="AC730" s="120" t="s">
        <v>56</v>
      </c>
      <c r="AD730" s="120" t="s">
        <v>477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3</v>
      </c>
      <c r="AN730" s="120">
        <v>6</v>
      </c>
      <c r="AO730" s="120">
        <v>50</v>
      </c>
      <c r="AP730" s="120">
        <v>30</v>
      </c>
      <c r="AQ730" s="120">
        <v>5</v>
      </c>
      <c r="AR730" s="120">
        <v>1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14.1</v>
      </c>
      <c r="BI730" s="120">
        <v>14</v>
      </c>
      <c r="BJ730" s="120">
        <v>18.100000000000001</v>
      </c>
      <c r="BK730" s="120">
        <v>21.2</v>
      </c>
      <c r="BL730" s="120">
        <v>0</v>
      </c>
      <c r="BM730" s="120" t="s">
        <v>531</v>
      </c>
    </row>
    <row r="731" spans="1:65" s="120" customFormat="1" ht="12" x14ac:dyDescent="0.25">
      <c r="A731" s="120" t="s">
        <v>175</v>
      </c>
      <c r="B731" s="120">
        <v>155</v>
      </c>
      <c r="C731" s="120">
        <v>13</v>
      </c>
      <c r="D731" s="120">
        <v>138</v>
      </c>
      <c r="E731" s="120">
        <v>0</v>
      </c>
      <c r="F731" s="120">
        <v>4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8.3870000000000005</v>
      </c>
      <c r="P731" s="120">
        <v>89.03</v>
      </c>
      <c r="Q731" s="120">
        <v>0</v>
      </c>
      <c r="R731" s="120">
        <v>2.581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483</v>
      </c>
      <c r="AB731" s="120" t="s">
        <v>223</v>
      </c>
      <c r="AC731" s="120" t="s">
        <v>56</v>
      </c>
      <c r="AD731" s="120" t="s">
        <v>222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14</v>
      </c>
      <c r="AO731" s="120">
        <v>76</v>
      </c>
      <c r="AP731" s="120">
        <v>58</v>
      </c>
      <c r="AQ731" s="120">
        <v>6</v>
      </c>
      <c r="AR731" s="120">
        <v>0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14.1</v>
      </c>
      <c r="BI731" s="120">
        <v>14</v>
      </c>
      <c r="BJ731" s="120">
        <v>17.3</v>
      </c>
      <c r="BK731" s="120">
        <v>19.600000000000001</v>
      </c>
      <c r="BL731" s="120">
        <v>0</v>
      </c>
      <c r="BM731" s="120" t="s">
        <v>530</v>
      </c>
    </row>
    <row r="732" spans="1:65" s="120" customFormat="1" ht="12" x14ac:dyDescent="0.25">
      <c r="A732" s="120" t="s">
        <v>175</v>
      </c>
      <c r="B732" s="120">
        <v>105</v>
      </c>
      <c r="C732" s="120">
        <v>12</v>
      </c>
      <c r="D732" s="120">
        <v>88</v>
      </c>
      <c r="E732" s="120">
        <v>0</v>
      </c>
      <c r="F732" s="120">
        <v>5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11.43</v>
      </c>
      <c r="P732" s="120">
        <v>83.81</v>
      </c>
      <c r="Q732" s="120">
        <v>0</v>
      </c>
      <c r="R732" s="120">
        <v>4.7619999999999996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292</v>
      </c>
      <c r="AB732" s="120" t="s">
        <v>289</v>
      </c>
      <c r="AC732" s="120" t="s">
        <v>56</v>
      </c>
      <c r="AD732" s="120" t="s">
        <v>477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3</v>
      </c>
      <c r="AN732" s="120">
        <v>7</v>
      </c>
      <c r="AO732" s="120">
        <v>55</v>
      </c>
      <c r="AP732" s="120">
        <v>32</v>
      </c>
      <c r="AQ732" s="120">
        <v>7</v>
      </c>
      <c r="AR732" s="120">
        <v>1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14.2</v>
      </c>
      <c r="BI732" s="120">
        <v>14</v>
      </c>
      <c r="BJ732" s="120">
        <v>18.3</v>
      </c>
      <c r="BK732" s="120">
        <v>22</v>
      </c>
      <c r="BL732" s="120">
        <v>0</v>
      </c>
      <c r="BM732" s="120" t="s">
        <v>531</v>
      </c>
    </row>
    <row r="733" spans="1:65" s="120" customFormat="1" ht="12" x14ac:dyDescent="0.25">
      <c r="A733" s="120" t="s">
        <v>177</v>
      </c>
      <c r="B733" s="120">
        <v>157</v>
      </c>
      <c r="C733" s="120">
        <v>13</v>
      </c>
      <c r="D733" s="120">
        <v>140</v>
      </c>
      <c r="E733" s="120">
        <v>0</v>
      </c>
      <c r="F733" s="120">
        <v>4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8.2799999999999994</v>
      </c>
      <c r="P733" s="120">
        <v>89.17</v>
      </c>
      <c r="Q733" s="120">
        <v>0</v>
      </c>
      <c r="R733" s="120">
        <v>2.548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483</v>
      </c>
      <c r="AB733" s="120" t="s">
        <v>223</v>
      </c>
      <c r="AC733" s="120" t="s">
        <v>56</v>
      </c>
      <c r="AD733" s="120" t="s">
        <v>222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14</v>
      </c>
      <c r="AO733" s="120">
        <v>76</v>
      </c>
      <c r="AP733" s="120">
        <v>60</v>
      </c>
      <c r="AQ733" s="120">
        <v>6</v>
      </c>
      <c r="AR733" s="120">
        <v>0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14.2</v>
      </c>
      <c r="BI733" s="120">
        <v>14.1</v>
      </c>
      <c r="BJ733" s="120">
        <v>17.3</v>
      </c>
      <c r="BK733" s="120">
        <v>19.600000000000001</v>
      </c>
      <c r="BL733" s="120">
        <v>0</v>
      </c>
      <c r="BM733" s="120" t="s">
        <v>530</v>
      </c>
    </row>
    <row r="734" spans="1:65" s="120" customFormat="1" ht="12" x14ac:dyDescent="0.25">
      <c r="A734" s="120" t="s">
        <v>177</v>
      </c>
      <c r="B734" s="120">
        <v>106</v>
      </c>
      <c r="C734" s="120">
        <v>12</v>
      </c>
      <c r="D734" s="120">
        <v>89</v>
      </c>
      <c r="E734" s="120">
        <v>0</v>
      </c>
      <c r="F734" s="120">
        <v>5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11.32</v>
      </c>
      <c r="P734" s="120">
        <v>83.96</v>
      </c>
      <c r="Q734" s="120">
        <v>0</v>
      </c>
      <c r="R734" s="120">
        <v>4.7169999999999996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292</v>
      </c>
      <c r="AB734" s="120" t="s">
        <v>211</v>
      </c>
      <c r="AC734" s="120" t="s">
        <v>56</v>
      </c>
      <c r="AD734" s="120" t="s">
        <v>477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3</v>
      </c>
      <c r="AN734" s="120">
        <v>8</v>
      </c>
      <c r="AO734" s="120">
        <v>55</v>
      </c>
      <c r="AP734" s="120">
        <v>32</v>
      </c>
      <c r="AQ734" s="120">
        <v>7</v>
      </c>
      <c r="AR734" s="120">
        <v>1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14.1</v>
      </c>
      <c r="BI734" s="120">
        <v>14</v>
      </c>
      <c r="BJ734" s="120">
        <v>18.2</v>
      </c>
      <c r="BK734" s="120">
        <v>22</v>
      </c>
      <c r="BL734" s="120">
        <v>0</v>
      </c>
      <c r="BM734" s="120" t="s">
        <v>531</v>
      </c>
    </row>
    <row r="735" spans="1:65" s="120" customFormat="1" ht="12" x14ac:dyDescent="0.25">
      <c r="A735" s="120" t="s">
        <v>178</v>
      </c>
      <c r="B735" s="120">
        <v>158</v>
      </c>
      <c r="C735" s="120">
        <v>13</v>
      </c>
      <c r="D735" s="120">
        <v>140</v>
      </c>
      <c r="E735" s="120">
        <v>0</v>
      </c>
      <c r="F735" s="120">
        <v>5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8.2279999999999998</v>
      </c>
      <c r="P735" s="120">
        <v>88.61</v>
      </c>
      <c r="Q735" s="120">
        <v>0</v>
      </c>
      <c r="R735" s="120">
        <v>3.165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483</v>
      </c>
      <c r="AB735" s="120" t="s">
        <v>223</v>
      </c>
      <c r="AC735" s="120" t="s">
        <v>56</v>
      </c>
      <c r="AD735" s="120" t="s">
        <v>284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15</v>
      </c>
      <c r="AO735" s="120">
        <v>76</v>
      </c>
      <c r="AP735" s="120">
        <v>60</v>
      </c>
      <c r="AQ735" s="120">
        <v>6</v>
      </c>
      <c r="AR735" s="120">
        <v>0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14.1</v>
      </c>
      <c r="BI735" s="120">
        <v>14.1</v>
      </c>
      <c r="BJ735" s="120">
        <v>17.2</v>
      </c>
      <c r="BK735" s="120">
        <v>19.600000000000001</v>
      </c>
      <c r="BL735" s="120">
        <v>0</v>
      </c>
      <c r="BM735" s="120" t="s">
        <v>530</v>
      </c>
    </row>
    <row r="736" spans="1:65" s="120" customFormat="1" ht="12" x14ac:dyDescent="0.25">
      <c r="A736" s="120" t="s">
        <v>178</v>
      </c>
      <c r="B736" s="120">
        <v>106</v>
      </c>
      <c r="C736" s="120">
        <v>12</v>
      </c>
      <c r="D736" s="120">
        <v>89</v>
      </c>
      <c r="E736" s="120">
        <v>0</v>
      </c>
      <c r="F736" s="120">
        <v>5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11.32</v>
      </c>
      <c r="P736" s="120">
        <v>83.96</v>
      </c>
      <c r="Q736" s="120">
        <v>0</v>
      </c>
      <c r="R736" s="120">
        <v>4.7169999999999996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292</v>
      </c>
      <c r="AB736" s="120" t="s">
        <v>211</v>
      </c>
      <c r="AC736" s="120" t="s">
        <v>56</v>
      </c>
      <c r="AD736" s="120" t="s">
        <v>477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3</v>
      </c>
      <c r="AN736" s="120">
        <v>8</v>
      </c>
      <c r="AO736" s="120">
        <v>55</v>
      </c>
      <c r="AP736" s="120">
        <v>32</v>
      </c>
      <c r="AQ736" s="120">
        <v>7</v>
      </c>
      <c r="AR736" s="120">
        <v>1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14.1</v>
      </c>
      <c r="BI736" s="120">
        <v>14</v>
      </c>
      <c r="BJ736" s="120">
        <v>18.2</v>
      </c>
      <c r="BK736" s="120">
        <v>22</v>
      </c>
      <c r="BL736" s="120">
        <v>0</v>
      </c>
      <c r="BM736" s="120" t="s">
        <v>531</v>
      </c>
    </row>
    <row r="739" spans="1:65" s="115" customFormat="1" x14ac:dyDescent="0.25">
      <c r="A739" s="115" t="s">
        <v>555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271</v>
      </c>
      <c r="AR742" s="118" t="s">
        <v>51</v>
      </c>
      <c r="AS742" s="118" t="s">
        <v>272</v>
      </c>
      <c r="AT742" s="118" t="s">
        <v>273</v>
      </c>
      <c r="AU742" s="118" t="s">
        <v>274</v>
      </c>
      <c r="AV742" s="118" t="s">
        <v>275</v>
      </c>
      <c r="AW742" s="118" t="s">
        <v>52</v>
      </c>
      <c r="AX742" s="118" t="s">
        <v>276</v>
      </c>
      <c r="AY742" s="118" t="s">
        <v>277</v>
      </c>
      <c r="AZ742" s="118" t="s">
        <v>278</v>
      </c>
      <c r="BA742" s="118" t="s">
        <v>279</v>
      </c>
      <c r="BB742" s="118" t="s">
        <v>53</v>
      </c>
      <c r="BC742" s="118" t="s">
        <v>280</v>
      </c>
      <c r="BD742" s="118" t="s">
        <v>15</v>
      </c>
      <c r="BE742" s="118" t="s">
        <v>281</v>
      </c>
      <c r="BF742" s="118" t="s">
        <v>16</v>
      </c>
      <c r="BG742" s="118" t="s">
        <v>269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271</v>
      </c>
      <c r="AQ743" s="118" t="s">
        <v>51</v>
      </c>
      <c r="AR743" s="118" t="s">
        <v>272</v>
      </c>
      <c r="AS743" s="118" t="s">
        <v>273</v>
      </c>
      <c r="AT743" s="118" t="s">
        <v>274</v>
      </c>
      <c r="AU743" s="118" t="s">
        <v>275</v>
      </c>
      <c r="AV743" s="118" t="s">
        <v>52</v>
      </c>
      <c r="AW743" s="118" t="s">
        <v>276</v>
      </c>
      <c r="AX743" s="118" t="s">
        <v>277</v>
      </c>
      <c r="AY743" s="118" t="s">
        <v>278</v>
      </c>
      <c r="AZ743" s="118" t="s">
        <v>279</v>
      </c>
      <c r="BA743" s="118" t="s">
        <v>53</v>
      </c>
      <c r="BB743" s="118" t="s">
        <v>280</v>
      </c>
      <c r="BC743" s="118" t="s">
        <v>15</v>
      </c>
      <c r="BD743" s="118" t="s">
        <v>281</v>
      </c>
      <c r="BE743" s="118" t="s">
        <v>16</v>
      </c>
      <c r="BF743" s="118" t="s">
        <v>269</v>
      </c>
      <c r="BG743" s="118" t="s">
        <v>282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530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531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530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25.4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531</v>
      </c>
    </row>
    <row r="748" spans="1:65" s="119" customFormat="1" ht="11.4" x14ac:dyDescent="0.2">
      <c r="A748" s="119" t="s">
        <v>58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530</v>
      </c>
    </row>
    <row r="749" spans="1:65" s="119" customFormat="1" ht="11.4" x14ac:dyDescent="0.2">
      <c r="A749" s="119" t="s">
        <v>58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531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530</v>
      </c>
    </row>
    <row r="751" spans="1:65" s="119" customFormat="1" ht="11.4" x14ac:dyDescent="0.2">
      <c r="A751" s="119" t="s">
        <v>59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531</v>
      </c>
    </row>
    <row r="752" spans="1:65" s="119" customFormat="1" ht="11.4" x14ac:dyDescent="0.2">
      <c r="A752" s="119" t="s">
        <v>60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530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531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530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531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530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531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530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531</v>
      </c>
    </row>
    <row r="760" spans="1:65" s="119" customFormat="1" ht="11.4" x14ac:dyDescent="0.2">
      <c r="A760" s="119" t="s">
        <v>65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530</v>
      </c>
    </row>
    <row r="761" spans="1:65" s="119" customFormat="1" ht="11.4" x14ac:dyDescent="0.2">
      <c r="A761" s="119" t="s">
        <v>65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531</v>
      </c>
    </row>
    <row r="762" spans="1:65" s="119" customFormat="1" ht="11.4" x14ac:dyDescent="0.2">
      <c r="A762" s="119" t="s">
        <v>66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530</v>
      </c>
    </row>
    <row r="763" spans="1:65" s="119" customFormat="1" ht="11.4" x14ac:dyDescent="0.2">
      <c r="A763" s="119" t="s">
        <v>66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531</v>
      </c>
    </row>
    <row r="764" spans="1:65" s="119" customFormat="1" ht="11.4" x14ac:dyDescent="0.2">
      <c r="A764" s="119" t="s">
        <v>67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530</v>
      </c>
    </row>
    <row r="765" spans="1:65" s="119" customFormat="1" ht="11.4" x14ac:dyDescent="0.2">
      <c r="A765" s="119" t="s">
        <v>67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531</v>
      </c>
    </row>
    <row r="766" spans="1:65" s="119" customFormat="1" ht="11.4" x14ac:dyDescent="0.2">
      <c r="A766" s="119" t="s">
        <v>68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530</v>
      </c>
    </row>
    <row r="767" spans="1:65" s="119" customFormat="1" ht="11.4" x14ac:dyDescent="0.2">
      <c r="A767" s="119" t="s">
        <v>68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531</v>
      </c>
    </row>
    <row r="768" spans="1:65" s="119" customFormat="1" ht="11.4" x14ac:dyDescent="0.2">
      <c r="A768" s="119" t="s">
        <v>69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530</v>
      </c>
    </row>
    <row r="769" spans="1:65" s="119" customFormat="1" ht="11.4" x14ac:dyDescent="0.2">
      <c r="A769" s="119" t="s">
        <v>69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531</v>
      </c>
    </row>
    <row r="770" spans="1:65" s="119" customFormat="1" ht="11.4" x14ac:dyDescent="0.2">
      <c r="A770" s="119" t="s">
        <v>70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530</v>
      </c>
    </row>
    <row r="771" spans="1:65" s="119" customFormat="1" ht="11.4" x14ac:dyDescent="0.2">
      <c r="A771" s="119" t="s">
        <v>70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531</v>
      </c>
    </row>
    <row r="772" spans="1:65" s="119" customFormat="1" ht="11.4" x14ac:dyDescent="0.2">
      <c r="A772" s="119" t="s">
        <v>71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530</v>
      </c>
    </row>
    <row r="773" spans="1:65" s="119" customFormat="1" ht="11.4" x14ac:dyDescent="0.2">
      <c r="A773" s="119" t="s">
        <v>71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531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530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531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530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531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530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531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530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531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530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531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530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531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530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531</v>
      </c>
    </row>
    <row r="788" spans="1:65" s="119" customFormat="1" ht="11.4" x14ac:dyDescent="0.2">
      <c r="A788" s="119" t="s">
        <v>81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530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531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530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531</v>
      </c>
    </row>
    <row r="792" spans="1:65" s="119" customFormat="1" ht="11.4" x14ac:dyDescent="0.2">
      <c r="A792" s="119" t="s">
        <v>83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186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17.2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530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531</v>
      </c>
    </row>
    <row r="794" spans="1:65" s="119" customFormat="1" ht="11.4" x14ac:dyDescent="0.2">
      <c r="A794" s="119" t="s">
        <v>85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530</v>
      </c>
    </row>
    <row r="795" spans="1:65" s="119" customFormat="1" ht="11.4" x14ac:dyDescent="0.2">
      <c r="A795" s="119" t="s">
        <v>85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482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1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9.9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531</v>
      </c>
    </row>
    <row r="796" spans="1:65" s="119" customFormat="1" ht="11.4" x14ac:dyDescent="0.2">
      <c r="A796" s="119" t="s">
        <v>86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530</v>
      </c>
    </row>
    <row r="797" spans="1:65" s="119" customFormat="1" ht="11.4" x14ac:dyDescent="0.2">
      <c r="A797" s="119" t="s">
        <v>86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474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12.8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531</v>
      </c>
    </row>
    <row r="798" spans="1:65" s="119" customFormat="1" ht="11.4" x14ac:dyDescent="0.2">
      <c r="A798" s="119" t="s">
        <v>88</v>
      </c>
      <c r="B798" s="119">
        <v>0</v>
      </c>
      <c r="C798" s="119">
        <v>0</v>
      </c>
      <c r="D798" s="119">
        <v>0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 t="s">
        <v>55</v>
      </c>
      <c r="P798" s="119" t="s">
        <v>55</v>
      </c>
      <c r="Q798" s="119" t="s">
        <v>55</v>
      </c>
      <c r="R798" s="119" t="s">
        <v>55</v>
      </c>
      <c r="S798" s="119" t="s">
        <v>55</v>
      </c>
      <c r="T798" s="119" t="s">
        <v>55</v>
      </c>
      <c r="U798" s="119" t="s">
        <v>55</v>
      </c>
      <c r="V798" s="119" t="s">
        <v>55</v>
      </c>
      <c r="W798" s="119" t="s">
        <v>55</v>
      </c>
      <c r="X798" s="119" t="s">
        <v>55</v>
      </c>
      <c r="Y798" s="119" t="s">
        <v>55</v>
      </c>
      <c r="Z798" s="119" t="s">
        <v>55</v>
      </c>
      <c r="AA798" s="119" t="s">
        <v>56</v>
      </c>
      <c r="AB798" s="119" t="s">
        <v>56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 t="s">
        <v>55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530</v>
      </c>
    </row>
    <row r="799" spans="1:65" s="119" customFormat="1" ht="11.4" x14ac:dyDescent="0.2">
      <c r="A799" s="119" t="s">
        <v>88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226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16.8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531</v>
      </c>
    </row>
    <row r="800" spans="1:65" s="119" customFormat="1" ht="11.4" x14ac:dyDescent="0.2">
      <c r="A800" s="119" t="s">
        <v>89</v>
      </c>
      <c r="B800" s="119">
        <v>0</v>
      </c>
      <c r="C800" s="119">
        <v>0</v>
      </c>
      <c r="D800" s="119">
        <v>0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 t="s">
        <v>55</v>
      </c>
      <c r="P800" s="119" t="s">
        <v>55</v>
      </c>
      <c r="Q800" s="119" t="s">
        <v>55</v>
      </c>
      <c r="R800" s="119" t="s">
        <v>55</v>
      </c>
      <c r="S800" s="119" t="s">
        <v>55</v>
      </c>
      <c r="T800" s="119" t="s">
        <v>55</v>
      </c>
      <c r="U800" s="119" t="s">
        <v>55</v>
      </c>
      <c r="V800" s="119" t="s">
        <v>55</v>
      </c>
      <c r="W800" s="119" t="s">
        <v>55</v>
      </c>
      <c r="X800" s="119" t="s">
        <v>55</v>
      </c>
      <c r="Y800" s="119" t="s">
        <v>55</v>
      </c>
      <c r="Z800" s="119" t="s">
        <v>55</v>
      </c>
      <c r="AA800" s="119" t="s">
        <v>56</v>
      </c>
      <c r="AB800" s="119" t="s">
        <v>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 t="s">
        <v>55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530</v>
      </c>
    </row>
    <row r="801" spans="1:65" s="119" customFormat="1" ht="11.4" x14ac:dyDescent="0.2">
      <c r="A801" s="119" t="s">
        <v>89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531</v>
      </c>
    </row>
    <row r="802" spans="1:65" s="119" customFormat="1" ht="11.4" x14ac:dyDescent="0.2">
      <c r="A802" s="119" t="s">
        <v>91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468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14.2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530</v>
      </c>
    </row>
    <row r="803" spans="1:65" s="119" customFormat="1" ht="11.4" x14ac:dyDescent="0.2">
      <c r="A803" s="119" t="s">
        <v>91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486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13.4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531</v>
      </c>
    </row>
    <row r="804" spans="1:65" s="119" customFormat="1" ht="11.4" x14ac:dyDescent="0.2">
      <c r="A804" s="119" t="s">
        <v>92</v>
      </c>
      <c r="B804" s="119">
        <v>1</v>
      </c>
      <c r="C804" s="119">
        <v>0</v>
      </c>
      <c r="D804" s="119">
        <v>1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142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20.100000000000001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530</v>
      </c>
    </row>
    <row r="805" spans="1:65" s="119" customFormat="1" ht="11.4" x14ac:dyDescent="0.2">
      <c r="A805" s="119" t="s">
        <v>92</v>
      </c>
      <c r="B805" s="119">
        <v>1</v>
      </c>
      <c r="C805" s="119">
        <v>0</v>
      </c>
      <c r="D805" s="119">
        <v>1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207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13.7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531</v>
      </c>
    </row>
    <row r="806" spans="1:65" s="119" customFormat="1" ht="11.4" x14ac:dyDescent="0.2">
      <c r="A806" s="119" t="s">
        <v>93</v>
      </c>
      <c r="B806" s="119">
        <v>4</v>
      </c>
      <c r="C806" s="119">
        <v>1</v>
      </c>
      <c r="D806" s="119">
        <v>3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25</v>
      </c>
      <c r="P806" s="119">
        <v>75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557</v>
      </c>
      <c r="AB806" s="119" t="s">
        <v>176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3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19.2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530</v>
      </c>
    </row>
    <row r="807" spans="1:65" s="119" customFormat="1" ht="11.4" x14ac:dyDescent="0.2">
      <c r="A807" s="119" t="s">
        <v>93</v>
      </c>
      <c r="B807" s="119">
        <v>6</v>
      </c>
      <c r="C807" s="119">
        <v>1</v>
      </c>
      <c r="D807" s="119">
        <v>5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16.670000000000002</v>
      </c>
      <c r="P807" s="119">
        <v>83.33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535</v>
      </c>
      <c r="AB807" s="119" t="s">
        <v>194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1</v>
      </c>
      <c r="AP807" s="119">
        <v>4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14.8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531</v>
      </c>
    </row>
    <row r="808" spans="1:65" s="119" customFormat="1" ht="11.4" x14ac:dyDescent="0.2">
      <c r="A808" s="119" t="s">
        <v>94</v>
      </c>
      <c r="B808" s="119">
        <v>5</v>
      </c>
      <c r="C808" s="119">
        <v>1</v>
      </c>
      <c r="D808" s="119">
        <v>3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20</v>
      </c>
      <c r="P808" s="119">
        <v>60</v>
      </c>
      <c r="Q808" s="119">
        <v>0</v>
      </c>
      <c r="R808" s="119">
        <v>20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474</v>
      </c>
      <c r="AB808" s="119" t="s">
        <v>472</v>
      </c>
      <c r="AC808" s="119" t="s">
        <v>56</v>
      </c>
      <c r="AD808" s="119" t="s">
        <v>469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3</v>
      </c>
      <c r="AP808" s="119">
        <v>2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14.1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530</v>
      </c>
    </row>
    <row r="809" spans="1:65" s="119" customFormat="1" ht="11.4" x14ac:dyDescent="0.2">
      <c r="A809" s="119" t="s">
        <v>94</v>
      </c>
      <c r="B809" s="119">
        <v>3</v>
      </c>
      <c r="C809" s="119">
        <v>0</v>
      </c>
      <c r="D809" s="119">
        <v>3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196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2</v>
      </c>
      <c r="AP809" s="119">
        <v>1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14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531</v>
      </c>
    </row>
    <row r="810" spans="1:65" s="119" customFormat="1" ht="11.4" x14ac:dyDescent="0.2">
      <c r="A810" s="119" t="s">
        <v>95</v>
      </c>
      <c r="B810" s="119">
        <v>7</v>
      </c>
      <c r="C810" s="119">
        <v>0</v>
      </c>
      <c r="D810" s="119">
        <v>7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466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4</v>
      </c>
      <c r="AP810" s="119">
        <v>3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14.9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530</v>
      </c>
    </row>
    <row r="811" spans="1:65" s="119" customFormat="1" ht="11.4" x14ac:dyDescent="0.2">
      <c r="A811" s="119" t="s">
        <v>95</v>
      </c>
      <c r="B811" s="119">
        <v>3</v>
      </c>
      <c r="C811" s="119">
        <v>0</v>
      </c>
      <c r="D811" s="119">
        <v>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207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2</v>
      </c>
      <c r="AP811" s="119">
        <v>1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13.7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531</v>
      </c>
    </row>
    <row r="812" spans="1:65" s="119" customFormat="1" ht="11.4" x14ac:dyDescent="0.2">
      <c r="A812" s="119" t="s">
        <v>97</v>
      </c>
      <c r="B812" s="119">
        <v>12</v>
      </c>
      <c r="C812" s="119">
        <v>1</v>
      </c>
      <c r="D812" s="119">
        <v>11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8.3330000000000002</v>
      </c>
      <c r="P812" s="119">
        <v>91.67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509</v>
      </c>
      <c r="AB812" s="119" t="s">
        <v>496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</v>
      </c>
      <c r="AO812" s="119">
        <v>5</v>
      </c>
      <c r="AP812" s="119">
        <v>3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</v>
      </c>
      <c r="BI812" s="119">
        <v>12.6</v>
      </c>
      <c r="BJ812" s="119">
        <v>19.100000000000001</v>
      </c>
      <c r="BK812" s="119">
        <v>20.7</v>
      </c>
      <c r="BL812" s="119">
        <v>0</v>
      </c>
      <c r="BM812" s="119" t="s">
        <v>530</v>
      </c>
    </row>
    <row r="813" spans="1:65" s="119" customFormat="1" ht="11.4" x14ac:dyDescent="0.2">
      <c r="A813" s="119" t="s">
        <v>97</v>
      </c>
      <c r="B813" s="119">
        <v>2</v>
      </c>
      <c r="C813" s="119">
        <v>0</v>
      </c>
      <c r="D813" s="119">
        <v>2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545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6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531</v>
      </c>
    </row>
    <row r="814" spans="1:65" s="119" customFormat="1" ht="11.4" x14ac:dyDescent="0.2">
      <c r="A814" s="119" t="s">
        <v>98</v>
      </c>
      <c r="B814" s="119">
        <v>9</v>
      </c>
      <c r="C814" s="119">
        <v>1</v>
      </c>
      <c r="D814" s="119">
        <v>8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11.11</v>
      </c>
      <c r="P814" s="119">
        <v>88.89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503</v>
      </c>
      <c r="AB814" s="119" t="s">
        <v>186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2</v>
      </c>
      <c r="AP814" s="119">
        <v>4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16.3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530</v>
      </c>
    </row>
    <row r="815" spans="1:65" s="119" customFormat="1" ht="11.4" x14ac:dyDescent="0.2">
      <c r="A815" s="119" t="s">
        <v>98</v>
      </c>
      <c r="B815" s="119">
        <v>4</v>
      </c>
      <c r="C815" s="119">
        <v>0</v>
      </c>
      <c r="D815" s="119">
        <v>4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291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3</v>
      </c>
      <c r="AP815" s="119">
        <v>1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13.3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531</v>
      </c>
    </row>
    <row r="816" spans="1:65" s="119" customFormat="1" ht="11.4" x14ac:dyDescent="0.2">
      <c r="A816" s="119" t="s">
        <v>99</v>
      </c>
      <c r="B816" s="119">
        <v>5</v>
      </c>
      <c r="C816" s="119">
        <v>0</v>
      </c>
      <c r="D816" s="119">
        <v>5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188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3</v>
      </c>
      <c r="AP816" s="119">
        <v>1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15.8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530</v>
      </c>
    </row>
    <row r="817" spans="1:65" s="119" customFormat="1" ht="11.4" x14ac:dyDescent="0.2">
      <c r="A817" s="119" t="s">
        <v>99</v>
      </c>
      <c r="B817" s="119">
        <v>3</v>
      </c>
      <c r="C817" s="119">
        <v>0</v>
      </c>
      <c r="D817" s="119">
        <v>3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212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0</v>
      </c>
      <c r="AQ817" s="119">
        <v>1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15.9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531</v>
      </c>
    </row>
    <row r="818" spans="1:65" s="119" customFormat="1" ht="11.4" x14ac:dyDescent="0.2">
      <c r="A818" s="119" t="s">
        <v>100</v>
      </c>
      <c r="B818" s="119">
        <v>5</v>
      </c>
      <c r="C818" s="119">
        <v>1</v>
      </c>
      <c r="D818" s="119">
        <v>4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20</v>
      </c>
      <c r="P818" s="119">
        <v>80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283</v>
      </c>
      <c r="AB818" s="119" t="s">
        <v>217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4</v>
      </c>
      <c r="AP818" s="119">
        <v>1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14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530</v>
      </c>
    </row>
    <row r="819" spans="1:65" s="119" customFormat="1" ht="11.4" x14ac:dyDescent="0.2">
      <c r="A819" s="119" t="s">
        <v>100</v>
      </c>
      <c r="B819" s="119">
        <v>4</v>
      </c>
      <c r="C819" s="119">
        <v>0</v>
      </c>
      <c r="D819" s="119">
        <v>4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151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0</v>
      </c>
      <c r="AO819" s="119">
        <v>0</v>
      </c>
      <c r="AP819" s="119">
        <v>3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13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531</v>
      </c>
    </row>
    <row r="820" spans="1:65" s="119" customFormat="1" ht="11.4" x14ac:dyDescent="0.2">
      <c r="A820" s="119" t="s">
        <v>101</v>
      </c>
      <c r="B820" s="119">
        <v>2</v>
      </c>
      <c r="C820" s="119">
        <v>1</v>
      </c>
      <c r="D820" s="119">
        <v>0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50</v>
      </c>
      <c r="P820" s="119">
        <v>0</v>
      </c>
      <c r="Q820" s="119">
        <v>0</v>
      </c>
      <c r="R820" s="119">
        <v>50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290</v>
      </c>
      <c r="AB820" s="119" t="s">
        <v>56</v>
      </c>
      <c r="AC820" s="119" t="s">
        <v>56</v>
      </c>
      <c r="AD820" s="119" t="s">
        <v>87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0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12.6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530</v>
      </c>
    </row>
    <row r="821" spans="1:65" s="119" customFormat="1" ht="11.4" x14ac:dyDescent="0.2">
      <c r="A821" s="119" t="s">
        <v>101</v>
      </c>
      <c r="B821" s="119">
        <v>2</v>
      </c>
      <c r="C821" s="119">
        <v>0</v>
      </c>
      <c r="D821" s="119">
        <v>1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50</v>
      </c>
      <c r="Q821" s="119">
        <v>0</v>
      </c>
      <c r="R821" s="119">
        <v>50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466</v>
      </c>
      <c r="AC821" s="119" t="s">
        <v>56</v>
      </c>
      <c r="AD821" s="119" t="s">
        <v>542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0</v>
      </c>
      <c r="AO821" s="119">
        <v>1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8.8000000000000007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531</v>
      </c>
    </row>
    <row r="822" spans="1:65" s="119" customFormat="1" ht="11.4" x14ac:dyDescent="0.2">
      <c r="A822" s="119" t="s">
        <v>102</v>
      </c>
      <c r="B822" s="119">
        <v>2</v>
      </c>
      <c r="C822" s="119">
        <v>0</v>
      </c>
      <c r="D822" s="119">
        <v>2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284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0</v>
      </c>
      <c r="AP822" s="119">
        <v>1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14.1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530</v>
      </c>
    </row>
    <row r="823" spans="1:65" s="119" customFormat="1" ht="11.4" x14ac:dyDescent="0.2">
      <c r="A823" s="119" t="s">
        <v>102</v>
      </c>
      <c r="B823" s="119">
        <v>2</v>
      </c>
      <c r="C823" s="119">
        <v>0</v>
      </c>
      <c r="D823" s="119">
        <v>1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50</v>
      </c>
      <c r="Q823" s="119">
        <v>0</v>
      </c>
      <c r="R823" s="119">
        <v>50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151</v>
      </c>
      <c r="AC823" s="119" t="s">
        <v>56</v>
      </c>
      <c r="AD823" s="119" t="s">
        <v>537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1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11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531</v>
      </c>
    </row>
    <row r="824" spans="1:65" s="119" customFormat="1" ht="11.4" x14ac:dyDescent="0.2">
      <c r="A824" s="119" t="s">
        <v>104</v>
      </c>
      <c r="B824" s="119">
        <v>4</v>
      </c>
      <c r="C824" s="119">
        <v>0</v>
      </c>
      <c r="D824" s="119">
        <v>4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222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3</v>
      </c>
      <c r="AP824" s="119">
        <v>1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15.3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530</v>
      </c>
    </row>
    <row r="825" spans="1:65" s="119" customFormat="1" ht="11.4" x14ac:dyDescent="0.2">
      <c r="A825" s="119" t="s">
        <v>104</v>
      </c>
      <c r="B825" s="119">
        <v>1</v>
      </c>
      <c r="C825" s="119">
        <v>0</v>
      </c>
      <c r="D825" s="119">
        <v>1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465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10.7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531</v>
      </c>
    </row>
    <row r="826" spans="1:65" s="119" customFormat="1" ht="11.4" x14ac:dyDescent="0.2">
      <c r="A826" s="119" t="s">
        <v>105</v>
      </c>
      <c r="B826" s="119">
        <v>0</v>
      </c>
      <c r="C826" s="119">
        <v>0</v>
      </c>
      <c r="D826" s="119">
        <v>0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 t="s">
        <v>55</v>
      </c>
      <c r="P826" s="119" t="s">
        <v>55</v>
      </c>
      <c r="Q826" s="119" t="s">
        <v>55</v>
      </c>
      <c r="R826" s="119" t="s">
        <v>55</v>
      </c>
      <c r="S826" s="119" t="s">
        <v>55</v>
      </c>
      <c r="T826" s="119" t="s">
        <v>55</v>
      </c>
      <c r="U826" s="119" t="s">
        <v>55</v>
      </c>
      <c r="V826" s="119" t="s">
        <v>55</v>
      </c>
      <c r="W826" s="119" t="s">
        <v>55</v>
      </c>
      <c r="X826" s="119" t="s">
        <v>55</v>
      </c>
      <c r="Y826" s="119" t="s">
        <v>55</v>
      </c>
      <c r="Z826" s="119" t="s">
        <v>55</v>
      </c>
      <c r="AA826" s="119" t="s">
        <v>56</v>
      </c>
      <c r="AB826" s="119" t="s">
        <v>56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 t="s">
        <v>55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530</v>
      </c>
    </row>
    <row r="827" spans="1:65" s="119" customFormat="1" ht="11.4" x14ac:dyDescent="0.2">
      <c r="A827" s="119" t="s">
        <v>105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466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14.9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531</v>
      </c>
    </row>
    <row r="828" spans="1:65" s="119" customFormat="1" ht="11.4" x14ac:dyDescent="0.2">
      <c r="A828" s="119" t="s">
        <v>107</v>
      </c>
      <c r="B828" s="119">
        <v>4</v>
      </c>
      <c r="C828" s="119">
        <v>0</v>
      </c>
      <c r="D828" s="119">
        <v>4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87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2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13.2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530</v>
      </c>
    </row>
    <row r="829" spans="1:65" s="119" customFormat="1" ht="11.4" x14ac:dyDescent="0.2">
      <c r="A829" s="119" t="s">
        <v>107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531</v>
      </c>
    </row>
    <row r="830" spans="1:65" s="119" customFormat="1" ht="11.4" x14ac:dyDescent="0.2">
      <c r="A830" s="119" t="s">
        <v>108</v>
      </c>
      <c r="B830" s="119">
        <v>4</v>
      </c>
      <c r="C830" s="119">
        <v>1</v>
      </c>
      <c r="D830" s="119">
        <v>3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25</v>
      </c>
      <c r="P830" s="119">
        <v>75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476</v>
      </c>
      <c r="AB830" s="119" t="s">
        <v>194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</v>
      </c>
      <c r="AP830" s="119">
        <v>2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14.4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530</v>
      </c>
    </row>
    <row r="831" spans="1:65" s="119" customFormat="1" ht="11.4" x14ac:dyDescent="0.2">
      <c r="A831" s="119" t="s">
        <v>108</v>
      </c>
      <c r="B831" s="119">
        <v>2</v>
      </c>
      <c r="C831" s="119">
        <v>0</v>
      </c>
      <c r="D831" s="119">
        <v>2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464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1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10.199999999999999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531</v>
      </c>
    </row>
    <row r="832" spans="1:65" s="119" customFormat="1" ht="11.4" x14ac:dyDescent="0.2">
      <c r="A832" s="119" t="s">
        <v>110</v>
      </c>
      <c r="B832" s="119">
        <v>1</v>
      </c>
      <c r="C832" s="119">
        <v>0</v>
      </c>
      <c r="D832" s="119">
        <v>1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126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1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16.399999999999999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530</v>
      </c>
    </row>
    <row r="833" spans="1:65" s="119" customFormat="1" ht="11.4" x14ac:dyDescent="0.2">
      <c r="A833" s="119" t="s">
        <v>110</v>
      </c>
      <c r="B833" s="119">
        <v>3</v>
      </c>
      <c r="C833" s="119">
        <v>0</v>
      </c>
      <c r="D833" s="119">
        <v>3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100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495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2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11.4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531</v>
      </c>
    </row>
    <row r="834" spans="1:65" s="119" customFormat="1" ht="11.4" x14ac:dyDescent="0.2">
      <c r="A834" s="119" t="s">
        <v>111</v>
      </c>
      <c r="B834" s="119">
        <v>4</v>
      </c>
      <c r="C834" s="119">
        <v>1</v>
      </c>
      <c r="D834" s="119">
        <v>3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25</v>
      </c>
      <c r="P834" s="119">
        <v>75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533</v>
      </c>
      <c r="AB834" s="119" t="s">
        <v>286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3</v>
      </c>
      <c r="AP834" s="119">
        <v>0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11.1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530</v>
      </c>
    </row>
    <row r="835" spans="1:65" s="119" customFormat="1" ht="11.4" x14ac:dyDescent="0.2">
      <c r="A835" s="119" t="s">
        <v>111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55</v>
      </c>
      <c r="P835" s="119" t="s">
        <v>55</v>
      </c>
      <c r="Q835" s="119" t="s">
        <v>55</v>
      </c>
      <c r="R835" s="119" t="s">
        <v>55</v>
      </c>
      <c r="S835" s="119" t="s">
        <v>55</v>
      </c>
      <c r="T835" s="119" t="s">
        <v>55</v>
      </c>
      <c r="U835" s="119" t="s">
        <v>55</v>
      </c>
      <c r="V835" s="119" t="s">
        <v>55</v>
      </c>
      <c r="W835" s="119" t="s">
        <v>55</v>
      </c>
      <c r="X835" s="119" t="s">
        <v>55</v>
      </c>
      <c r="Y835" s="119" t="s">
        <v>55</v>
      </c>
      <c r="Z835" s="119" t="s">
        <v>55</v>
      </c>
      <c r="AA835" s="119" t="s">
        <v>56</v>
      </c>
      <c r="AB835" s="119" t="s">
        <v>56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531</v>
      </c>
    </row>
    <row r="836" spans="1:65" s="119" customFormat="1" ht="11.4" x14ac:dyDescent="0.2">
      <c r="A836" s="119" t="s">
        <v>112</v>
      </c>
      <c r="B836" s="119">
        <v>0</v>
      </c>
      <c r="C836" s="119">
        <v>0</v>
      </c>
      <c r="D836" s="119">
        <v>0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 t="s">
        <v>55</v>
      </c>
      <c r="P836" s="119" t="s">
        <v>55</v>
      </c>
      <c r="Q836" s="119" t="s">
        <v>55</v>
      </c>
      <c r="R836" s="119" t="s">
        <v>55</v>
      </c>
      <c r="S836" s="119" t="s">
        <v>55</v>
      </c>
      <c r="T836" s="119" t="s">
        <v>55</v>
      </c>
      <c r="U836" s="119" t="s">
        <v>55</v>
      </c>
      <c r="V836" s="119" t="s">
        <v>55</v>
      </c>
      <c r="W836" s="119" t="s">
        <v>55</v>
      </c>
      <c r="X836" s="119" t="s">
        <v>55</v>
      </c>
      <c r="Y836" s="119" t="s">
        <v>55</v>
      </c>
      <c r="Z836" s="119" t="s">
        <v>55</v>
      </c>
      <c r="AA836" s="119" t="s">
        <v>56</v>
      </c>
      <c r="AB836" s="119" t="s">
        <v>56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 t="s">
        <v>55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530</v>
      </c>
    </row>
    <row r="837" spans="1:65" s="119" customFormat="1" ht="11.4" x14ac:dyDescent="0.2">
      <c r="A837" s="119" t="s">
        <v>112</v>
      </c>
      <c r="B837" s="119">
        <v>1</v>
      </c>
      <c r="C837" s="119">
        <v>0</v>
      </c>
      <c r="D837" s="119">
        <v>1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292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11.7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531</v>
      </c>
    </row>
    <row r="838" spans="1:65" s="119" customFormat="1" ht="11.4" x14ac:dyDescent="0.2">
      <c r="A838" s="119" t="s">
        <v>114</v>
      </c>
      <c r="B838" s="119">
        <v>3</v>
      </c>
      <c r="C838" s="119">
        <v>1</v>
      </c>
      <c r="D838" s="119">
        <v>2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33.33</v>
      </c>
      <c r="P838" s="119">
        <v>66.67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544</v>
      </c>
      <c r="AB838" s="119" t="s">
        <v>539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3</v>
      </c>
      <c r="AO838" s="119">
        <v>0</v>
      </c>
      <c r="AP838" s="119">
        <v>0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7.6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530</v>
      </c>
    </row>
    <row r="839" spans="1:65" s="119" customFormat="1" ht="11.4" x14ac:dyDescent="0.2">
      <c r="A839" s="119" t="s">
        <v>114</v>
      </c>
      <c r="B839" s="119">
        <v>6</v>
      </c>
      <c r="C839" s="119">
        <v>1</v>
      </c>
      <c r="D839" s="119">
        <v>5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16.670000000000002</v>
      </c>
      <c r="P839" s="119">
        <v>83.33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481</v>
      </c>
      <c r="AB839" s="119" t="s">
        <v>224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5</v>
      </c>
      <c r="AP839" s="119">
        <v>1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12.1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531</v>
      </c>
    </row>
    <row r="840" spans="1:65" s="119" customFormat="1" ht="11.4" x14ac:dyDescent="0.2">
      <c r="A840" s="119" t="s">
        <v>115</v>
      </c>
      <c r="B840" s="119">
        <v>2</v>
      </c>
      <c r="C840" s="119">
        <v>0</v>
      </c>
      <c r="D840" s="119">
        <v>2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503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1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8.9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530</v>
      </c>
    </row>
    <row r="841" spans="1:65" s="119" customFormat="1" ht="11.4" x14ac:dyDescent="0.2">
      <c r="A841" s="119" t="s">
        <v>115</v>
      </c>
      <c r="B841" s="119">
        <v>3</v>
      </c>
      <c r="C841" s="119">
        <v>0</v>
      </c>
      <c r="D841" s="119">
        <v>3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291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1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13.3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531</v>
      </c>
    </row>
    <row r="842" spans="1:65" s="119" customFormat="1" ht="11.4" x14ac:dyDescent="0.2">
      <c r="A842" s="119" t="s">
        <v>116</v>
      </c>
      <c r="B842" s="119">
        <v>2</v>
      </c>
      <c r="C842" s="119">
        <v>1</v>
      </c>
      <c r="D842" s="119">
        <v>1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50</v>
      </c>
      <c r="P842" s="119">
        <v>50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183</v>
      </c>
      <c r="AB842" s="119" t="s">
        <v>490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1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14.2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530</v>
      </c>
    </row>
    <row r="843" spans="1:65" s="119" customFormat="1" ht="11.4" x14ac:dyDescent="0.2">
      <c r="A843" s="119" t="s">
        <v>116</v>
      </c>
      <c r="B843" s="119">
        <v>1</v>
      </c>
      <c r="C843" s="119">
        <v>0</v>
      </c>
      <c r="D843" s="119">
        <v>1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184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1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15.5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531</v>
      </c>
    </row>
    <row r="844" spans="1:65" s="119" customFormat="1" ht="11.4" x14ac:dyDescent="0.2">
      <c r="A844" s="119" t="s">
        <v>117</v>
      </c>
      <c r="B844" s="119">
        <v>4</v>
      </c>
      <c r="C844" s="119">
        <v>1</v>
      </c>
      <c r="D844" s="119">
        <v>2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25</v>
      </c>
      <c r="P844" s="119">
        <v>50</v>
      </c>
      <c r="Q844" s="119">
        <v>0</v>
      </c>
      <c r="R844" s="119">
        <v>25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507</v>
      </c>
      <c r="AB844" s="119" t="s">
        <v>285</v>
      </c>
      <c r="AC844" s="119" t="s">
        <v>56</v>
      </c>
      <c r="AD844" s="119" t="s">
        <v>558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2</v>
      </c>
      <c r="AO844" s="119">
        <v>2</v>
      </c>
      <c r="AP844" s="119">
        <v>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11.1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530</v>
      </c>
    </row>
    <row r="845" spans="1:65" s="119" customFormat="1" ht="11.4" x14ac:dyDescent="0.2">
      <c r="A845" s="119" t="s">
        <v>117</v>
      </c>
      <c r="B845" s="119">
        <v>4</v>
      </c>
      <c r="C845" s="119">
        <v>0</v>
      </c>
      <c r="D845" s="119">
        <v>4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103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1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15.7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531</v>
      </c>
    </row>
    <row r="846" spans="1:65" s="119" customFormat="1" ht="11.4" x14ac:dyDescent="0.2">
      <c r="A846" s="119" t="s">
        <v>120</v>
      </c>
      <c r="B846" s="119">
        <v>0</v>
      </c>
      <c r="C846" s="119">
        <v>0</v>
      </c>
      <c r="D846" s="119">
        <v>0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 t="s">
        <v>55</v>
      </c>
      <c r="P846" s="119" t="s">
        <v>55</v>
      </c>
      <c r="Q846" s="119" t="s">
        <v>55</v>
      </c>
      <c r="R846" s="119" t="s">
        <v>55</v>
      </c>
      <c r="S846" s="119" t="s">
        <v>55</v>
      </c>
      <c r="T846" s="119" t="s">
        <v>55</v>
      </c>
      <c r="U846" s="119" t="s">
        <v>55</v>
      </c>
      <c r="V846" s="119" t="s">
        <v>55</v>
      </c>
      <c r="W846" s="119" t="s">
        <v>55</v>
      </c>
      <c r="X846" s="119" t="s">
        <v>55</v>
      </c>
      <c r="Y846" s="119" t="s">
        <v>55</v>
      </c>
      <c r="Z846" s="119" t="s">
        <v>55</v>
      </c>
      <c r="AA846" s="119" t="s">
        <v>56</v>
      </c>
      <c r="AB846" s="119" t="s">
        <v>56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 t="s">
        <v>55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530</v>
      </c>
    </row>
    <row r="847" spans="1:65" s="119" customFormat="1" ht="11.4" x14ac:dyDescent="0.2">
      <c r="A847" s="119" t="s">
        <v>120</v>
      </c>
      <c r="B847" s="119">
        <v>1</v>
      </c>
      <c r="C847" s="119">
        <v>0</v>
      </c>
      <c r="D847" s="119">
        <v>1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218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531</v>
      </c>
    </row>
    <row r="848" spans="1:65" s="119" customFormat="1" ht="11.4" x14ac:dyDescent="0.2">
      <c r="A848" s="119" t="s">
        <v>121</v>
      </c>
      <c r="B848" s="119">
        <v>1</v>
      </c>
      <c r="C848" s="119">
        <v>0</v>
      </c>
      <c r="D848" s="119">
        <v>0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0</v>
      </c>
      <c r="Q848" s="119">
        <v>0</v>
      </c>
      <c r="R848" s="119">
        <v>100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56</v>
      </c>
      <c r="AC848" s="119" t="s">
        <v>56</v>
      </c>
      <c r="AD848" s="119" t="s">
        <v>286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12.1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530</v>
      </c>
    </row>
    <row r="849" spans="1:65" s="119" customFormat="1" ht="11.4" x14ac:dyDescent="0.2">
      <c r="A849" s="119" t="s">
        <v>121</v>
      </c>
      <c r="B849" s="119">
        <v>1</v>
      </c>
      <c r="C849" s="119">
        <v>0</v>
      </c>
      <c r="D849" s="119">
        <v>1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200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14.8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531</v>
      </c>
    </row>
    <row r="850" spans="1:65" s="119" customFormat="1" ht="11.4" x14ac:dyDescent="0.2">
      <c r="A850" s="119" t="s">
        <v>122</v>
      </c>
      <c r="B850" s="119">
        <v>3</v>
      </c>
      <c r="C850" s="119">
        <v>0</v>
      </c>
      <c r="D850" s="119">
        <v>3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211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2</v>
      </c>
      <c r="AP850" s="119">
        <v>1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14.6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530</v>
      </c>
    </row>
    <row r="851" spans="1:65" s="119" customFormat="1" ht="11.4" x14ac:dyDescent="0.2">
      <c r="A851" s="119" t="s">
        <v>122</v>
      </c>
      <c r="B851" s="119">
        <v>1</v>
      </c>
      <c r="C851" s="119">
        <v>1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100</v>
      </c>
      <c r="P851" s="119">
        <v>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497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11.1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531</v>
      </c>
    </row>
    <row r="852" spans="1:65" s="119" customFormat="1" ht="11.4" x14ac:dyDescent="0.2">
      <c r="A852" s="119" t="s">
        <v>123</v>
      </c>
      <c r="B852" s="119">
        <v>2</v>
      </c>
      <c r="C852" s="119">
        <v>1</v>
      </c>
      <c r="D852" s="119">
        <v>1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50</v>
      </c>
      <c r="P852" s="119">
        <v>50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514</v>
      </c>
      <c r="AB852" s="119" t="s">
        <v>203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0</v>
      </c>
      <c r="AP852" s="119">
        <v>1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11.3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530</v>
      </c>
    </row>
    <row r="853" spans="1:65" s="119" customFormat="1" ht="11.4" x14ac:dyDescent="0.2">
      <c r="A853" s="119" t="s">
        <v>123</v>
      </c>
      <c r="B853" s="119">
        <v>1</v>
      </c>
      <c r="C853" s="119">
        <v>0</v>
      </c>
      <c r="D853" s="119">
        <v>1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477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10.6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531</v>
      </c>
    </row>
    <row r="854" spans="1:65" s="119" customFormat="1" ht="11.4" x14ac:dyDescent="0.2">
      <c r="A854" s="119" t="s">
        <v>124</v>
      </c>
      <c r="B854" s="119">
        <v>1</v>
      </c>
      <c r="C854" s="119">
        <v>0</v>
      </c>
      <c r="D854" s="119">
        <v>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126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16.399999999999999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530</v>
      </c>
    </row>
    <row r="855" spans="1:65" s="119" customFormat="1" ht="11.4" x14ac:dyDescent="0.2">
      <c r="A855" s="119" t="s">
        <v>124</v>
      </c>
      <c r="B855" s="119">
        <v>2</v>
      </c>
      <c r="C855" s="119">
        <v>0</v>
      </c>
      <c r="D855" s="119">
        <v>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221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0</v>
      </c>
      <c r="AP855" s="119">
        <v>0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15.6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531</v>
      </c>
    </row>
    <row r="856" spans="1:65" s="119" customFormat="1" ht="11.4" x14ac:dyDescent="0.2">
      <c r="A856" s="119" t="s">
        <v>125</v>
      </c>
      <c r="B856" s="119">
        <v>5</v>
      </c>
      <c r="C856" s="119">
        <v>0</v>
      </c>
      <c r="D856" s="119">
        <v>4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80</v>
      </c>
      <c r="Q856" s="119">
        <v>0</v>
      </c>
      <c r="R856" s="119">
        <v>20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187</v>
      </c>
      <c r="AC856" s="119" t="s">
        <v>56</v>
      </c>
      <c r="AD856" s="119" t="s">
        <v>510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2</v>
      </c>
      <c r="AO856" s="119">
        <v>1</v>
      </c>
      <c r="AP856" s="119">
        <v>2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11.9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530</v>
      </c>
    </row>
    <row r="857" spans="1:65" s="119" customFormat="1" ht="11.4" x14ac:dyDescent="0.2">
      <c r="A857" s="119" t="s">
        <v>125</v>
      </c>
      <c r="B857" s="119">
        <v>2</v>
      </c>
      <c r="C857" s="119">
        <v>0</v>
      </c>
      <c r="D857" s="119">
        <v>2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480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1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10.4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531</v>
      </c>
    </row>
    <row r="858" spans="1:65" s="119" customFormat="1" ht="11.4" x14ac:dyDescent="0.2">
      <c r="A858" s="119" t="s">
        <v>127</v>
      </c>
      <c r="B858" s="119">
        <v>6</v>
      </c>
      <c r="C858" s="119">
        <v>0</v>
      </c>
      <c r="D858" s="119">
        <v>6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189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5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17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530</v>
      </c>
    </row>
    <row r="859" spans="1:65" s="119" customFormat="1" ht="11.4" x14ac:dyDescent="0.2">
      <c r="A859" s="119" t="s">
        <v>127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531</v>
      </c>
    </row>
    <row r="860" spans="1:65" s="119" customFormat="1" ht="11.4" x14ac:dyDescent="0.2">
      <c r="A860" s="119" t="s">
        <v>129</v>
      </c>
      <c r="B860" s="119">
        <v>4</v>
      </c>
      <c r="C860" s="119">
        <v>1</v>
      </c>
      <c r="D860" s="119">
        <v>3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25</v>
      </c>
      <c r="P860" s="119">
        <v>75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90</v>
      </c>
      <c r="AB860" s="119" t="s">
        <v>189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3</v>
      </c>
      <c r="AQ860" s="119">
        <v>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17.8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530</v>
      </c>
    </row>
    <row r="861" spans="1:65" s="119" customFormat="1" ht="11.4" x14ac:dyDescent="0.2">
      <c r="A861" s="119" t="s">
        <v>129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55</v>
      </c>
      <c r="P861" s="119" t="s">
        <v>55</v>
      </c>
      <c r="Q861" s="119" t="s">
        <v>55</v>
      </c>
      <c r="R861" s="119" t="s">
        <v>55</v>
      </c>
      <c r="S861" s="119" t="s">
        <v>55</v>
      </c>
      <c r="T861" s="119" t="s">
        <v>55</v>
      </c>
      <c r="U861" s="119" t="s">
        <v>55</v>
      </c>
      <c r="V861" s="119" t="s">
        <v>55</v>
      </c>
      <c r="W861" s="119" t="s">
        <v>55</v>
      </c>
      <c r="X861" s="119" t="s">
        <v>55</v>
      </c>
      <c r="Y861" s="119" t="s">
        <v>55</v>
      </c>
      <c r="Z861" s="119" t="s">
        <v>55</v>
      </c>
      <c r="AA861" s="119" t="s">
        <v>56</v>
      </c>
      <c r="AB861" s="119" t="s">
        <v>56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55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531</v>
      </c>
    </row>
    <row r="862" spans="1:65" s="119" customFormat="1" ht="11.4" x14ac:dyDescent="0.2">
      <c r="A862" s="119" t="s">
        <v>130</v>
      </c>
      <c r="B862" s="119">
        <v>3</v>
      </c>
      <c r="C862" s="119">
        <v>0</v>
      </c>
      <c r="D862" s="119">
        <v>3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283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</v>
      </c>
      <c r="AP862" s="119">
        <v>1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12.9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530</v>
      </c>
    </row>
    <row r="863" spans="1:65" s="119" customFormat="1" ht="11.4" x14ac:dyDescent="0.2">
      <c r="A863" s="119" t="s">
        <v>130</v>
      </c>
      <c r="B863" s="119">
        <v>7</v>
      </c>
      <c r="C863" s="119">
        <v>2</v>
      </c>
      <c r="D863" s="119">
        <v>5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28.57</v>
      </c>
      <c r="P863" s="119">
        <v>71.430000000000007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211</v>
      </c>
      <c r="AB863" s="119" t="s">
        <v>289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2</v>
      </c>
      <c r="AP863" s="119">
        <v>4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14.6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531</v>
      </c>
    </row>
    <row r="864" spans="1:65" s="119" customFormat="1" ht="11.4" x14ac:dyDescent="0.2">
      <c r="A864" s="119" t="s">
        <v>131</v>
      </c>
      <c r="B864" s="119">
        <v>4</v>
      </c>
      <c r="C864" s="119">
        <v>1</v>
      </c>
      <c r="D864" s="119">
        <v>3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25</v>
      </c>
      <c r="P864" s="119">
        <v>75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547</v>
      </c>
      <c r="AB864" s="119" t="s">
        <v>84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1</v>
      </c>
      <c r="AQ864" s="119">
        <v>1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16.100000000000001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530</v>
      </c>
    </row>
    <row r="865" spans="1:65" s="119" customFormat="1" ht="11.4" x14ac:dyDescent="0.2">
      <c r="A865" s="119" t="s">
        <v>131</v>
      </c>
      <c r="B865" s="119">
        <v>3</v>
      </c>
      <c r="C865" s="119">
        <v>0</v>
      </c>
      <c r="D865" s="119">
        <v>3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284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1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14.1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531</v>
      </c>
    </row>
    <row r="866" spans="1:65" s="119" customFormat="1" ht="11.4" x14ac:dyDescent="0.2">
      <c r="A866" s="119" t="s">
        <v>132</v>
      </c>
      <c r="B866" s="119">
        <v>3</v>
      </c>
      <c r="C866" s="119">
        <v>0</v>
      </c>
      <c r="D866" s="119">
        <v>3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287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1</v>
      </c>
      <c r="AP866" s="119">
        <v>1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12.6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530</v>
      </c>
    </row>
    <row r="867" spans="1:65" s="119" customFormat="1" ht="11.4" x14ac:dyDescent="0.2">
      <c r="A867" s="119" t="s">
        <v>132</v>
      </c>
      <c r="B867" s="119">
        <v>5</v>
      </c>
      <c r="C867" s="119">
        <v>0</v>
      </c>
      <c r="D867" s="119">
        <v>5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126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4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16.399999999999999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531</v>
      </c>
    </row>
    <row r="868" spans="1:65" s="119" customFormat="1" ht="11.4" x14ac:dyDescent="0.2">
      <c r="A868" s="119" t="s">
        <v>133</v>
      </c>
      <c r="B868" s="119">
        <v>4</v>
      </c>
      <c r="C868" s="119">
        <v>0</v>
      </c>
      <c r="D868" s="119">
        <v>4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487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3</v>
      </c>
      <c r="AP868" s="119">
        <v>0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10.9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530</v>
      </c>
    </row>
    <row r="869" spans="1:65" s="119" customFormat="1" ht="11.4" x14ac:dyDescent="0.2">
      <c r="A869" s="119" t="s">
        <v>133</v>
      </c>
      <c r="B869" s="119">
        <v>3</v>
      </c>
      <c r="C869" s="119">
        <v>0</v>
      </c>
      <c r="D869" s="119">
        <v>3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184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2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15.5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531</v>
      </c>
    </row>
    <row r="870" spans="1:65" s="119" customFormat="1" ht="11.4" x14ac:dyDescent="0.2">
      <c r="A870" s="119" t="s">
        <v>135</v>
      </c>
      <c r="B870" s="119">
        <v>7</v>
      </c>
      <c r="C870" s="119">
        <v>0</v>
      </c>
      <c r="D870" s="119">
        <v>7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284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4</v>
      </c>
      <c r="AP870" s="119">
        <v>3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14.1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530</v>
      </c>
    </row>
    <row r="871" spans="1:65" s="119" customFormat="1" ht="11.4" x14ac:dyDescent="0.2">
      <c r="A871" s="119" t="s">
        <v>135</v>
      </c>
      <c r="B871" s="119">
        <v>2</v>
      </c>
      <c r="C871" s="119">
        <v>0</v>
      </c>
      <c r="D871" s="119">
        <v>2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498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0</v>
      </c>
      <c r="AP871" s="119">
        <v>1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12.2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531</v>
      </c>
    </row>
    <row r="872" spans="1:65" s="119" customFormat="1" ht="11.4" x14ac:dyDescent="0.2">
      <c r="A872" s="119" t="s">
        <v>136</v>
      </c>
      <c r="B872" s="119">
        <v>5</v>
      </c>
      <c r="C872" s="119">
        <v>0</v>
      </c>
      <c r="D872" s="119">
        <v>5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289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3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14.7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530</v>
      </c>
    </row>
    <row r="873" spans="1:65" s="119" customFormat="1" ht="11.4" x14ac:dyDescent="0.2">
      <c r="A873" s="119" t="s">
        <v>136</v>
      </c>
      <c r="B873" s="119">
        <v>7</v>
      </c>
      <c r="C873" s="119">
        <v>0</v>
      </c>
      <c r="D873" s="119">
        <v>7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217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5</v>
      </c>
      <c r="AP873" s="119">
        <v>2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14.3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531</v>
      </c>
    </row>
    <row r="874" spans="1:65" s="119" customFormat="1" ht="11.4" x14ac:dyDescent="0.2">
      <c r="A874" s="119" t="s">
        <v>137</v>
      </c>
      <c r="B874" s="119">
        <v>6</v>
      </c>
      <c r="C874" s="119">
        <v>0</v>
      </c>
      <c r="D874" s="119">
        <v>6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466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3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14.9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530</v>
      </c>
    </row>
    <row r="875" spans="1:65" s="119" customFormat="1" ht="11.4" x14ac:dyDescent="0.2">
      <c r="A875" s="119" t="s">
        <v>137</v>
      </c>
      <c r="B875" s="119">
        <v>7</v>
      </c>
      <c r="C875" s="119">
        <v>1</v>
      </c>
      <c r="D875" s="119">
        <v>6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14.29</v>
      </c>
      <c r="P875" s="119">
        <v>85.71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518</v>
      </c>
      <c r="AB875" s="119" t="s">
        <v>184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5</v>
      </c>
      <c r="AQ875" s="119">
        <v>1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16.600000000000001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531</v>
      </c>
    </row>
    <row r="876" spans="1:65" s="119" customFormat="1" ht="11.4" x14ac:dyDescent="0.2">
      <c r="A876" s="119" t="s">
        <v>138</v>
      </c>
      <c r="B876" s="119">
        <v>6</v>
      </c>
      <c r="C876" s="119">
        <v>0</v>
      </c>
      <c r="D876" s="119">
        <v>6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285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4</v>
      </c>
      <c r="AP876" s="119">
        <v>2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14.4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530</v>
      </c>
    </row>
    <row r="877" spans="1:65" s="119" customFormat="1" ht="11.4" x14ac:dyDescent="0.2">
      <c r="A877" s="119" t="s">
        <v>138</v>
      </c>
      <c r="B877" s="119">
        <v>5</v>
      </c>
      <c r="C877" s="119">
        <v>0</v>
      </c>
      <c r="D877" s="119">
        <v>5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210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3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531</v>
      </c>
    </row>
    <row r="878" spans="1:65" s="119" customFormat="1" ht="11.4" x14ac:dyDescent="0.2">
      <c r="A878" s="119" t="s">
        <v>140</v>
      </c>
      <c r="B878" s="119">
        <v>6</v>
      </c>
      <c r="C878" s="119">
        <v>0</v>
      </c>
      <c r="D878" s="119">
        <v>6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203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3</v>
      </c>
      <c r="AQ878" s="119">
        <v>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16.100000000000001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530</v>
      </c>
    </row>
    <row r="879" spans="1:65" s="119" customFormat="1" ht="11.4" x14ac:dyDescent="0.2">
      <c r="A879" s="119" t="s">
        <v>140</v>
      </c>
      <c r="B879" s="119">
        <v>3</v>
      </c>
      <c r="C879" s="119">
        <v>1</v>
      </c>
      <c r="D879" s="119">
        <v>2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33.33</v>
      </c>
      <c r="P879" s="119">
        <v>66.67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475</v>
      </c>
      <c r="AB879" s="119" t="s">
        <v>285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1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13.3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531</v>
      </c>
    </row>
    <row r="880" spans="1:65" s="119" customFormat="1" ht="11.4" x14ac:dyDescent="0.2">
      <c r="A880" s="119" t="s">
        <v>141</v>
      </c>
      <c r="B880" s="119">
        <v>6</v>
      </c>
      <c r="C880" s="119">
        <v>1</v>
      </c>
      <c r="D880" s="119">
        <v>5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16.670000000000002</v>
      </c>
      <c r="P880" s="119">
        <v>83.33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540</v>
      </c>
      <c r="AB880" s="119" t="s">
        <v>72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3</v>
      </c>
      <c r="AP880" s="119">
        <v>1</v>
      </c>
      <c r="AQ880" s="119">
        <v>0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14.9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530</v>
      </c>
    </row>
    <row r="881" spans="1:65" s="119" customFormat="1" ht="11.4" x14ac:dyDescent="0.2">
      <c r="A881" s="119" t="s">
        <v>141</v>
      </c>
      <c r="B881" s="119">
        <v>4</v>
      </c>
      <c r="C881" s="119">
        <v>1</v>
      </c>
      <c r="D881" s="119">
        <v>3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25</v>
      </c>
      <c r="P881" s="119">
        <v>75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286</v>
      </c>
      <c r="AB881" s="119" t="s">
        <v>188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</v>
      </c>
      <c r="AP881" s="119">
        <v>2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14.9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531</v>
      </c>
    </row>
    <row r="882" spans="1:65" s="119" customFormat="1" ht="11.4" x14ac:dyDescent="0.2">
      <c r="A882" s="119" t="s">
        <v>144</v>
      </c>
      <c r="B882" s="119">
        <v>4</v>
      </c>
      <c r="C882" s="119">
        <v>0</v>
      </c>
      <c r="D882" s="119">
        <v>4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217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3</v>
      </c>
      <c r="AP882" s="119">
        <v>1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14.3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530</v>
      </c>
    </row>
    <row r="883" spans="1:65" s="119" customFormat="1" ht="11.4" x14ac:dyDescent="0.2">
      <c r="A883" s="119" t="s">
        <v>144</v>
      </c>
      <c r="B883" s="119">
        <v>2</v>
      </c>
      <c r="C883" s="119">
        <v>0</v>
      </c>
      <c r="D883" s="119">
        <v>2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470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11.5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531</v>
      </c>
    </row>
    <row r="884" spans="1:65" s="119" customFormat="1" ht="11.4" x14ac:dyDescent="0.2">
      <c r="A884" s="119" t="s">
        <v>145</v>
      </c>
      <c r="B884" s="119">
        <v>9</v>
      </c>
      <c r="C884" s="119">
        <v>0</v>
      </c>
      <c r="D884" s="119">
        <v>8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88.89</v>
      </c>
      <c r="Q884" s="119">
        <v>0</v>
      </c>
      <c r="R884" s="119">
        <v>11.11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201</v>
      </c>
      <c r="AC884" s="119" t="s">
        <v>56</v>
      </c>
      <c r="AD884" s="119" t="s">
        <v>219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3</v>
      </c>
      <c r="AO884" s="119">
        <v>3</v>
      </c>
      <c r="AP884" s="119">
        <v>3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13.4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530</v>
      </c>
    </row>
    <row r="885" spans="1:65" s="119" customFormat="1" ht="11.4" x14ac:dyDescent="0.2">
      <c r="A885" s="119" t="s">
        <v>145</v>
      </c>
      <c r="B885" s="119">
        <v>6</v>
      </c>
      <c r="C885" s="119">
        <v>3</v>
      </c>
      <c r="D885" s="119">
        <v>2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50</v>
      </c>
      <c r="P885" s="119">
        <v>33.33</v>
      </c>
      <c r="Q885" s="119">
        <v>0</v>
      </c>
      <c r="R885" s="119">
        <v>16.670000000000002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291</v>
      </c>
      <c r="AB885" s="119" t="s">
        <v>72</v>
      </c>
      <c r="AC885" s="119" t="s">
        <v>56</v>
      </c>
      <c r="AD885" s="119" t="s">
        <v>503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3</v>
      </c>
      <c r="AP885" s="119">
        <v>2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13.5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531</v>
      </c>
    </row>
    <row r="886" spans="1:65" s="119" customFormat="1" ht="11.4" x14ac:dyDescent="0.2">
      <c r="A886" s="119" t="s">
        <v>146</v>
      </c>
      <c r="B886" s="119">
        <v>4</v>
      </c>
      <c r="C886" s="119">
        <v>0</v>
      </c>
      <c r="D886" s="119">
        <v>4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283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2</v>
      </c>
      <c r="AP886" s="119">
        <v>1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12.9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530</v>
      </c>
    </row>
    <row r="887" spans="1:65" s="119" customFormat="1" ht="11.4" x14ac:dyDescent="0.2">
      <c r="A887" s="119" t="s">
        <v>146</v>
      </c>
      <c r="B887" s="119">
        <v>5</v>
      </c>
      <c r="C887" s="119">
        <v>1</v>
      </c>
      <c r="D887" s="119">
        <v>4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20</v>
      </c>
      <c r="P887" s="119">
        <v>80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289</v>
      </c>
      <c r="AB887" s="119" t="s">
        <v>222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2</v>
      </c>
      <c r="AP887" s="119">
        <v>3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15.2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531</v>
      </c>
    </row>
    <row r="888" spans="1:65" s="119" customFormat="1" ht="11.4" x14ac:dyDescent="0.2">
      <c r="A888" s="119" t="s">
        <v>147</v>
      </c>
      <c r="B888" s="119">
        <v>4</v>
      </c>
      <c r="C888" s="119">
        <v>0</v>
      </c>
      <c r="D888" s="119">
        <v>4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486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2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13.4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530</v>
      </c>
    </row>
    <row r="889" spans="1:65" s="119" customFormat="1" ht="11.4" x14ac:dyDescent="0.2">
      <c r="A889" s="119" t="s">
        <v>147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531</v>
      </c>
    </row>
    <row r="890" spans="1:65" s="119" customFormat="1" ht="11.4" x14ac:dyDescent="0.2">
      <c r="A890" s="119" t="s">
        <v>148</v>
      </c>
      <c r="B890" s="119">
        <v>3</v>
      </c>
      <c r="C890" s="119">
        <v>1</v>
      </c>
      <c r="D890" s="119">
        <v>2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33.33</v>
      </c>
      <c r="P890" s="119">
        <v>66.67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507</v>
      </c>
      <c r="AB890" s="119" t="s">
        <v>183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2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15.3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530</v>
      </c>
    </row>
    <row r="891" spans="1:65" s="119" customFormat="1" ht="11.4" x14ac:dyDescent="0.2">
      <c r="A891" s="119" t="s">
        <v>148</v>
      </c>
      <c r="B891" s="119">
        <v>3</v>
      </c>
      <c r="C891" s="119">
        <v>1</v>
      </c>
      <c r="D891" s="119">
        <v>2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33.33</v>
      </c>
      <c r="P891" s="119">
        <v>66.67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289</v>
      </c>
      <c r="AB891" s="119" t="s">
        <v>291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</v>
      </c>
      <c r="AP891" s="119">
        <v>1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13.8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531</v>
      </c>
    </row>
    <row r="892" spans="1:65" s="119" customFormat="1" ht="11.4" x14ac:dyDescent="0.2">
      <c r="A892" s="119" t="s">
        <v>149</v>
      </c>
      <c r="B892" s="119">
        <v>7</v>
      </c>
      <c r="C892" s="119">
        <v>0</v>
      </c>
      <c r="D892" s="119">
        <v>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496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5</v>
      </c>
      <c r="AP892" s="119">
        <v>2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13.5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530</v>
      </c>
    </row>
    <row r="893" spans="1:65" s="119" customFormat="1" ht="11.4" x14ac:dyDescent="0.2">
      <c r="A893" s="119" t="s">
        <v>149</v>
      </c>
      <c r="B893" s="119">
        <v>2</v>
      </c>
      <c r="C893" s="119">
        <v>0</v>
      </c>
      <c r="D893" s="119">
        <v>2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226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2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16.8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531</v>
      </c>
    </row>
    <row r="894" spans="1:65" s="119" customFormat="1" ht="11.4" x14ac:dyDescent="0.2">
      <c r="A894" s="119" t="s">
        <v>150</v>
      </c>
      <c r="B894" s="119">
        <v>2</v>
      </c>
      <c r="C894" s="119">
        <v>0</v>
      </c>
      <c r="D894" s="119">
        <v>2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489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1</v>
      </c>
      <c r="AP894" s="119">
        <v>0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10.1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530</v>
      </c>
    </row>
    <row r="895" spans="1:65" s="119" customFormat="1" ht="11.4" x14ac:dyDescent="0.2">
      <c r="A895" s="119" t="s">
        <v>150</v>
      </c>
      <c r="B895" s="119">
        <v>4</v>
      </c>
      <c r="C895" s="119">
        <v>0</v>
      </c>
      <c r="D895" s="119">
        <v>4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474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1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12.8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531</v>
      </c>
    </row>
    <row r="896" spans="1:65" s="119" customFormat="1" ht="11.4" x14ac:dyDescent="0.2">
      <c r="A896" s="119" t="s">
        <v>152</v>
      </c>
      <c r="B896" s="119">
        <v>1</v>
      </c>
      <c r="C896" s="119">
        <v>0</v>
      </c>
      <c r="D896" s="119">
        <v>1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220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16.3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530</v>
      </c>
    </row>
    <row r="897" spans="1:65" s="119" customFormat="1" ht="11.4" x14ac:dyDescent="0.2">
      <c r="A897" s="119" t="s">
        <v>152</v>
      </c>
      <c r="B897" s="119">
        <v>5</v>
      </c>
      <c r="C897" s="119">
        <v>0</v>
      </c>
      <c r="D897" s="119">
        <v>4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80</v>
      </c>
      <c r="Q897" s="119">
        <v>0</v>
      </c>
      <c r="R897" s="119">
        <v>20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283</v>
      </c>
      <c r="AC897" s="119" t="s">
        <v>56</v>
      </c>
      <c r="AD897" s="119" t="s">
        <v>218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3</v>
      </c>
      <c r="AP897" s="119">
        <v>1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13.3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531</v>
      </c>
    </row>
    <row r="898" spans="1:65" s="119" customFormat="1" ht="11.4" x14ac:dyDescent="0.2">
      <c r="A898" s="119" t="s">
        <v>153</v>
      </c>
      <c r="B898" s="119">
        <v>0</v>
      </c>
      <c r="C898" s="119">
        <v>0</v>
      </c>
      <c r="D898" s="119">
        <v>0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 t="s">
        <v>55</v>
      </c>
      <c r="P898" s="119" t="s">
        <v>55</v>
      </c>
      <c r="Q898" s="119" t="s">
        <v>55</v>
      </c>
      <c r="R898" s="119" t="s">
        <v>55</v>
      </c>
      <c r="S898" s="119" t="s">
        <v>55</v>
      </c>
      <c r="T898" s="119" t="s">
        <v>55</v>
      </c>
      <c r="U898" s="119" t="s">
        <v>55</v>
      </c>
      <c r="V898" s="119" t="s">
        <v>55</v>
      </c>
      <c r="W898" s="119" t="s">
        <v>55</v>
      </c>
      <c r="X898" s="119" t="s">
        <v>55</v>
      </c>
      <c r="Y898" s="119" t="s">
        <v>55</v>
      </c>
      <c r="Z898" s="119" t="s">
        <v>55</v>
      </c>
      <c r="AA898" s="119" t="s">
        <v>56</v>
      </c>
      <c r="AB898" s="119" t="s">
        <v>56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 t="s">
        <v>55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530</v>
      </c>
    </row>
    <row r="899" spans="1:65" s="119" customFormat="1" ht="11.4" x14ac:dyDescent="0.2">
      <c r="A899" s="119" t="s">
        <v>153</v>
      </c>
      <c r="B899" s="119">
        <v>0</v>
      </c>
      <c r="C899" s="119">
        <v>0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 t="s">
        <v>55</v>
      </c>
      <c r="P899" s="119" t="s">
        <v>55</v>
      </c>
      <c r="Q899" s="119" t="s">
        <v>55</v>
      </c>
      <c r="R899" s="119" t="s">
        <v>55</v>
      </c>
      <c r="S899" s="119" t="s">
        <v>55</v>
      </c>
      <c r="T899" s="119" t="s">
        <v>55</v>
      </c>
      <c r="U899" s="119" t="s">
        <v>55</v>
      </c>
      <c r="V899" s="119" t="s">
        <v>55</v>
      </c>
      <c r="W899" s="119" t="s">
        <v>55</v>
      </c>
      <c r="X899" s="119" t="s">
        <v>55</v>
      </c>
      <c r="Y899" s="119" t="s">
        <v>55</v>
      </c>
      <c r="Z899" s="119" t="s">
        <v>55</v>
      </c>
      <c r="AA899" s="119" t="s">
        <v>56</v>
      </c>
      <c r="AB899" s="119" t="s">
        <v>56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 t="s">
        <v>55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531</v>
      </c>
    </row>
    <row r="900" spans="1:65" s="119" customFormat="1" ht="11.4" x14ac:dyDescent="0.2">
      <c r="A900" s="119" t="s">
        <v>154</v>
      </c>
      <c r="B900" s="119">
        <v>0</v>
      </c>
      <c r="C900" s="119">
        <v>0</v>
      </c>
      <c r="D900" s="119">
        <v>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 t="s">
        <v>55</v>
      </c>
      <c r="P900" s="119" t="s">
        <v>55</v>
      </c>
      <c r="Q900" s="119" t="s">
        <v>55</v>
      </c>
      <c r="R900" s="119" t="s">
        <v>55</v>
      </c>
      <c r="S900" s="119" t="s">
        <v>55</v>
      </c>
      <c r="T900" s="119" t="s">
        <v>55</v>
      </c>
      <c r="U900" s="119" t="s">
        <v>55</v>
      </c>
      <c r="V900" s="119" t="s">
        <v>55</v>
      </c>
      <c r="W900" s="119" t="s">
        <v>55</v>
      </c>
      <c r="X900" s="119" t="s">
        <v>55</v>
      </c>
      <c r="Y900" s="119" t="s">
        <v>55</v>
      </c>
      <c r="Z900" s="119" t="s">
        <v>55</v>
      </c>
      <c r="AA900" s="119" t="s">
        <v>56</v>
      </c>
      <c r="AB900" s="119" t="s">
        <v>56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 t="s">
        <v>55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530</v>
      </c>
    </row>
    <row r="901" spans="1:65" s="119" customFormat="1" ht="11.4" x14ac:dyDescent="0.2">
      <c r="A901" s="119" t="s">
        <v>154</v>
      </c>
      <c r="B901" s="119">
        <v>1</v>
      </c>
      <c r="C901" s="119">
        <v>0</v>
      </c>
      <c r="D901" s="119">
        <v>0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0</v>
      </c>
      <c r="Q901" s="119">
        <v>0</v>
      </c>
      <c r="R901" s="119">
        <v>100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56</v>
      </c>
      <c r="AC901" s="119" t="s">
        <v>56</v>
      </c>
      <c r="AD901" s="119" t="s">
        <v>109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1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20.7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531</v>
      </c>
    </row>
    <row r="902" spans="1:65" s="119" customFormat="1" ht="11.4" x14ac:dyDescent="0.2">
      <c r="A902" s="119" t="s">
        <v>155</v>
      </c>
      <c r="B902" s="119">
        <v>1</v>
      </c>
      <c r="C902" s="119">
        <v>0</v>
      </c>
      <c r="D902" s="119">
        <v>1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103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15.7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530</v>
      </c>
    </row>
    <row r="903" spans="1:65" s="119" customFormat="1" ht="11.4" x14ac:dyDescent="0.2">
      <c r="A903" s="119" t="s">
        <v>155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531</v>
      </c>
    </row>
    <row r="904" spans="1:65" s="119" customFormat="1" ht="11.4" x14ac:dyDescent="0.2">
      <c r="A904" s="119" t="s">
        <v>156</v>
      </c>
      <c r="B904" s="119">
        <v>0</v>
      </c>
      <c r="C904" s="119">
        <v>0</v>
      </c>
      <c r="D904" s="119">
        <v>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 t="s">
        <v>55</v>
      </c>
      <c r="P904" s="119" t="s">
        <v>55</v>
      </c>
      <c r="Q904" s="119" t="s">
        <v>55</v>
      </c>
      <c r="R904" s="119" t="s">
        <v>55</v>
      </c>
      <c r="S904" s="119" t="s">
        <v>55</v>
      </c>
      <c r="T904" s="119" t="s">
        <v>55</v>
      </c>
      <c r="U904" s="119" t="s">
        <v>55</v>
      </c>
      <c r="V904" s="119" t="s">
        <v>55</v>
      </c>
      <c r="W904" s="119" t="s">
        <v>55</v>
      </c>
      <c r="X904" s="119" t="s">
        <v>55</v>
      </c>
      <c r="Y904" s="119" t="s">
        <v>55</v>
      </c>
      <c r="Z904" s="119" t="s">
        <v>55</v>
      </c>
      <c r="AA904" s="119" t="s">
        <v>56</v>
      </c>
      <c r="AB904" s="119" t="s">
        <v>56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 t="s">
        <v>55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530</v>
      </c>
    </row>
    <row r="905" spans="1:65" s="119" customFormat="1" ht="11.4" x14ac:dyDescent="0.2">
      <c r="A905" s="119" t="s">
        <v>156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183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17.899999999999999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531</v>
      </c>
    </row>
    <row r="906" spans="1:65" s="119" customFormat="1" ht="11.4" x14ac:dyDescent="0.2">
      <c r="A906" s="119" t="s">
        <v>157</v>
      </c>
      <c r="B906" s="119">
        <v>2</v>
      </c>
      <c r="C906" s="119">
        <v>0</v>
      </c>
      <c r="D906" s="119">
        <v>1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50</v>
      </c>
      <c r="Q906" s="119">
        <v>0</v>
      </c>
      <c r="R906" s="119">
        <v>50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189</v>
      </c>
      <c r="AC906" s="119" t="s">
        <v>56</v>
      </c>
      <c r="AD906" s="119" t="s">
        <v>290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14.4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530</v>
      </c>
    </row>
    <row r="907" spans="1:65" s="119" customFormat="1" ht="11.4" x14ac:dyDescent="0.2">
      <c r="A907" s="119" t="s">
        <v>157</v>
      </c>
      <c r="B907" s="119">
        <v>1</v>
      </c>
      <c r="C907" s="119">
        <v>1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100</v>
      </c>
      <c r="P907" s="119">
        <v>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290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11.9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531</v>
      </c>
    </row>
    <row r="908" spans="1:65" s="119" customFormat="1" ht="11.4" x14ac:dyDescent="0.2">
      <c r="A908" s="119" t="s">
        <v>159</v>
      </c>
      <c r="B908" s="119">
        <v>0</v>
      </c>
      <c r="C908" s="119">
        <v>0</v>
      </c>
      <c r="D908" s="119">
        <v>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 t="s">
        <v>55</v>
      </c>
      <c r="P908" s="119" t="s">
        <v>55</v>
      </c>
      <c r="Q908" s="119" t="s">
        <v>55</v>
      </c>
      <c r="R908" s="119" t="s">
        <v>55</v>
      </c>
      <c r="S908" s="119" t="s">
        <v>55</v>
      </c>
      <c r="T908" s="119" t="s">
        <v>55</v>
      </c>
      <c r="U908" s="119" t="s">
        <v>55</v>
      </c>
      <c r="V908" s="119" t="s">
        <v>55</v>
      </c>
      <c r="W908" s="119" t="s">
        <v>55</v>
      </c>
      <c r="X908" s="119" t="s">
        <v>55</v>
      </c>
      <c r="Y908" s="119" t="s">
        <v>55</v>
      </c>
      <c r="Z908" s="119" t="s">
        <v>55</v>
      </c>
      <c r="AA908" s="119" t="s">
        <v>56</v>
      </c>
      <c r="AB908" s="119" t="s">
        <v>56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 t="s">
        <v>55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530</v>
      </c>
    </row>
    <row r="909" spans="1:65" s="119" customFormat="1" ht="11.4" x14ac:dyDescent="0.2">
      <c r="A909" s="119" t="s">
        <v>159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188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15.8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531</v>
      </c>
    </row>
    <row r="910" spans="1:65" s="119" customFormat="1" ht="11.4" x14ac:dyDescent="0.2">
      <c r="A910" s="119" t="s">
        <v>160</v>
      </c>
      <c r="B910" s="119">
        <v>0</v>
      </c>
      <c r="C910" s="119">
        <v>0</v>
      </c>
      <c r="D910" s="119">
        <v>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 t="s">
        <v>55</v>
      </c>
      <c r="P910" s="119" t="s">
        <v>55</v>
      </c>
      <c r="Q910" s="119" t="s">
        <v>55</v>
      </c>
      <c r="R910" s="119" t="s">
        <v>55</v>
      </c>
      <c r="S910" s="119" t="s">
        <v>55</v>
      </c>
      <c r="T910" s="119" t="s">
        <v>55</v>
      </c>
      <c r="U910" s="119" t="s">
        <v>55</v>
      </c>
      <c r="V910" s="119" t="s">
        <v>55</v>
      </c>
      <c r="W910" s="119" t="s">
        <v>55</v>
      </c>
      <c r="X910" s="119" t="s">
        <v>55</v>
      </c>
      <c r="Y910" s="119" t="s">
        <v>55</v>
      </c>
      <c r="Z910" s="119" t="s">
        <v>55</v>
      </c>
      <c r="AA910" s="119" t="s">
        <v>56</v>
      </c>
      <c r="AB910" s="119" t="s">
        <v>56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 t="s">
        <v>55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530</v>
      </c>
    </row>
    <row r="911" spans="1:65" s="119" customFormat="1" ht="11.4" x14ac:dyDescent="0.2">
      <c r="A911" s="119" t="s">
        <v>160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531</v>
      </c>
    </row>
    <row r="912" spans="1:65" s="119" customFormat="1" ht="11.4" x14ac:dyDescent="0.2">
      <c r="A912" s="119" t="s">
        <v>161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492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11.3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530</v>
      </c>
    </row>
    <row r="913" spans="1:65" s="119" customFormat="1" ht="11.4" x14ac:dyDescent="0.2">
      <c r="A913" s="119" t="s">
        <v>161</v>
      </c>
      <c r="B913" s="119">
        <v>1</v>
      </c>
      <c r="C913" s="119">
        <v>0</v>
      </c>
      <c r="D913" s="119">
        <v>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559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25.9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531</v>
      </c>
    </row>
    <row r="914" spans="1:65" s="119" customFormat="1" ht="11.4" x14ac:dyDescent="0.2">
      <c r="A914" s="119" t="s">
        <v>162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530</v>
      </c>
    </row>
    <row r="915" spans="1:65" s="119" customFormat="1" ht="11.4" x14ac:dyDescent="0.2">
      <c r="A915" s="119" t="s">
        <v>162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55</v>
      </c>
      <c r="P915" s="119" t="s">
        <v>55</v>
      </c>
      <c r="Q915" s="119" t="s">
        <v>55</v>
      </c>
      <c r="R915" s="119" t="s">
        <v>55</v>
      </c>
      <c r="S915" s="119" t="s">
        <v>55</v>
      </c>
      <c r="T915" s="119" t="s">
        <v>55</v>
      </c>
      <c r="U915" s="119" t="s">
        <v>55</v>
      </c>
      <c r="V915" s="119" t="s">
        <v>55</v>
      </c>
      <c r="W915" s="119" t="s">
        <v>55</v>
      </c>
      <c r="X915" s="119" t="s">
        <v>55</v>
      </c>
      <c r="Y915" s="119" t="s">
        <v>55</v>
      </c>
      <c r="Z915" s="119" t="s">
        <v>55</v>
      </c>
      <c r="AA915" s="119" t="s">
        <v>56</v>
      </c>
      <c r="AB915" s="119" t="s">
        <v>56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531</v>
      </c>
    </row>
    <row r="916" spans="1:65" s="119" customFormat="1" ht="11.4" x14ac:dyDescent="0.2">
      <c r="A916" s="119" t="s">
        <v>163</v>
      </c>
      <c r="B916" s="119">
        <v>1</v>
      </c>
      <c r="C916" s="119">
        <v>0</v>
      </c>
      <c r="D916" s="119">
        <v>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223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14.5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530</v>
      </c>
    </row>
    <row r="917" spans="1:65" s="119" customFormat="1" ht="11.4" x14ac:dyDescent="0.2">
      <c r="A917" s="119" t="s">
        <v>163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531</v>
      </c>
    </row>
    <row r="918" spans="1:65" s="119" customFormat="1" ht="11.4" x14ac:dyDescent="0.2">
      <c r="A918" s="119" t="s">
        <v>164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284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14.1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530</v>
      </c>
    </row>
    <row r="919" spans="1:65" s="119" customFormat="1" ht="11.4" x14ac:dyDescent="0.2">
      <c r="A919" s="119" t="s">
        <v>164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531</v>
      </c>
    </row>
    <row r="920" spans="1:65" s="119" customFormat="1" ht="11.4" x14ac:dyDescent="0.2">
      <c r="A920" s="119" t="s">
        <v>165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530</v>
      </c>
    </row>
    <row r="921" spans="1:65" s="119" customFormat="1" ht="11.4" x14ac:dyDescent="0.2">
      <c r="A921" s="119" t="s">
        <v>165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531</v>
      </c>
    </row>
    <row r="922" spans="1:65" s="119" customFormat="1" ht="11.4" x14ac:dyDescent="0.2">
      <c r="A922" s="119" t="s">
        <v>166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530</v>
      </c>
    </row>
    <row r="923" spans="1:65" s="119" customFormat="1" ht="11.4" x14ac:dyDescent="0.2">
      <c r="A923" s="119" t="s">
        <v>166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531</v>
      </c>
    </row>
    <row r="924" spans="1:65" s="119" customFormat="1" ht="11.4" x14ac:dyDescent="0.2">
      <c r="A924" s="119" t="s">
        <v>167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530</v>
      </c>
    </row>
    <row r="925" spans="1:65" s="119" customFormat="1" ht="11.4" x14ac:dyDescent="0.2">
      <c r="A925" s="119" t="s">
        <v>167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531</v>
      </c>
    </row>
    <row r="926" spans="1:65" s="119" customFormat="1" ht="11.4" x14ac:dyDescent="0.2">
      <c r="A926" s="119" t="s">
        <v>168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530</v>
      </c>
    </row>
    <row r="927" spans="1:65" s="119" customFormat="1" ht="11.4" x14ac:dyDescent="0.2">
      <c r="A927" s="119" t="s">
        <v>168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531</v>
      </c>
    </row>
    <row r="928" spans="1:65" s="119" customFormat="1" ht="11.4" x14ac:dyDescent="0.2">
      <c r="A928" s="119" t="s">
        <v>169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530</v>
      </c>
    </row>
    <row r="929" spans="1:65" s="119" customFormat="1" ht="11.4" x14ac:dyDescent="0.2">
      <c r="A929" s="119" t="s">
        <v>169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531</v>
      </c>
    </row>
    <row r="930" spans="1:65" s="119" customFormat="1" ht="11.4" x14ac:dyDescent="0.2">
      <c r="A930" s="119" t="s">
        <v>170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530</v>
      </c>
    </row>
    <row r="931" spans="1:65" s="119" customFormat="1" ht="11.4" x14ac:dyDescent="0.2">
      <c r="A931" s="119" t="s">
        <v>170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531</v>
      </c>
    </row>
    <row r="932" spans="1:65" s="119" customFormat="1" ht="11.4" x14ac:dyDescent="0.2">
      <c r="A932" s="119" t="s">
        <v>171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530</v>
      </c>
    </row>
    <row r="933" spans="1:65" s="119" customFormat="1" ht="11.4" x14ac:dyDescent="0.2">
      <c r="A933" s="119" t="s">
        <v>171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531</v>
      </c>
    </row>
    <row r="934" spans="1:65" s="119" customFormat="1" ht="11.4" x14ac:dyDescent="0.2">
      <c r="A934" s="119" t="s">
        <v>172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530</v>
      </c>
    </row>
    <row r="935" spans="1:65" s="119" customFormat="1" ht="11.4" x14ac:dyDescent="0.2">
      <c r="A935" s="119" t="s">
        <v>172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531</v>
      </c>
    </row>
    <row r="936" spans="1:65" s="120" customFormat="1" ht="12" x14ac:dyDescent="0.25">
      <c r="A936" s="120" t="s">
        <v>173</v>
      </c>
      <c r="B936" s="120">
        <v>186</v>
      </c>
      <c r="C936" s="120">
        <v>16</v>
      </c>
      <c r="D936" s="120">
        <v>164</v>
      </c>
      <c r="E936" s="120">
        <v>0</v>
      </c>
      <c r="F936" s="120">
        <v>6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8.6020000000000003</v>
      </c>
      <c r="P936" s="120">
        <v>88.17</v>
      </c>
      <c r="Q936" s="120">
        <v>0</v>
      </c>
      <c r="R936" s="120">
        <v>3.226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288</v>
      </c>
      <c r="AB936" s="120" t="s">
        <v>285</v>
      </c>
      <c r="AC936" s="120" t="s">
        <v>56</v>
      </c>
      <c r="AD936" s="120" t="s">
        <v>495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26</v>
      </c>
      <c r="AO936" s="120">
        <v>83</v>
      </c>
      <c r="AP936" s="120">
        <v>67</v>
      </c>
      <c r="AQ936" s="120">
        <v>9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14.1</v>
      </c>
      <c r="BI936" s="120">
        <v>14.3</v>
      </c>
      <c r="BJ936" s="120">
        <v>18.100000000000001</v>
      </c>
      <c r="BK936" s="120">
        <v>20.100000000000001</v>
      </c>
      <c r="BL936" s="120">
        <v>0</v>
      </c>
      <c r="BM936" s="120" t="s">
        <v>530</v>
      </c>
    </row>
    <row r="937" spans="1:65" s="120" customFormat="1" ht="12" x14ac:dyDescent="0.25">
      <c r="A937" s="120" t="s">
        <v>173</v>
      </c>
      <c r="B937" s="120">
        <v>129</v>
      </c>
      <c r="C937" s="120">
        <v>13</v>
      </c>
      <c r="D937" s="120">
        <v>113</v>
      </c>
      <c r="E937" s="120">
        <v>0</v>
      </c>
      <c r="F937" s="120">
        <v>3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10.08</v>
      </c>
      <c r="P937" s="120">
        <v>87.6</v>
      </c>
      <c r="Q937" s="120">
        <v>0</v>
      </c>
      <c r="R937" s="120">
        <v>2.3260000000000001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486</v>
      </c>
      <c r="AB937" s="120" t="s">
        <v>468</v>
      </c>
      <c r="AC937" s="120" t="s">
        <v>56</v>
      </c>
      <c r="AD937" s="120" t="s">
        <v>560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3</v>
      </c>
      <c r="AN937" s="120">
        <v>11</v>
      </c>
      <c r="AO937" s="120">
        <v>61</v>
      </c>
      <c r="AP937" s="120">
        <v>48</v>
      </c>
      <c r="AQ937" s="120">
        <v>6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14</v>
      </c>
      <c r="BI937" s="120">
        <v>14.1</v>
      </c>
      <c r="BJ937" s="120">
        <v>17.3</v>
      </c>
      <c r="BK937" s="120">
        <v>20.2</v>
      </c>
      <c r="BL937" s="120">
        <v>0</v>
      </c>
      <c r="BM937" s="120" t="s">
        <v>531</v>
      </c>
    </row>
    <row r="938" spans="1:65" s="120" customFormat="1" ht="12" x14ac:dyDescent="0.25">
      <c r="A938" s="120" t="s">
        <v>175</v>
      </c>
      <c r="B938" s="120">
        <v>194</v>
      </c>
      <c r="C938" s="120">
        <v>16</v>
      </c>
      <c r="D938" s="120">
        <v>171</v>
      </c>
      <c r="E938" s="120">
        <v>0</v>
      </c>
      <c r="F938" s="120">
        <v>7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8.2469999999999999</v>
      </c>
      <c r="P938" s="120">
        <v>88.14</v>
      </c>
      <c r="Q938" s="120">
        <v>0</v>
      </c>
      <c r="R938" s="120">
        <v>3.6080000000000001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288</v>
      </c>
      <c r="AB938" s="120" t="s">
        <v>285</v>
      </c>
      <c r="AC938" s="120" t="s">
        <v>56</v>
      </c>
      <c r="AD938" s="120" t="s">
        <v>470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26</v>
      </c>
      <c r="AO938" s="120">
        <v>87</v>
      </c>
      <c r="AP938" s="120">
        <v>71</v>
      </c>
      <c r="AQ938" s="120">
        <v>9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14.1</v>
      </c>
      <c r="BI938" s="120">
        <v>14.4</v>
      </c>
      <c r="BJ938" s="120">
        <v>18</v>
      </c>
      <c r="BK938" s="120">
        <v>20</v>
      </c>
      <c r="BL938" s="120">
        <v>0</v>
      </c>
      <c r="BM938" s="120" t="s">
        <v>530</v>
      </c>
    </row>
    <row r="939" spans="1:65" s="120" customFormat="1" ht="12" x14ac:dyDescent="0.25">
      <c r="A939" s="120" t="s">
        <v>175</v>
      </c>
      <c r="B939" s="120">
        <v>143</v>
      </c>
      <c r="C939" s="120">
        <v>14</v>
      </c>
      <c r="D939" s="120">
        <v>124</v>
      </c>
      <c r="E939" s="120">
        <v>0</v>
      </c>
      <c r="F939" s="120">
        <v>5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9.7899999999999991</v>
      </c>
      <c r="P939" s="120">
        <v>86.71</v>
      </c>
      <c r="Q939" s="120">
        <v>0</v>
      </c>
      <c r="R939" s="120">
        <v>3.4969999999999999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291</v>
      </c>
      <c r="AB939" s="120" t="s">
        <v>217</v>
      </c>
      <c r="AC939" s="120" t="s">
        <v>56</v>
      </c>
      <c r="AD939" s="120" t="s">
        <v>492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3</v>
      </c>
      <c r="AN939" s="120">
        <v>13</v>
      </c>
      <c r="AO939" s="120">
        <v>66</v>
      </c>
      <c r="AP939" s="120">
        <v>53</v>
      </c>
      <c r="AQ939" s="120">
        <v>7</v>
      </c>
      <c r="AR939" s="120">
        <v>1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14.1</v>
      </c>
      <c r="BI939" s="120">
        <v>14.2</v>
      </c>
      <c r="BJ939" s="120">
        <v>17.8</v>
      </c>
      <c r="BK939" s="120">
        <v>20.6</v>
      </c>
      <c r="BL939" s="120">
        <v>0</v>
      </c>
      <c r="BM939" s="120" t="s">
        <v>531</v>
      </c>
    </row>
    <row r="940" spans="1:65" s="120" customFormat="1" ht="12" x14ac:dyDescent="0.25">
      <c r="A940" s="120" t="s">
        <v>177</v>
      </c>
      <c r="B940" s="120">
        <v>194</v>
      </c>
      <c r="C940" s="120">
        <v>16</v>
      </c>
      <c r="D940" s="120">
        <v>171</v>
      </c>
      <c r="E940" s="120">
        <v>0</v>
      </c>
      <c r="F940" s="120">
        <v>7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8.2469999999999999</v>
      </c>
      <c r="P940" s="120">
        <v>88.14</v>
      </c>
      <c r="Q940" s="120">
        <v>0</v>
      </c>
      <c r="R940" s="120">
        <v>3.6080000000000001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288</v>
      </c>
      <c r="AB940" s="120" t="s">
        <v>285</v>
      </c>
      <c r="AC940" s="120" t="s">
        <v>56</v>
      </c>
      <c r="AD940" s="120" t="s">
        <v>470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26</v>
      </c>
      <c r="AO940" s="120">
        <v>87</v>
      </c>
      <c r="AP940" s="120">
        <v>71</v>
      </c>
      <c r="AQ940" s="120">
        <v>9</v>
      </c>
      <c r="AR940" s="120">
        <v>1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14.1</v>
      </c>
      <c r="BI940" s="120">
        <v>14.4</v>
      </c>
      <c r="BJ940" s="120">
        <v>18</v>
      </c>
      <c r="BK940" s="120">
        <v>20</v>
      </c>
      <c r="BL940" s="120">
        <v>0</v>
      </c>
      <c r="BM940" s="120" t="s">
        <v>530</v>
      </c>
    </row>
    <row r="941" spans="1:65" s="120" customFormat="1" ht="12" x14ac:dyDescent="0.25">
      <c r="A941" s="120" t="s">
        <v>177</v>
      </c>
      <c r="B941" s="120">
        <v>143</v>
      </c>
      <c r="C941" s="120">
        <v>14</v>
      </c>
      <c r="D941" s="120">
        <v>124</v>
      </c>
      <c r="E941" s="120">
        <v>0</v>
      </c>
      <c r="F941" s="120">
        <v>5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9.7899999999999991</v>
      </c>
      <c r="P941" s="120">
        <v>86.71</v>
      </c>
      <c r="Q941" s="120">
        <v>0</v>
      </c>
      <c r="R941" s="120">
        <v>3.4969999999999999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291</v>
      </c>
      <c r="AB941" s="120" t="s">
        <v>217</v>
      </c>
      <c r="AC941" s="120" t="s">
        <v>56</v>
      </c>
      <c r="AD941" s="120" t="s">
        <v>492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3</v>
      </c>
      <c r="AN941" s="120">
        <v>13</v>
      </c>
      <c r="AO941" s="120">
        <v>66</v>
      </c>
      <c r="AP941" s="120">
        <v>53</v>
      </c>
      <c r="AQ941" s="120">
        <v>7</v>
      </c>
      <c r="AR941" s="120">
        <v>1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14.1</v>
      </c>
      <c r="BI941" s="120">
        <v>14.2</v>
      </c>
      <c r="BJ941" s="120">
        <v>17.8</v>
      </c>
      <c r="BK941" s="120">
        <v>20.6</v>
      </c>
      <c r="BL941" s="120">
        <v>0</v>
      </c>
      <c r="BM941" s="120" t="s">
        <v>531</v>
      </c>
    </row>
    <row r="942" spans="1:65" s="120" customFormat="1" ht="12" x14ac:dyDescent="0.25">
      <c r="A942" s="120" t="s">
        <v>178</v>
      </c>
      <c r="B942" s="120">
        <v>194</v>
      </c>
      <c r="C942" s="120">
        <v>16</v>
      </c>
      <c r="D942" s="120">
        <v>171</v>
      </c>
      <c r="E942" s="120">
        <v>0</v>
      </c>
      <c r="F942" s="120">
        <v>7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8.2469999999999999</v>
      </c>
      <c r="P942" s="120">
        <v>88.14</v>
      </c>
      <c r="Q942" s="120">
        <v>0</v>
      </c>
      <c r="R942" s="120">
        <v>3.6080000000000001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288</v>
      </c>
      <c r="AB942" s="120" t="s">
        <v>285</v>
      </c>
      <c r="AC942" s="120" t="s">
        <v>56</v>
      </c>
      <c r="AD942" s="120" t="s">
        <v>470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26</v>
      </c>
      <c r="AO942" s="120">
        <v>87</v>
      </c>
      <c r="AP942" s="120">
        <v>71</v>
      </c>
      <c r="AQ942" s="120">
        <v>9</v>
      </c>
      <c r="AR942" s="120">
        <v>1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14.1</v>
      </c>
      <c r="BI942" s="120">
        <v>14.4</v>
      </c>
      <c r="BJ942" s="120">
        <v>18</v>
      </c>
      <c r="BK942" s="120">
        <v>20</v>
      </c>
      <c r="BL942" s="120">
        <v>0</v>
      </c>
      <c r="BM942" s="120" t="s">
        <v>530</v>
      </c>
    </row>
    <row r="943" spans="1:65" s="120" customFormat="1" ht="12" x14ac:dyDescent="0.25">
      <c r="A943" s="120" t="s">
        <v>178</v>
      </c>
      <c r="B943" s="120">
        <v>144</v>
      </c>
      <c r="C943" s="120">
        <v>14</v>
      </c>
      <c r="D943" s="120">
        <v>125</v>
      </c>
      <c r="E943" s="120">
        <v>0</v>
      </c>
      <c r="F943" s="120">
        <v>5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9.7219999999999995</v>
      </c>
      <c r="P943" s="120">
        <v>86.81</v>
      </c>
      <c r="Q943" s="120">
        <v>0</v>
      </c>
      <c r="R943" s="120">
        <v>3.472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291</v>
      </c>
      <c r="AB943" s="120" t="s">
        <v>285</v>
      </c>
      <c r="AC943" s="120" t="s">
        <v>56</v>
      </c>
      <c r="AD943" s="120" t="s">
        <v>492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3</v>
      </c>
      <c r="AN943" s="120">
        <v>13</v>
      </c>
      <c r="AO943" s="120">
        <v>66</v>
      </c>
      <c r="AP943" s="120">
        <v>53</v>
      </c>
      <c r="AQ943" s="120">
        <v>7</v>
      </c>
      <c r="AR943" s="120">
        <v>2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14.2</v>
      </c>
      <c r="BI943" s="120">
        <v>14.2</v>
      </c>
      <c r="BJ943" s="120">
        <v>17.8</v>
      </c>
      <c r="BK943" s="120">
        <v>20.7</v>
      </c>
      <c r="BL943" s="120">
        <v>0</v>
      </c>
      <c r="BM943" s="120" t="s">
        <v>531</v>
      </c>
    </row>
    <row r="946" spans="1:65" s="115" customFormat="1" x14ac:dyDescent="0.25">
      <c r="A946" s="115" t="s">
        <v>561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271</v>
      </c>
      <c r="AR949" s="118" t="s">
        <v>51</v>
      </c>
      <c r="AS949" s="118" t="s">
        <v>272</v>
      </c>
      <c r="AT949" s="118" t="s">
        <v>273</v>
      </c>
      <c r="AU949" s="118" t="s">
        <v>274</v>
      </c>
      <c r="AV949" s="118" t="s">
        <v>275</v>
      </c>
      <c r="AW949" s="118" t="s">
        <v>52</v>
      </c>
      <c r="AX949" s="118" t="s">
        <v>276</v>
      </c>
      <c r="AY949" s="118" t="s">
        <v>277</v>
      </c>
      <c r="AZ949" s="118" t="s">
        <v>278</v>
      </c>
      <c r="BA949" s="118" t="s">
        <v>279</v>
      </c>
      <c r="BB949" s="118" t="s">
        <v>53</v>
      </c>
      <c r="BC949" s="118" t="s">
        <v>280</v>
      </c>
      <c r="BD949" s="118" t="s">
        <v>15</v>
      </c>
      <c r="BE949" s="118" t="s">
        <v>281</v>
      </c>
      <c r="BF949" s="118" t="s">
        <v>16</v>
      </c>
      <c r="BG949" s="118" t="s">
        <v>269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271</v>
      </c>
      <c r="AQ950" s="118" t="s">
        <v>51</v>
      </c>
      <c r="AR950" s="118" t="s">
        <v>272</v>
      </c>
      <c r="AS950" s="118" t="s">
        <v>273</v>
      </c>
      <c r="AT950" s="118" t="s">
        <v>274</v>
      </c>
      <c r="AU950" s="118" t="s">
        <v>275</v>
      </c>
      <c r="AV950" s="118" t="s">
        <v>52</v>
      </c>
      <c r="AW950" s="118" t="s">
        <v>276</v>
      </c>
      <c r="AX950" s="118" t="s">
        <v>277</v>
      </c>
      <c r="AY950" s="118" t="s">
        <v>278</v>
      </c>
      <c r="AZ950" s="118" t="s">
        <v>279</v>
      </c>
      <c r="BA950" s="118" t="s">
        <v>53</v>
      </c>
      <c r="BB950" s="118" t="s">
        <v>280</v>
      </c>
      <c r="BC950" s="118" t="s">
        <v>15</v>
      </c>
      <c r="BD950" s="118" t="s">
        <v>281</v>
      </c>
      <c r="BE950" s="118" t="s">
        <v>16</v>
      </c>
      <c r="BF950" s="118" t="s">
        <v>269</v>
      </c>
      <c r="BG950" s="118" t="s">
        <v>282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530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531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530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179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18.899999999999999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531</v>
      </c>
    </row>
    <row r="955" spans="1:65" s="119" customFormat="1" ht="11.4" x14ac:dyDescent="0.2">
      <c r="A955" s="119" t="s">
        <v>58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530</v>
      </c>
    </row>
    <row r="956" spans="1:65" s="119" customFormat="1" ht="11.4" x14ac:dyDescent="0.2">
      <c r="A956" s="119" t="s">
        <v>58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531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530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531</v>
      </c>
    </row>
    <row r="959" spans="1:65" s="119" customFormat="1" ht="11.4" x14ac:dyDescent="0.2">
      <c r="A959" s="119" t="s">
        <v>60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530</v>
      </c>
    </row>
    <row r="960" spans="1:65" s="119" customFormat="1" ht="11.4" x14ac:dyDescent="0.2">
      <c r="A960" s="119" t="s">
        <v>60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531</v>
      </c>
    </row>
    <row r="961" spans="1:65" s="119" customFormat="1" ht="11.4" x14ac:dyDescent="0.2">
      <c r="A961" s="119" t="s">
        <v>61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530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531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530</v>
      </c>
    </row>
    <row r="964" spans="1:65" s="119" customFormat="1" ht="11.4" x14ac:dyDescent="0.2">
      <c r="A964" s="119" t="s">
        <v>62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531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530</v>
      </c>
    </row>
    <row r="966" spans="1:65" s="119" customFormat="1" ht="11.4" x14ac:dyDescent="0.2">
      <c r="A966" s="119" t="s">
        <v>63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531</v>
      </c>
    </row>
    <row r="967" spans="1:65" s="119" customFormat="1" ht="11.4" x14ac:dyDescent="0.2">
      <c r="A967" s="119" t="s">
        <v>65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530</v>
      </c>
    </row>
    <row r="968" spans="1:65" s="119" customFormat="1" ht="11.4" x14ac:dyDescent="0.2">
      <c r="A968" s="119" t="s">
        <v>65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531</v>
      </c>
    </row>
    <row r="969" spans="1:65" s="119" customFormat="1" ht="11.4" x14ac:dyDescent="0.2">
      <c r="A969" s="119" t="s">
        <v>66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530</v>
      </c>
    </row>
    <row r="970" spans="1:65" s="119" customFormat="1" ht="11.4" x14ac:dyDescent="0.2">
      <c r="A970" s="119" t="s">
        <v>66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531</v>
      </c>
    </row>
    <row r="971" spans="1:65" s="119" customFormat="1" ht="11.4" x14ac:dyDescent="0.2">
      <c r="A971" s="119" t="s">
        <v>67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530</v>
      </c>
    </row>
    <row r="972" spans="1:65" s="119" customFormat="1" ht="11.4" x14ac:dyDescent="0.2">
      <c r="A972" s="119" t="s">
        <v>67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531</v>
      </c>
    </row>
    <row r="973" spans="1:65" s="119" customFormat="1" ht="11.4" x14ac:dyDescent="0.2">
      <c r="A973" s="119" t="s">
        <v>68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530</v>
      </c>
    </row>
    <row r="974" spans="1:65" s="119" customFormat="1" ht="11.4" x14ac:dyDescent="0.2">
      <c r="A974" s="119" t="s">
        <v>68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531</v>
      </c>
    </row>
    <row r="975" spans="1:65" s="119" customFormat="1" ht="11.4" x14ac:dyDescent="0.2">
      <c r="A975" s="119" t="s">
        <v>69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530</v>
      </c>
    </row>
    <row r="976" spans="1:65" s="119" customFormat="1" ht="11.4" x14ac:dyDescent="0.2">
      <c r="A976" s="119" t="s">
        <v>69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531</v>
      </c>
    </row>
    <row r="977" spans="1:65" s="119" customFormat="1" ht="11.4" x14ac:dyDescent="0.2">
      <c r="A977" s="119" t="s">
        <v>70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530</v>
      </c>
    </row>
    <row r="978" spans="1:65" s="119" customFormat="1" ht="11.4" x14ac:dyDescent="0.2">
      <c r="A978" s="119" t="s">
        <v>70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531</v>
      </c>
    </row>
    <row r="979" spans="1:65" s="119" customFormat="1" ht="11.4" x14ac:dyDescent="0.2">
      <c r="A979" s="119" t="s">
        <v>71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530</v>
      </c>
    </row>
    <row r="980" spans="1:65" s="119" customFormat="1" ht="11.4" x14ac:dyDescent="0.2">
      <c r="A980" s="119" t="s">
        <v>71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531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530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531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530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531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292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1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11.7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530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531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530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531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530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531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530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531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530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531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530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531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530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531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530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531</v>
      </c>
    </row>
    <row r="1001" spans="1:65" s="119" customFormat="1" ht="11.4" x14ac:dyDescent="0.2">
      <c r="A1001" s="119" t="s">
        <v>85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199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16.899999999999999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530</v>
      </c>
    </row>
    <row r="1002" spans="1:65" s="119" customFormat="1" ht="11.4" x14ac:dyDescent="0.2">
      <c r="A1002" s="119" t="s">
        <v>85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531</v>
      </c>
    </row>
    <row r="1003" spans="1:65" s="119" customFormat="1" ht="11.4" x14ac:dyDescent="0.2">
      <c r="A1003" s="119" t="s">
        <v>86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530</v>
      </c>
    </row>
    <row r="1004" spans="1:65" s="119" customFormat="1" ht="11.4" x14ac:dyDescent="0.2">
      <c r="A1004" s="119" t="s">
        <v>86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531</v>
      </c>
    </row>
    <row r="1005" spans="1:65" s="119" customFormat="1" ht="11.4" x14ac:dyDescent="0.2">
      <c r="A1005" s="119" t="s">
        <v>88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530</v>
      </c>
    </row>
    <row r="1006" spans="1:65" s="119" customFormat="1" ht="11.4" x14ac:dyDescent="0.2">
      <c r="A1006" s="119" t="s">
        <v>88</v>
      </c>
      <c r="B1006" s="119">
        <v>4</v>
      </c>
      <c r="C1006" s="119">
        <v>0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182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1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16.5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531</v>
      </c>
    </row>
    <row r="1007" spans="1:65" s="119" customFormat="1" ht="11.4" x14ac:dyDescent="0.2">
      <c r="A1007" s="119" t="s">
        <v>89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55</v>
      </c>
      <c r="P1007" s="119" t="s">
        <v>55</v>
      </c>
      <c r="Q1007" s="119" t="s">
        <v>55</v>
      </c>
      <c r="R1007" s="119" t="s">
        <v>55</v>
      </c>
      <c r="S1007" s="119" t="s">
        <v>55</v>
      </c>
      <c r="T1007" s="119" t="s">
        <v>55</v>
      </c>
      <c r="U1007" s="119" t="s">
        <v>55</v>
      </c>
      <c r="V1007" s="119" t="s">
        <v>55</v>
      </c>
      <c r="W1007" s="119" t="s">
        <v>55</v>
      </c>
      <c r="X1007" s="119" t="s">
        <v>55</v>
      </c>
      <c r="Y1007" s="119" t="s">
        <v>55</v>
      </c>
      <c r="Z1007" s="119" t="s">
        <v>55</v>
      </c>
      <c r="AA1007" s="119" t="s">
        <v>56</v>
      </c>
      <c r="AB1007" s="119" t="s">
        <v>56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530</v>
      </c>
    </row>
    <row r="1008" spans="1:65" s="119" customFormat="1" ht="11.4" x14ac:dyDescent="0.2">
      <c r="A1008" s="119" t="s">
        <v>89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468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14.2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531</v>
      </c>
    </row>
    <row r="1009" spans="1:65" s="119" customFormat="1" ht="11.4" x14ac:dyDescent="0.2">
      <c r="A1009" s="119" t="s">
        <v>91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55</v>
      </c>
      <c r="P1009" s="119" t="s">
        <v>55</v>
      </c>
      <c r="Q1009" s="119" t="s">
        <v>55</v>
      </c>
      <c r="R1009" s="119" t="s">
        <v>55</v>
      </c>
      <c r="S1009" s="119" t="s">
        <v>55</v>
      </c>
      <c r="T1009" s="119" t="s">
        <v>55</v>
      </c>
      <c r="U1009" s="119" t="s">
        <v>55</v>
      </c>
      <c r="V1009" s="119" t="s">
        <v>55</v>
      </c>
      <c r="W1009" s="119" t="s">
        <v>55</v>
      </c>
      <c r="X1009" s="119" t="s">
        <v>55</v>
      </c>
      <c r="Y1009" s="119" t="s">
        <v>55</v>
      </c>
      <c r="Z1009" s="119" t="s">
        <v>55</v>
      </c>
      <c r="AA1009" s="119" t="s">
        <v>56</v>
      </c>
      <c r="AB1009" s="119" t="s">
        <v>56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530</v>
      </c>
    </row>
    <row r="1010" spans="1:65" s="119" customFormat="1" ht="11.4" x14ac:dyDescent="0.2">
      <c r="A1010" s="119" t="s">
        <v>91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531</v>
      </c>
    </row>
    <row r="1011" spans="1:65" s="119" customFormat="1" ht="11.4" x14ac:dyDescent="0.2">
      <c r="A1011" s="119" t="s">
        <v>92</v>
      </c>
      <c r="B1011" s="119">
        <v>0</v>
      </c>
      <c r="C1011" s="119">
        <v>0</v>
      </c>
      <c r="D1011" s="119">
        <v>0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 t="s">
        <v>55</v>
      </c>
      <c r="P1011" s="119" t="s">
        <v>55</v>
      </c>
      <c r="Q1011" s="119" t="s">
        <v>55</v>
      </c>
      <c r="R1011" s="119" t="s">
        <v>55</v>
      </c>
      <c r="S1011" s="119" t="s">
        <v>55</v>
      </c>
      <c r="T1011" s="119" t="s">
        <v>55</v>
      </c>
      <c r="U1011" s="119" t="s">
        <v>55</v>
      </c>
      <c r="V1011" s="119" t="s">
        <v>55</v>
      </c>
      <c r="W1011" s="119" t="s">
        <v>55</v>
      </c>
      <c r="X1011" s="119" t="s">
        <v>55</v>
      </c>
      <c r="Y1011" s="119" t="s">
        <v>55</v>
      </c>
      <c r="Z1011" s="119" t="s">
        <v>55</v>
      </c>
      <c r="AA1011" s="119" t="s">
        <v>56</v>
      </c>
      <c r="AB1011" s="119" t="s">
        <v>56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 t="s">
        <v>55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530</v>
      </c>
    </row>
    <row r="1012" spans="1:65" s="119" customFormat="1" ht="11.4" x14ac:dyDescent="0.2">
      <c r="A1012" s="119" t="s">
        <v>92</v>
      </c>
      <c r="B1012" s="119">
        <v>2</v>
      </c>
      <c r="C1012" s="119">
        <v>0</v>
      </c>
      <c r="D1012" s="119">
        <v>2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216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0</v>
      </c>
      <c r="AP1012" s="119">
        <v>1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13.9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531</v>
      </c>
    </row>
    <row r="1013" spans="1:65" s="119" customFormat="1" ht="11.4" x14ac:dyDescent="0.2">
      <c r="A1013" s="119" t="s">
        <v>93</v>
      </c>
      <c r="B1013" s="119">
        <v>4</v>
      </c>
      <c r="C1013" s="119">
        <v>0</v>
      </c>
      <c r="D1013" s="119">
        <v>4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208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</v>
      </c>
      <c r="AP1013" s="119">
        <v>1</v>
      </c>
      <c r="AQ1013" s="119">
        <v>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17.100000000000001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530</v>
      </c>
    </row>
    <row r="1014" spans="1:65" s="119" customFormat="1" ht="11.4" x14ac:dyDescent="0.2">
      <c r="A1014" s="119" t="s">
        <v>93</v>
      </c>
      <c r="B1014" s="119">
        <v>7</v>
      </c>
      <c r="C1014" s="119">
        <v>2</v>
      </c>
      <c r="D1014" s="119">
        <v>5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28.57</v>
      </c>
      <c r="P1014" s="119">
        <v>71.430000000000007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503</v>
      </c>
      <c r="AB1014" s="119" t="s">
        <v>199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2</v>
      </c>
      <c r="AO1014" s="119">
        <v>0</v>
      </c>
      <c r="AP1014" s="119">
        <v>5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14.6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531</v>
      </c>
    </row>
    <row r="1015" spans="1:65" s="119" customFormat="1" ht="11.4" x14ac:dyDescent="0.2">
      <c r="A1015" s="119" t="s">
        <v>94</v>
      </c>
      <c r="B1015" s="119">
        <v>4</v>
      </c>
      <c r="C1015" s="119">
        <v>1</v>
      </c>
      <c r="D1015" s="119">
        <v>3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25</v>
      </c>
      <c r="P1015" s="119">
        <v>75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550</v>
      </c>
      <c r="AB1015" s="119" t="s">
        <v>188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1</v>
      </c>
      <c r="AP1015" s="119">
        <v>2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14.2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530</v>
      </c>
    </row>
    <row r="1016" spans="1:65" s="119" customFormat="1" ht="11.4" x14ac:dyDescent="0.2">
      <c r="A1016" s="119" t="s">
        <v>94</v>
      </c>
      <c r="B1016" s="119">
        <v>5</v>
      </c>
      <c r="C1016" s="119">
        <v>0</v>
      </c>
      <c r="D1016" s="119">
        <v>5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200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2</v>
      </c>
      <c r="AP1016" s="119">
        <v>3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14.8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531</v>
      </c>
    </row>
    <row r="1017" spans="1:65" s="119" customFormat="1" ht="11.4" x14ac:dyDescent="0.2">
      <c r="A1017" s="119" t="s">
        <v>95</v>
      </c>
      <c r="B1017" s="119">
        <v>7</v>
      </c>
      <c r="C1017" s="119">
        <v>0</v>
      </c>
      <c r="D1017" s="119">
        <v>7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103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2</v>
      </c>
      <c r="AP1017" s="119">
        <v>5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15.7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530</v>
      </c>
    </row>
    <row r="1018" spans="1:65" s="119" customFormat="1" ht="11.4" x14ac:dyDescent="0.2">
      <c r="A1018" s="119" t="s">
        <v>95</v>
      </c>
      <c r="B1018" s="119">
        <v>3</v>
      </c>
      <c r="C1018" s="119">
        <v>0</v>
      </c>
      <c r="D1018" s="119">
        <v>3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289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1</v>
      </c>
      <c r="AP1018" s="119">
        <v>0</v>
      </c>
      <c r="AQ1018" s="119">
        <v>1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14.7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531</v>
      </c>
    </row>
    <row r="1019" spans="1:65" s="119" customFormat="1" ht="11.4" x14ac:dyDescent="0.2">
      <c r="A1019" s="119" t="s">
        <v>97</v>
      </c>
      <c r="B1019" s="119">
        <v>14</v>
      </c>
      <c r="C1019" s="119">
        <v>1</v>
      </c>
      <c r="D1019" s="119">
        <v>12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7.1429999999999998</v>
      </c>
      <c r="P1019" s="119">
        <v>85.71</v>
      </c>
      <c r="Q1019" s="119">
        <v>0</v>
      </c>
      <c r="R1019" s="119">
        <v>7.1429999999999998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499</v>
      </c>
      <c r="AB1019" s="119" t="s">
        <v>84</v>
      </c>
      <c r="AC1019" s="119" t="s">
        <v>56</v>
      </c>
      <c r="AD1019" s="119" t="s">
        <v>64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8</v>
      </c>
      <c r="AP1019" s="119">
        <v>4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13.5</v>
      </c>
      <c r="BI1019" s="119">
        <v>13.8</v>
      </c>
      <c r="BJ1019" s="119">
        <v>17.8</v>
      </c>
      <c r="BK1019" s="119">
        <v>18.5</v>
      </c>
      <c r="BL1019" s="119">
        <v>0</v>
      </c>
      <c r="BM1019" s="119" t="s">
        <v>530</v>
      </c>
    </row>
    <row r="1020" spans="1:65" s="119" customFormat="1" ht="11.4" x14ac:dyDescent="0.2">
      <c r="A1020" s="119" t="s">
        <v>97</v>
      </c>
      <c r="B1020" s="119">
        <v>4</v>
      </c>
      <c r="C1020" s="119">
        <v>0</v>
      </c>
      <c r="D1020" s="119">
        <v>4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87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</v>
      </c>
      <c r="AP1020" s="119">
        <v>2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13.2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531</v>
      </c>
    </row>
    <row r="1021" spans="1:65" s="119" customFormat="1" ht="11.4" x14ac:dyDescent="0.2">
      <c r="A1021" s="119" t="s">
        <v>98</v>
      </c>
      <c r="B1021" s="119">
        <v>9</v>
      </c>
      <c r="C1021" s="119">
        <v>2</v>
      </c>
      <c r="D1021" s="119">
        <v>7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22.22</v>
      </c>
      <c r="P1021" s="119">
        <v>77.78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494</v>
      </c>
      <c r="AB1021" s="119" t="s">
        <v>220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4</v>
      </c>
      <c r="AP1021" s="119">
        <v>4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15.2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530</v>
      </c>
    </row>
    <row r="1022" spans="1:65" s="119" customFormat="1" ht="11.4" x14ac:dyDescent="0.2">
      <c r="A1022" s="119" t="s">
        <v>98</v>
      </c>
      <c r="B1022" s="119">
        <v>0</v>
      </c>
      <c r="C1022" s="119">
        <v>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 t="s">
        <v>55</v>
      </c>
      <c r="P1022" s="119" t="s">
        <v>55</v>
      </c>
      <c r="Q1022" s="119" t="s">
        <v>55</v>
      </c>
      <c r="R1022" s="119" t="s">
        <v>55</v>
      </c>
      <c r="S1022" s="119" t="s">
        <v>55</v>
      </c>
      <c r="T1022" s="119" t="s">
        <v>55</v>
      </c>
      <c r="U1022" s="119" t="s">
        <v>55</v>
      </c>
      <c r="V1022" s="119" t="s">
        <v>55</v>
      </c>
      <c r="W1022" s="119" t="s">
        <v>55</v>
      </c>
      <c r="X1022" s="119" t="s">
        <v>55</v>
      </c>
      <c r="Y1022" s="119" t="s">
        <v>55</v>
      </c>
      <c r="Z1022" s="119" t="s">
        <v>55</v>
      </c>
      <c r="AA1022" s="119" t="s">
        <v>56</v>
      </c>
      <c r="AB1022" s="119" t="s">
        <v>56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 t="s">
        <v>55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531</v>
      </c>
    </row>
    <row r="1023" spans="1:65" s="119" customFormat="1" ht="11.4" x14ac:dyDescent="0.2">
      <c r="A1023" s="119" t="s">
        <v>99</v>
      </c>
      <c r="B1023" s="119">
        <v>3</v>
      </c>
      <c r="C1023" s="119">
        <v>0</v>
      </c>
      <c r="D1023" s="119">
        <v>3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480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1</v>
      </c>
      <c r="AP1023" s="119">
        <v>0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10.4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530</v>
      </c>
    </row>
    <row r="1024" spans="1:65" s="119" customFormat="1" ht="11.4" x14ac:dyDescent="0.2">
      <c r="A1024" s="119" t="s">
        <v>99</v>
      </c>
      <c r="B1024" s="119">
        <v>4</v>
      </c>
      <c r="C1024" s="119">
        <v>1</v>
      </c>
      <c r="D1024" s="119">
        <v>3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25</v>
      </c>
      <c r="P1024" s="119">
        <v>75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213</v>
      </c>
      <c r="AB1024" s="119" t="s">
        <v>557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2</v>
      </c>
      <c r="AQ1024" s="119">
        <v>1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20.8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531</v>
      </c>
    </row>
    <row r="1025" spans="1:65" s="119" customFormat="1" ht="11.4" x14ac:dyDescent="0.2">
      <c r="A1025" s="119" t="s">
        <v>100</v>
      </c>
      <c r="B1025" s="119">
        <v>3</v>
      </c>
      <c r="C1025" s="119">
        <v>0</v>
      </c>
      <c r="D1025" s="119">
        <v>3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220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2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16.3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530</v>
      </c>
    </row>
    <row r="1026" spans="1:65" s="119" customFormat="1" ht="11.4" x14ac:dyDescent="0.2">
      <c r="A1026" s="119" t="s">
        <v>100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55</v>
      </c>
      <c r="P1026" s="119" t="s">
        <v>55</v>
      </c>
      <c r="Q1026" s="119" t="s">
        <v>55</v>
      </c>
      <c r="R1026" s="119" t="s">
        <v>55</v>
      </c>
      <c r="S1026" s="119" t="s">
        <v>55</v>
      </c>
      <c r="T1026" s="119" t="s">
        <v>55</v>
      </c>
      <c r="U1026" s="119" t="s">
        <v>55</v>
      </c>
      <c r="V1026" s="119" t="s">
        <v>55</v>
      </c>
      <c r="W1026" s="119" t="s">
        <v>55</v>
      </c>
      <c r="X1026" s="119" t="s">
        <v>55</v>
      </c>
      <c r="Y1026" s="119" t="s">
        <v>55</v>
      </c>
      <c r="Z1026" s="119" t="s">
        <v>55</v>
      </c>
      <c r="AA1026" s="119" t="s">
        <v>56</v>
      </c>
      <c r="AB1026" s="119" t="s">
        <v>56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531</v>
      </c>
    </row>
    <row r="1027" spans="1:65" s="119" customFormat="1" ht="11.4" x14ac:dyDescent="0.2">
      <c r="A1027" s="119" t="s">
        <v>101</v>
      </c>
      <c r="B1027" s="119">
        <v>4</v>
      </c>
      <c r="C1027" s="119">
        <v>0</v>
      </c>
      <c r="D1027" s="119">
        <v>4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72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3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16.2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530</v>
      </c>
    </row>
    <row r="1028" spans="1:65" s="119" customFormat="1" ht="11.4" x14ac:dyDescent="0.2">
      <c r="A1028" s="119" t="s">
        <v>101</v>
      </c>
      <c r="B1028" s="119">
        <v>4</v>
      </c>
      <c r="C1028" s="119">
        <v>1</v>
      </c>
      <c r="D1028" s="119">
        <v>2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25</v>
      </c>
      <c r="P1028" s="119">
        <v>50</v>
      </c>
      <c r="Q1028" s="119">
        <v>0</v>
      </c>
      <c r="R1028" s="119">
        <v>25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493</v>
      </c>
      <c r="AB1028" s="119" t="s">
        <v>195</v>
      </c>
      <c r="AC1028" s="119" t="s">
        <v>56</v>
      </c>
      <c r="AD1028" s="119" t="s">
        <v>490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2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14.4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531</v>
      </c>
    </row>
    <row r="1029" spans="1:65" s="119" customFormat="1" ht="11.4" x14ac:dyDescent="0.2">
      <c r="A1029" s="119" t="s">
        <v>102</v>
      </c>
      <c r="B1029" s="119">
        <v>2</v>
      </c>
      <c r="C1029" s="119">
        <v>0</v>
      </c>
      <c r="D1029" s="119">
        <v>2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226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2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16.8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530</v>
      </c>
    </row>
    <row r="1030" spans="1:65" s="119" customFormat="1" ht="11.4" x14ac:dyDescent="0.2">
      <c r="A1030" s="119" t="s">
        <v>102</v>
      </c>
      <c r="B1030" s="119">
        <v>3</v>
      </c>
      <c r="C1030" s="119">
        <v>1</v>
      </c>
      <c r="D1030" s="119">
        <v>2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33.33</v>
      </c>
      <c r="P1030" s="119">
        <v>66.67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474</v>
      </c>
      <c r="AB1030" s="119" t="s">
        <v>194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2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14.9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531</v>
      </c>
    </row>
    <row r="1031" spans="1:65" s="119" customFormat="1" ht="11.4" x14ac:dyDescent="0.2">
      <c r="A1031" s="119" t="s">
        <v>104</v>
      </c>
      <c r="B1031" s="119">
        <v>4</v>
      </c>
      <c r="C1031" s="119">
        <v>1</v>
      </c>
      <c r="D1031" s="119">
        <v>3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25</v>
      </c>
      <c r="P1031" s="119">
        <v>75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540</v>
      </c>
      <c r="AB1031" s="119" t="s">
        <v>285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2</v>
      </c>
      <c r="AP1031" s="119">
        <v>1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530</v>
      </c>
    </row>
    <row r="1032" spans="1:65" s="119" customFormat="1" ht="11.4" x14ac:dyDescent="0.2">
      <c r="A1032" s="119" t="s">
        <v>104</v>
      </c>
      <c r="B1032" s="119">
        <v>0</v>
      </c>
      <c r="C1032" s="119">
        <v>0</v>
      </c>
      <c r="D1032" s="119">
        <v>0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 t="s">
        <v>55</v>
      </c>
      <c r="P1032" s="119" t="s">
        <v>55</v>
      </c>
      <c r="Q1032" s="119" t="s">
        <v>55</v>
      </c>
      <c r="R1032" s="119" t="s">
        <v>55</v>
      </c>
      <c r="S1032" s="119" t="s">
        <v>55</v>
      </c>
      <c r="T1032" s="119" t="s">
        <v>55</v>
      </c>
      <c r="U1032" s="119" t="s">
        <v>55</v>
      </c>
      <c r="V1032" s="119" t="s">
        <v>55</v>
      </c>
      <c r="W1032" s="119" t="s">
        <v>55</v>
      </c>
      <c r="X1032" s="119" t="s">
        <v>55</v>
      </c>
      <c r="Y1032" s="119" t="s">
        <v>55</v>
      </c>
      <c r="Z1032" s="119" t="s">
        <v>55</v>
      </c>
      <c r="AA1032" s="119" t="s">
        <v>56</v>
      </c>
      <c r="AB1032" s="119" t="s">
        <v>56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 t="s">
        <v>55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531</v>
      </c>
    </row>
    <row r="1033" spans="1:65" s="119" customFormat="1" ht="11.4" x14ac:dyDescent="0.2">
      <c r="A1033" s="119" t="s">
        <v>105</v>
      </c>
      <c r="B1033" s="119">
        <v>3</v>
      </c>
      <c r="C1033" s="119">
        <v>1</v>
      </c>
      <c r="D1033" s="119">
        <v>2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33.33</v>
      </c>
      <c r="P1033" s="119">
        <v>66.67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501</v>
      </c>
      <c r="AB1033" s="119" t="s">
        <v>220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1</v>
      </c>
      <c r="AP1033" s="119">
        <v>1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13.7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530</v>
      </c>
    </row>
    <row r="1034" spans="1:65" s="119" customFormat="1" ht="11.4" x14ac:dyDescent="0.2">
      <c r="A1034" s="119" t="s">
        <v>105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55</v>
      </c>
      <c r="P1034" s="119" t="s">
        <v>55</v>
      </c>
      <c r="Q1034" s="119" t="s">
        <v>55</v>
      </c>
      <c r="R1034" s="119" t="s">
        <v>55</v>
      </c>
      <c r="S1034" s="119" t="s">
        <v>55</v>
      </c>
      <c r="T1034" s="119" t="s">
        <v>55</v>
      </c>
      <c r="U1034" s="119" t="s">
        <v>55</v>
      </c>
      <c r="V1034" s="119" t="s">
        <v>55</v>
      </c>
      <c r="W1034" s="119" t="s">
        <v>55</v>
      </c>
      <c r="X1034" s="119" t="s">
        <v>55</v>
      </c>
      <c r="Y1034" s="119" t="s">
        <v>55</v>
      </c>
      <c r="Z1034" s="119" t="s">
        <v>55</v>
      </c>
      <c r="AA1034" s="119" t="s">
        <v>56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531</v>
      </c>
    </row>
    <row r="1035" spans="1:65" s="119" customFormat="1" ht="11.4" x14ac:dyDescent="0.2">
      <c r="A1035" s="119" t="s">
        <v>107</v>
      </c>
      <c r="B1035" s="119">
        <v>2</v>
      </c>
      <c r="C1035" s="119">
        <v>1</v>
      </c>
      <c r="D1035" s="119">
        <v>1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50</v>
      </c>
      <c r="P1035" s="119">
        <v>50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537</v>
      </c>
      <c r="AB1035" s="119" t="s">
        <v>504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1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9.9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530</v>
      </c>
    </row>
    <row r="1036" spans="1:65" s="119" customFormat="1" ht="11.4" x14ac:dyDescent="0.2">
      <c r="A1036" s="119" t="s">
        <v>107</v>
      </c>
      <c r="B1036" s="119">
        <v>1</v>
      </c>
      <c r="C1036" s="119">
        <v>0</v>
      </c>
      <c r="D1036" s="119">
        <v>1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216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13.9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531</v>
      </c>
    </row>
    <row r="1037" spans="1:65" s="119" customFormat="1" ht="11.4" x14ac:dyDescent="0.2">
      <c r="A1037" s="119" t="s">
        <v>108</v>
      </c>
      <c r="B1037" s="119">
        <v>0</v>
      </c>
      <c r="C1037" s="119">
        <v>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 t="s">
        <v>55</v>
      </c>
      <c r="P1037" s="119" t="s">
        <v>55</v>
      </c>
      <c r="Q1037" s="119" t="s">
        <v>55</v>
      </c>
      <c r="R1037" s="119" t="s">
        <v>55</v>
      </c>
      <c r="S1037" s="119" t="s">
        <v>55</v>
      </c>
      <c r="T1037" s="119" t="s">
        <v>55</v>
      </c>
      <c r="U1037" s="119" t="s">
        <v>55</v>
      </c>
      <c r="V1037" s="119" t="s">
        <v>55</v>
      </c>
      <c r="W1037" s="119" t="s">
        <v>55</v>
      </c>
      <c r="X1037" s="119" t="s">
        <v>55</v>
      </c>
      <c r="Y1037" s="119" t="s">
        <v>55</v>
      </c>
      <c r="Z1037" s="119" t="s">
        <v>55</v>
      </c>
      <c r="AA1037" s="119" t="s">
        <v>56</v>
      </c>
      <c r="AB1037" s="119" t="s">
        <v>56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 t="s">
        <v>55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530</v>
      </c>
    </row>
    <row r="1038" spans="1:65" s="119" customFormat="1" ht="11.4" x14ac:dyDescent="0.2">
      <c r="A1038" s="119" t="s">
        <v>108</v>
      </c>
      <c r="B1038" s="119">
        <v>2</v>
      </c>
      <c r="C1038" s="119">
        <v>0</v>
      </c>
      <c r="D1038" s="119">
        <v>2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287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12.6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531</v>
      </c>
    </row>
    <row r="1039" spans="1:65" s="119" customFormat="1" ht="11.4" x14ac:dyDescent="0.2">
      <c r="A1039" s="119" t="s">
        <v>110</v>
      </c>
      <c r="B1039" s="119">
        <v>0</v>
      </c>
      <c r="C1039" s="119">
        <v>0</v>
      </c>
      <c r="D1039" s="119">
        <v>0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 t="s">
        <v>55</v>
      </c>
      <c r="P1039" s="119" t="s">
        <v>55</v>
      </c>
      <c r="Q1039" s="119" t="s">
        <v>55</v>
      </c>
      <c r="R1039" s="119" t="s">
        <v>55</v>
      </c>
      <c r="S1039" s="119" t="s">
        <v>55</v>
      </c>
      <c r="T1039" s="119" t="s">
        <v>55</v>
      </c>
      <c r="U1039" s="119" t="s">
        <v>55</v>
      </c>
      <c r="V1039" s="119" t="s">
        <v>55</v>
      </c>
      <c r="W1039" s="119" t="s">
        <v>55</v>
      </c>
      <c r="X1039" s="119" t="s">
        <v>55</v>
      </c>
      <c r="Y1039" s="119" t="s">
        <v>55</v>
      </c>
      <c r="Z1039" s="119" t="s">
        <v>55</v>
      </c>
      <c r="AA1039" s="119" t="s">
        <v>56</v>
      </c>
      <c r="AB1039" s="119" t="s">
        <v>56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 t="s">
        <v>55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530</v>
      </c>
    </row>
    <row r="1040" spans="1:65" s="119" customFormat="1" ht="11.4" x14ac:dyDescent="0.2">
      <c r="A1040" s="119" t="s">
        <v>110</v>
      </c>
      <c r="B1040" s="119">
        <v>3</v>
      </c>
      <c r="C1040" s="119">
        <v>0</v>
      </c>
      <c r="D1040" s="119">
        <v>3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206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3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17.7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531</v>
      </c>
    </row>
    <row r="1041" spans="1:65" s="119" customFormat="1" ht="11.4" x14ac:dyDescent="0.2">
      <c r="A1041" s="119" t="s">
        <v>111</v>
      </c>
      <c r="B1041" s="119">
        <v>2</v>
      </c>
      <c r="C1041" s="119">
        <v>0</v>
      </c>
      <c r="D1041" s="119">
        <v>2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474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12.8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530</v>
      </c>
    </row>
    <row r="1042" spans="1:65" s="119" customFormat="1" ht="11.4" x14ac:dyDescent="0.2">
      <c r="A1042" s="119" t="s">
        <v>111</v>
      </c>
      <c r="B1042" s="119">
        <v>1</v>
      </c>
      <c r="C1042" s="119">
        <v>0</v>
      </c>
      <c r="D1042" s="119">
        <v>1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469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11.8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531</v>
      </c>
    </row>
    <row r="1043" spans="1:65" s="119" customFormat="1" ht="11.4" x14ac:dyDescent="0.2">
      <c r="A1043" s="119" t="s">
        <v>112</v>
      </c>
      <c r="B1043" s="119">
        <v>2</v>
      </c>
      <c r="C1043" s="119">
        <v>0</v>
      </c>
      <c r="D1043" s="119">
        <v>2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283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12.9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530</v>
      </c>
    </row>
    <row r="1044" spans="1:65" s="119" customFormat="1" ht="11.4" x14ac:dyDescent="0.2">
      <c r="A1044" s="119" t="s">
        <v>112</v>
      </c>
      <c r="B1044" s="119">
        <v>3</v>
      </c>
      <c r="C1044" s="119">
        <v>1</v>
      </c>
      <c r="D1044" s="119">
        <v>2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33.33</v>
      </c>
      <c r="P1044" s="119">
        <v>66.67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540</v>
      </c>
      <c r="AB1044" s="119" t="s">
        <v>466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</v>
      </c>
      <c r="AP1044" s="119">
        <v>1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12.8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531</v>
      </c>
    </row>
    <row r="1045" spans="1:65" s="119" customFormat="1" ht="11.4" x14ac:dyDescent="0.2">
      <c r="A1045" s="119" t="s">
        <v>114</v>
      </c>
      <c r="B1045" s="119">
        <v>2</v>
      </c>
      <c r="C1045" s="119">
        <v>1</v>
      </c>
      <c r="D1045" s="119">
        <v>1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50</v>
      </c>
      <c r="P1045" s="119">
        <v>50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465</v>
      </c>
      <c r="AB1045" s="119" t="s">
        <v>142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0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15.4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530</v>
      </c>
    </row>
    <row r="1046" spans="1:65" s="119" customFormat="1" ht="11.4" x14ac:dyDescent="0.2">
      <c r="A1046" s="119" t="s">
        <v>114</v>
      </c>
      <c r="B1046" s="119">
        <v>1</v>
      </c>
      <c r="C1046" s="119">
        <v>0</v>
      </c>
      <c r="D1046" s="119">
        <v>1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285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14.4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531</v>
      </c>
    </row>
    <row r="1047" spans="1:65" s="119" customFormat="1" ht="11.4" x14ac:dyDescent="0.2">
      <c r="A1047" s="119" t="s">
        <v>115</v>
      </c>
      <c r="B1047" s="119">
        <v>0</v>
      </c>
      <c r="C1047" s="119">
        <v>0</v>
      </c>
      <c r="D1047" s="119">
        <v>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 t="s">
        <v>55</v>
      </c>
      <c r="P1047" s="119" t="s">
        <v>55</v>
      </c>
      <c r="Q1047" s="119" t="s">
        <v>55</v>
      </c>
      <c r="R1047" s="119" t="s">
        <v>55</v>
      </c>
      <c r="S1047" s="119" t="s">
        <v>55</v>
      </c>
      <c r="T1047" s="119" t="s">
        <v>55</v>
      </c>
      <c r="U1047" s="119" t="s">
        <v>55</v>
      </c>
      <c r="V1047" s="119" t="s">
        <v>55</v>
      </c>
      <c r="W1047" s="119" t="s">
        <v>55</v>
      </c>
      <c r="X1047" s="119" t="s">
        <v>55</v>
      </c>
      <c r="Y1047" s="119" t="s">
        <v>55</v>
      </c>
      <c r="Z1047" s="119" t="s">
        <v>55</v>
      </c>
      <c r="AA1047" s="119" t="s">
        <v>56</v>
      </c>
      <c r="AB1047" s="119" t="s">
        <v>56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 t="s">
        <v>55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530</v>
      </c>
    </row>
    <row r="1048" spans="1:65" s="119" customFormat="1" ht="11.4" x14ac:dyDescent="0.2">
      <c r="A1048" s="119" t="s">
        <v>115</v>
      </c>
      <c r="B1048" s="119">
        <v>2</v>
      </c>
      <c r="C1048" s="119">
        <v>0</v>
      </c>
      <c r="D1048" s="119">
        <v>2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187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2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13.1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531</v>
      </c>
    </row>
    <row r="1049" spans="1:65" s="119" customFormat="1" ht="11.4" x14ac:dyDescent="0.2">
      <c r="A1049" s="119" t="s">
        <v>116</v>
      </c>
      <c r="B1049" s="119">
        <v>3</v>
      </c>
      <c r="C1049" s="119">
        <v>0</v>
      </c>
      <c r="D1049" s="119">
        <v>2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66.67</v>
      </c>
      <c r="Q1049" s="119">
        <v>0</v>
      </c>
      <c r="R1049" s="119">
        <v>33.33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486</v>
      </c>
      <c r="AC1049" s="119" t="s">
        <v>56</v>
      </c>
      <c r="AD1049" s="119" t="s">
        <v>291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13.4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530</v>
      </c>
    </row>
    <row r="1050" spans="1:65" s="119" customFormat="1" ht="11.4" x14ac:dyDescent="0.2">
      <c r="A1050" s="119" t="s">
        <v>116</v>
      </c>
      <c r="B1050" s="119">
        <v>2</v>
      </c>
      <c r="C1050" s="119">
        <v>0</v>
      </c>
      <c r="D1050" s="119">
        <v>1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50</v>
      </c>
      <c r="Q1050" s="119">
        <v>0</v>
      </c>
      <c r="R1050" s="119">
        <v>50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189</v>
      </c>
      <c r="AC1050" s="119" t="s">
        <v>56</v>
      </c>
      <c r="AD1050" s="119" t="s">
        <v>176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2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17.8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531</v>
      </c>
    </row>
    <row r="1051" spans="1:65" s="119" customFormat="1" ht="11.4" x14ac:dyDescent="0.2">
      <c r="A1051" s="119" t="s">
        <v>117</v>
      </c>
      <c r="B1051" s="119">
        <v>2</v>
      </c>
      <c r="C1051" s="119">
        <v>0</v>
      </c>
      <c r="D1051" s="119">
        <v>2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182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2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16.5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530</v>
      </c>
    </row>
    <row r="1052" spans="1:65" s="119" customFormat="1" ht="11.4" x14ac:dyDescent="0.2">
      <c r="A1052" s="119" t="s">
        <v>117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55</v>
      </c>
      <c r="P1052" s="119" t="s">
        <v>55</v>
      </c>
      <c r="Q1052" s="119" t="s">
        <v>55</v>
      </c>
      <c r="R1052" s="119" t="s">
        <v>55</v>
      </c>
      <c r="S1052" s="119" t="s">
        <v>55</v>
      </c>
      <c r="T1052" s="119" t="s">
        <v>55</v>
      </c>
      <c r="U1052" s="119" t="s">
        <v>55</v>
      </c>
      <c r="V1052" s="119" t="s">
        <v>55</v>
      </c>
      <c r="W1052" s="119" t="s">
        <v>55</v>
      </c>
      <c r="X1052" s="119" t="s">
        <v>55</v>
      </c>
      <c r="Y1052" s="119" t="s">
        <v>55</v>
      </c>
      <c r="Z1052" s="119" t="s">
        <v>55</v>
      </c>
      <c r="AA1052" s="119" t="s">
        <v>56</v>
      </c>
      <c r="AB1052" s="119" t="s">
        <v>56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55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531</v>
      </c>
    </row>
    <row r="1053" spans="1:65" s="119" customFormat="1" ht="11.4" x14ac:dyDescent="0.2">
      <c r="A1053" s="119" t="s">
        <v>120</v>
      </c>
      <c r="B1053" s="119">
        <v>4</v>
      </c>
      <c r="C1053" s="119">
        <v>0</v>
      </c>
      <c r="D1053" s="119">
        <v>3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75</v>
      </c>
      <c r="Q1053" s="119">
        <v>0</v>
      </c>
      <c r="R1053" s="119">
        <v>25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176</v>
      </c>
      <c r="AC1053" s="119" t="s">
        <v>56</v>
      </c>
      <c r="AD1053" s="119" t="s">
        <v>286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0</v>
      </c>
      <c r="AQ1053" s="119">
        <v>2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16.899999999999999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530</v>
      </c>
    </row>
    <row r="1054" spans="1:65" s="119" customFormat="1" ht="11.4" x14ac:dyDescent="0.2">
      <c r="A1054" s="119" t="s">
        <v>120</v>
      </c>
      <c r="B1054" s="119">
        <v>2</v>
      </c>
      <c r="C1054" s="119">
        <v>1</v>
      </c>
      <c r="D1054" s="119">
        <v>1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50</v>
      </c>
      <c r="P1054" s="119">
        <v>50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185</v>
      </c>
      <c r="AB1054" s="119" t="s">
        <v>187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1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14.3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531</v>
      </c>
    </row>
    <row r="1055" spans="1:65" s="119" customFormat="1" ht="11.4" x14ac:dyDescent="0.2">
      <c r="A1055" s="119" t="s">
        <v>121</v>
      </c>
      <c r="B1055" s="119">
        <v>2</v>
      </c>
      <c r="C1055" s="119">
        <v>0</v>
      </c>
      <c r="D1055" s="119">
        <v>2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494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2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11.6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530</v>
      </c>
    </row>
    <row r="1056" spans="1:65" s="119" customFormat="1" ht="11.4" x14ac:dyDescent="0.2">
      <c r="A1056" s="119" t="s">
        <v>121</v>
      </c>
      <c r="B1056" s="119">
        <v>4</v>
      </c>
      <c r="C1056" s="119">
        <v>2</v>
      </c>
      <c r="D1056" s="119">
        <v>2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50</v>
      </c>
      <c r="P1056" s="119">
        <v>50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200</v>
      </c>
      <c r="AB1056" s="119" t="s">
        <v>498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1</v>
      </c>
      <c r="AP1056" s="119">
        <v>2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13.5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531</v>
      </c>
    </row>
    <row r="1057" spans="1:65" s="119" customFormat="1" ht="11.4" x14ac:dyDescent="0.2">
      <c r="A1057" s="119" t="s">
        <v>122</v>
      </c>
      <c r="B1057" s="119">
        <v>2</v>
      </c>
      <c r="C1057" s="119">
        <v>0</v>
      </c>
      <c r="D1057" s="119">
        <v>2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468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14.2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530</v>
      </c>
    </row>
    <row r="1058" spans="1:65" s="119" customFormat="1" ht="11.4" x14ac:dyDescent="0.2">
      <c r="A1058" s="119" t="s">
        <v>122</v>
      </c>
      <c r="B1058" s="119">
        <v>3</v>
      </c>
      <c r="C1058" s="119">
        <v>2</v>
      </c>
      <c r="D1058" s="119">
        <v>1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66.67</v>
      </c>
      <c r="P1058" s="119">
        <v>33.33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475</v>
      </c>
      <c r="AB1058" s="119" t="s">
        <v>226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1</v>
      </c>
      <c r="AP1058" s="119">
        <v>1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13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531</v>
      </c>
    </row>
    <row r="1059" spans="1:65" s="119" customFormat="1" ht="11.4" x14ac:dyDescent="0.2">
      <c r="A1059" s="119" t="s">
        <v>123</v>
      </c>
      <c r="B1059" s="119">
        <v>1</v>
      </c>
      <c r="C1059" s="119">
        <v>0</v>
      </c>
      <c r="D1059" s="119">
        <v>1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288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12.4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530</v>
      </c>
    </row>
    <row r="1060" spans="1:65" s="119" customFormat="1" ht="11.4" x14ac:dyDescent="0.2">
      <c r="A1060" s="119" t="s">
        <v>123</v>
      </c>
      <c r="B1060" s="119">
        <v>4</v>
      </c>
      <c r="C1060" s="119">
        <v>1</v>
      </c>
      <c r="D1060" s="119">
        <v>3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25</v>
      </c>
      <c r="P1060" s="119">
        <v>75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187</v>
      </c>
      <c r="AB1060" s="119" t="s">
        <v>287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2</v>
      </c>
      <c r="AP1060" s="119">
        <v>1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12.7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531</v>
      </c>
    </row>
    <row r="1061" spans="1:65" s="119" customFormat="1" ht="11.4" x14ac:dyDescent="0.2">
      <c r="A1061" s="119" t="s">
        <v>124</v>
      </c>
      <c r="B1061" s="119">
        <v>2</v>
      </c>
      <c r="C1061" s="119">
        <v>0</v>
      </c>
      <c r="D1061" s="119">
        <v>2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134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2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17.3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530</v>
      </c>
    </row>
    <row r="1062" spans="1:65" s="119" customFormat="1" ht="11.4" x14ac:dyDescent="0.2">
      <c r="A1062" s="119" t="s">
        <v>124</v>
      </c>
      <c r="B1062" s="119">
        <v>2</v>
      </c>
      <c r="C1062" s="119">
        <v>0</v>
      </c>
      <c r="D1062" s="119">
        <v>2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185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1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15.4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531</v>
      </c>
    </row>
    <row r="1063" spans="1:65" s="119" customFormat="1" ht="11.4" x14ac:dyDescent="0.2">
      <c r="A1063" s="119" t="s">
        <v>125</v>
      </c>
      <c r="B1063" s="119">
        <v>3</v>
      </c>
      <c r="C1063" s="119">
        <v>2</v>
      </c>
      <c r="D1063" s="119">
        <v>1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66.67</v>
      </c>
      <c r="P1063" s="119">
        <v>33.33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209</v>
      </c>
      <c r="AB1063" s="119" t="s">
        <v>207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2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16.600000000000001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530</v>
      </c>
    </row>
    <row r="1064" spans="1:65" s="119" customFormat="1" ht="11.4" x14ac:dyDescent="0.2">
      <c r="A1064" s="119" t="s">
        <v>125</v>
      </c>
      <c r="B1064" s="119">
        <v>2</v>
      </c>
      <c r="C1064" s="119">
        <v>1</v>
      </c>
      <c r="D1064" s="119">
        <v>1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50</v>
      </c>
      <c r="P1064" s="119">
        <v>50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126</v>
      </c>
      <c r="AB1064" s="119" t="s">
        <v>118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2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531</v>
      </c>
    </row>
    <row r="1065" spans="1:65" s="119" customFormat="1" ht="11.4" x14ac:dyDescent="0.2">
      <c r="A1065" s="119" t="s">
        <v>127</v>
      </c>
      <c r="B1065" s="119">
        <v>8</v>
      </c>
      <c r="C1065" s="119">
        <v>1</v>
      </c>
      <c r="D1065" s="119">
        <v>7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12.5</v>
      </c>
      <c r="P1065" s="119">
        <v>87.5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483</v>
      </c>
      <c r="AB1065" s="119" t="s">
        <v>72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2</v>
      </c>
      <c r="AP1065" s="119">
        <v>5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15.4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530</v>
      </c>
    </row>
    <row r="1066" spans="1:65" s="119" customFormat="1" ht="11.4" x14ac:dyDescent="0.2">
      <c r="A1066" s="119" t="s">
        <v>127</v>
      </c>
      <c r="B1066" s="119">
        <v>1</v>
      </c>
      <c r="C1066" s="119">
        <v>0</v>
      </c>
      <c r="D1066" s="119">
        <v>0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0</v>
      </c>
      <c r="Q1066" s="119">
        <v>0</v>
      </c>
      <c r="R1066" s="119">
        <v>100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56</v>
      </c>
      <c r="AC1066" s="119" t="s">
        <v>56</v>
      </c>
      <c r="AD1066" s="119" t="s">
        <v>84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13.6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531</v>
      </c>
    </row>
    <row r="1067" spans="1:65" s="119" customFormat="1" ht="11.4" x14ac:dyDescent="0.2">
      <c r="A1067" s="119" t="s">
        <v>129</v>
      </c>
      <c r="B1067" s="119">
        <v>1</v>
      </c>
      <c r="C1067" s="119">
        <v>0</v>
      </c>
      <c r="D1067" s="119">
        <v>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197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19.7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530</v>
      </c>
    </row>
    <row r="1068" spans="1:65" s="119" customFormat="1" ht="11.4" x14ac:dyDescent="0.2">
      <c r="A1068" s="119" t="s">
        <v>129</v>
      </c>
      <c r="B1068" s="119">
        <v>3</v>
      </c>
      <c r="C1068" s="119">
        <v>1</v>
      </c>
      <c r="D1068" s="119">
        <v>2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33.33</v>
      </c>
      <c r="P1068" s="119">
        <v>66.67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202</v>
      </c>
      <c r="AB1068" s="119" t="s">
        <v>79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1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16.8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531</v>
      </c>
    </row>
    <row r="1069" spans="1:65" s="119" customFormat="1" ht="11.4" x14ac:dyDescent="0.2">
      <c r="A1069" s="119" t="s">
        <v>130</v>
      </c>
      <c r="B1069" s="119">
        <v>2</v>
      </c>
      <c r="C1069" s="119">
        <v>0</v>
      </c>
      <c r="D1069" s="119">
        <v>2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467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0</v>
      </c>
      <c r="AP1069" s="119">
        <v>1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12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530</v>
      </c>
    </row>
    <row r="1070" spans="1:65" s="119" customFormat="1" ht="11.4" x14ac:dyDescent="0.2">
      <c r="A1070" s="119" t="s">
        <v>130</v>
      </c>
      <c r="B1070" s="119">
        <v>3</v>
      </c>
      <c r="C1070" s="119">
        <v>0</v>
      </c>
      <c r="D1070" s="119">
        <v>3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496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13.5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531</v>
      </c>
    </row>
    <row r="1071" spans="1:65" s="119" customFormat="1" ht="11.4" x14ac:dyDescent="0.2">
      <c r="A1071" s="119" t="s">
        <v>131</v>
      </c>
      <c r="B1071" s="119">
        <v>3</v>
      </c>
      <c r="C1071" s="119">
        <v>1</v>
      </c>
      <c r="D1071" s="119">
        <v>2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33.33</v>
      </c>
      <c r="P1071" s="119">
        <v>66.67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537</v>
      </c>
      <c r="AB1071" s="119" t="s">
        <v>477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1</v>
      </c>
      <c r="AP1071" s="119">
        <v>0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10.1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530</v>
      </c>
    </row>
    <row r="1072" spans="1:65" s="119" customFormat="1" ht="11.4" x14ac:dyDescent="0.2">
      <c r="A1072" s="119" t="s">
        <v>131</v>
      </c>
      <c r="B1072" s="119">
        <v>3</v>
      </c>
      <c r="C1072" s="119">
        <v>0</v>
      </c>
      <c r="D1072" s="119">
        <v>3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103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2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15.7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531</v>
      </c>
    </row>
    <row r="1073" spans="1:65" s="119" customFormat="1" ht="11.4" x14ac:dyDescent="0.2">
      <c r="A1073" s="119" t="s">
        <v>132</v>
      </c>
      <c r="B1073" s="119">
        <v>4</v>
      </c>
      <c r="C1073" s="119">
        <v>1</v>
      </c>
      <c r="D1073" s="119">
        <v>3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25</v>
      </c>
      <c r="P1073" s="119">
        <v>75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506</v>
      </c>
      <c r="AB1073" s="119" t="s">
        <v>507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3</v>
      </c>
      <c r="AO1073" s="119">
        <v>1</v>
      </c>
      <c r="AP1073" s="119">
        <v>0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9.3000000000000007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530</v>
      </c>
    </row>
    <row r="1074" spans="1:65" s="119" customFormat="1" ht="11.4" x14ac:dyDescent="0.2">
      <c r="A1074" s="119" t="s">
        <v>132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531</v>
      </c>
    </row>
    <row r="1075" spans="1:65" s="119" customFormat="1" ht="11.4" x14ac:dyDescent="0.2">
      <c r="A1075" s="119" t="s">
        <v>133</v>
      </c>
      <c r="B1075" s="119">
        <v>2</v>
      </c>
      <c r="C1075" s="119">
        <v>0</v>
      </c>
      <c r="D1075" s="119">
        <v>1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50</v>
      </c>
      <c r="Q1075" s="119">
        <v>0</v>
      </c>
      <c r="R1075" s="119">
        <v>50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283</v>
      </c>
      <c r="AC1075" s="119" t="s">
        <v>56</v>
      </c>
      <c r="AD1075" s="119" t="s">
        <v>470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0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12.2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530</v>
      </c>
    </row>
    <row r="1076" spans="1:65" s="119" customFormat="1" ht="11.4" x14ac:dyDescent="0.2">
      <c r="A1076" s="119" t="s">
        <v>133</v>
      </c>
      <c r="B1076" s="119">
        <v>2</v>
      </c>
      <c r="C1076" s="119">
        <v>0</v>
      </c>
      <c r="D1076" s="119">
        <v>2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216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1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13.9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531</v>
      </c>
    </row>
    <row r="1077" spans="1:65" s="119" customFormat="1" ht="11.4" x14ac:dyDescent="0.2">
      <c r="A1077" s="119" t="s">
        <v>135</v>
      </c>
      <c r="B1077" s="119">
        <v>2</v>
      </c>
      <c r="C1077" s="119">
        <v>0</v>
      </c>
      <c r="D1077" s="119">
        <v>2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209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2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530</v>
      </c>
    </row>
    <row r="1078" spans="1:65" s="119" customFormat="1" ht="11.4" x14ac:dyDescent="0.2">
      <c r="A1078" s="119" t="s">
        <v>135</v>
      </c>
      <c r="B1078" s="119">
        <v>3</v>
      </c>
      <c r="C1078" s="119">
        <v>1</v>
      </c>
      <c r="D1078" s="119">
        <v>2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33.33</v>
      </c>
      <c r="P1078" s="119">
        <v>66.67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562</v>
      </c>
      <c r="AB1078" s="119" t="s">
        <v>202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1</v>
      </c>
      <c r="AQ1078" s="119">
        <v>1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18.3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531</v>
      </c>
    </row>
    <row r="1079" spans="1:65" s="119" customFormat="1" ht="11.4" x14ac:dyDescent="0.2">
      <c r="A1079" s="119" t="s">
        <v>136</v>
      </c>
      <c r="B1079" s="119">
        <v>2</v>
      </c>
      <c r="C1079" s="119">
        <v>0</v>
      </c>
      <c r="D1079" s="119">
        <v>2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465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</v>
      </c>
      <c r="AP1079" s="119">
        <v>0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10.7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530</v>
      </c>
    </row>
    <row r="1080" spans="1:65" s="119" customFormat="1" ht="11.4" x14ac:dyDescent="0.2">
      <c r="A1080" s="119" t="s">
        <v>136</v>
      </c>
      <c r="B1080" s="119">
        <v>3</v>
      </c>
      <c r="C1080" s="119">
        <v>1</v>
      </c>
      <c r="D1080" s="119">
        <v>2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33.33</v>
      </c>
      <c r="P1080" s="119">
        <v>66.67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466</v>
      </c>
      <c r="AB1080" s="119" t="s">
        <v>223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2</v>
      </c>
      <c r="AP1080" s="119">
        <v>1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14.6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531</v>
      </c>
    </row>
    <row r="1081" spans="1:65" s="119" customFormat="1" ht="11.4" x14ac:dyDescent="0.2">
      <c r="A1081" s="119" t="s">
        <v>137</v>
      </c>
      <c r="B1081" s="119">
        <v>1</v>
      </c>
      <c r="C1081" s="119">
        <v>0</v>
      </c>
      <c r="D1081" s="119">
        <v>1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84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0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13.6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530</v>
      </c>
    </row>
    <row r="1082" spans="1:65" s="119" customFormat="1" ht="11.4" x14ac:dyDescent="0.2">
      <c r="A1082" s="119" t="s">
        <v>137</v>
      </c>
      <c r="B1082" s="119">
        <v>6</v>
      </c>
      <c r="C1082" s="119">
        <v>0</v>
      </c>
      <c r="D1082" s="119">
        <v>6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285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3</v>
      </c>
      <c r="AP1082" s="119">
        <v>2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14.4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531</v>
      </c>
    </row>
    <row r="1083" spans="1:65" s="119" customFormat="1" ht="11.4" x14ac:dyDescent="0.2">
      <c r="A1083" s="119" t="s">
        <v>138</v>
      </c>
      <c r="B1083" s="119">
        <v>10</v>
      </c>
      <c r="C1083" s="119">
        <v>1</v>
      </c>
      <c r="D1083" s="119">
        <v>9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10</v>
      </c>
      <c r="P1083" s="119">
        <v>90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284</v>
      </c>
      <c r="AB1083" s="119" t="s">
        <v>84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2</v>
      </c>
      <c r="AO1083" s="119">
        <v>4</v>
      </c>
      <c r="AP1083" s="119">
        <v>4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13.7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530</v>
      </c>
    </row>
    <row r="1084" spans="1:65" s="119" customFormat="1" ht="11.4" x14ac:dyDescent="0.2">
      <c r="A1084" s="119" t="s">
        <v>138</v>
      </c>
      <c r="B1084" s="119">
        <v>5</v>
      </c>
      <c r="C1084" s="119">
        <v>0</v>
      </c>
      <c r="D1084" s="119">
        <v>5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202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3</v>
      </c>
      <c r="AP1084" s="119">
        <v>1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15.1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531</v>
      </c>
    </row>
    <row r="1085" spans="1:65" s="119" customFormat="1" ht="11.4" x14ac:dyDescent="0.2">
      <c r="A1085" s="119" t="s">
        <v>140</v>
      </c>
      <c r="B1085" s="119">
        <v>12</v>
      </c>
      <c r="C1085" s="119">
        <v>1</v>
      </c>
      <c r="D1085" s="119">
        <v>11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8.3330000000000002</v>
      </c>
      <c r="P1085" s="119">
        <v>91.67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214</v>
      </c>
      <c r="AB1085" s="119" t="s">
        <v>283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3</v>
      </c>
      <c r="AO1085" s="119">
        <v>6</v>
      </c>
      <c r="AP1085" s="119">
        <v>2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13.6</v>
      </c>
      <c r="BI1085" s="119">
        <v>14.3</v>
      </c>
      <c r="BJ1085" s="119">
        <v>18.100000000000001</v>
      </c>
      <c r="BK1085" s="119">
        <v>21.6</v>
      </c>
      <c r="BL1085" s="119">
        <v>0</v>
      </c>
      <c r="BM1085" s="119" t="s">
        <v>530</v>
      </c>
    </row>
    <row r="1086" spans="1:65" s="119" customFormat="1" ht="11.4" x14ac:dyDescent="0.2">
      <c r="A1086" s="119" t="s">
        <v>140</v>
      </c>
      <c r="B1086" s="119">
        <v>5</v>
      </c>
      <c r="C1086" s="119">
        <v>0</v>
      </c>
      <c r="D1086" s="119">
        <v>5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212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</v>
      </c>
      <c r="AP1086" s="119">
        <v>2</v>
      </c>
      <c r="AQ1086" s="119">
        <v>1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15.9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531</v>
      </c>
    </row>
    <row r="1087" spans="1:65" s="119" customFormat="1" ht="11.4" x14ac:dyDescent="0.2">
      <c r="A1087" s="119" t="s">
        <v>141</v>
      </c>
      <c r="B1087" s="119">
        <v>8</v>
      </c>
      <c r="C1087" s="119">
        <v>1</v>
      </c>
      <c r="D1087" s="119">
        <v>6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12.5</v>
      </c>
      <c r="P1087" s="119">
        <v>75</v>
      </c>
      <c r="Q1087" s="119">
        <v>0</v>
      </c>
      <c r="R1087" s="119">
        <v>12.5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464</v>
      </c>
      <c r="AB1087" s="119" t="s">
        <v>206</v>
      </c>
      <c r="AC1087" s="119" t="s">
        <v>56</v>
      </c>
      <c r="AD1087" s="119" t="s">
        <v>79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6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16.7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530</v>
      </c>
    </row>
    <row r="1088" spans="1:65" s="119" customFormat="1" ht="11.4" x14ac:dyDescent="0.2">
      <c r="A1088" s="119" t="s">
        <v>141</v>
      </c>
      <c r="B1088" s="119">
        <v>2</v>
      </c>
      <c r="C1088" s="119">
        <v>0</v>
      </c>
      <c r="D1088" s="119">
        <v>2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289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1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14.7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531</v>
      </c>
    </row>
    <row r="1089" spans="1:65" s="119" customFormat="1" ht="11.4" x14ac:dyDescent="0.2">
      <c r="A1089" s="119" t="s">
        <v>144</v>
      </c>
      <c r="B1089" s="119">
        <v>8</v>
      </c>
      <c r="C1089" s="119">
        <v>1</v>
      </c>
      <c r="D1089" s="119">
        <v>7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12.5</v>
      </c>
      <c r="P1089" s="119">
        <v>87.5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563</v>
      </c>
      <c r="AB1089" s="119" t="s">
        <v>84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3</v>
      </c>
      <c r="AP1089" s="119">
        <v>3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14.5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530</v>
      </c>
    </row>
    <row r="1090" spans="1:65" s="119" customFormat="1" ht="11.4" x14ac:dyDescent="0.2">
      <c r="A1090" s="119" t="s">
        <v>144</v>
      </c>
      <c r="B1090" s="119">
        <v>5</v>
      </c>
      <c r="C1090" s="119">
        <v>1</v>
      </c>
      <c r="D1090" s="119">
        <v>3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20</v>
      </c>
      <c r="P1090" s="119">
        <v>60</v>
      </c>
      <c r="Q1090" s="119">
        <v>0</v>
      </c>
      <c r="R1090" s="119">
        <v>20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468</v>
      </c>
      <c r="AB1090" s="119" t="s">
        <v>113</v>
      </c>
      <c r="AC1090" s="119" t="s">
        <v>56</v>
      </c>
      <c r="AD1090" s="119" t="s">
        <v>201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4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12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531</v>
      </c>
    </row>
    <row r="1091" spans="1:65" s="119" customFormat="1" ht="11.4" x14ac:dyDescent="0.2">
      <c r="A1091" s="119" t="s">
        <v>145</v>
      </c>
      <c r="B1091" s="119">
        <v>2</v>
      </c>
      <c r="C1091" s="119">
        <v>0</v>
      </c>
      <c r="D1091" s="119">
        <v>2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477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1</v>
      </c>
      <c r="AP1091" s="119">
        <v>0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10.6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530</v>
      </c>
    </row>
    <row r="1092" spans="1:65" s="119" customFormat="1" ht="11.4" x14ac:dyDescent="0.2">
      <c r="A1092" s="119" t="s">
        <v>145</v>
      </c>
      <c r="B1092" s="119">
        <v>3</v>
      </c>
      <c r="C1092" s="119">
        <v>1</v>
      </c>
      <c r="D1092" s="119">
        <v>2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33.33</v>
      </c>
      <c r="P1092" s="119">
        <v>66.67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284</v>
      </c>
      <c r="AB1092" s="119" t="s">
        <v>512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1</v>
      </c>
      <c r="AP1092" s="119">
        <v>1</v>
      </c>
      <c r="AQ1092" s="119">
        <v>1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18.7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531</v>
      </c>
    </row>
    <row r="1093" spans="1:65" s="119" customFormat="1" ht="11.4" x14ac:dyDescent="0.2">
      <c r="A1093" s="119" t="s">
        <v>146</v>
      </c>
      <c r="B1093" s="119">
        <v>1</v>
      </c>
      <c r="C1093" s="119">
        <v>0</v>
      </c>
      <c r="D1093" s="119">
        <v>1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222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15.3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530</v>
      </c>
    </row>
    <row r="1094" spans="1:65" s="119" customFormat="1" ht="11.4" x14ac:dyDescent="0.2">
      <c r="A1094" s="119" t="s">
        <v>146</v>
      </c>
      <c r="B1094" s="119">
        <v>1</v>
      </c>
      <c r="C1094" s="119">
        <v>0</v>
      </c>
      <c r="D1094" s="119">
        <v>1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197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1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19.7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531</v>
      </c>
    </row>
    <row r="1095" spans="1:65" s="119" customFormat="1" ht="11.4" x14ac:dyDescent="0.2">
      <c r="A1095" s="119" t="s">
        <v>147</v>
      </c>
      <c r="B1095" s="119">
        <v>2</v>
      </c>
      <c r="C1095" s="119">
        <v>0</v>
      </c>
      <c r="D1095" s="119">
        <v>2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480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</v>
      </c>
      <c r="AP1095" s="119">
        <v>0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10.4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530</v>
      </c>
    </row>
    <row r="1096" spans="1:65" s="119" customFormat="1" ht="11.4" x14ac:dyDescent="0.2">
      <c r="A1096" s="119" t="s">
        <v>147</v>
      </c>
      <c r="B1096" s="119">
        <v>1</v>
      </c>
      <c r="C1096" s="119">
        <v>0</v>
      </c>
      <c r="D1096" s="119">
        <v>1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283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12.9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531</v>
      </c>
    </row>
    <row r="1097" spans="1:65" s="119" customFormat="1" ht="11.4" x14ac:dyDescent="0.2">
      <c r="A1097" s="119" t="s">
        <v>148</v>
      </c>
      <c r="B1097" s="119">
        <v>2</v>
      </c>
      <c r="C1097" s="119">
        <v>0</v>
      </c>
      <c r="D1097" s="119">
        <v>2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106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2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18.100000000000001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530</v>
      </c>
    </row>
    <row r="1098" spans="1:65" s="119" customFormat="1" ht="11.4" x14ac:dyDescent="0.2">
      <c r="A1098" s="119" t="s">
        <v>148</v>
      </c>
      <c r="B1098" s="119">
        <v>2</v>
      </c>
      <c r="C1098" s="119">
        <v>0</v>
      </c>
      <c r="D1098" s="119">
        <v>2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64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2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18.399999999999999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531</v>
      </c>
    </row>
    <row r="1099" spans="1:65" s="119" customFormat="1" ht="11.4" x14ac:dyDescent="0.2">
      <c r="A1099" s="119" t="s">
        <v>149</v>
      </c>
      <c r="B1099" s="119">
        <v>2</v>
      </c>
      <c r="C1099" s="119">
        <v>0</v>
      </c>
      <c r="D1099" s="119">
        <v>2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187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1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13.1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530</v>
      </c>
    </row>
    <row r="1100" spans="1:65" s="119" customFormat="1" ht="11.4" x14ac:dyDescent="0.2">
      <c r="A1100" s="119" t="s">
        <v>149</v>
      </c>
      <c r="B1100" s="119">
        <v>3</v>
      </c>
      <c r="C1100" s="119">
        <v>1</v>
      </c>
      <c r="D1100" s="119">
        <v>2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33.33</v>
      </c>
      <c r="P1100" s="119">
        <v>66.67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485</v>
      </c>
      <c r="AB1100" s="119" t="s">
        <v>474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2</v>
      </c>
      <c r="AP1100" s="119">
        <v>1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13.1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531</v>
      </c>
    </row>
    <row r="1101" spans="1:65" s="119" customFormat="1" ht="11.4" x14ac:dyDescent="0.2">
      <c r="A1101" s="119" t="s">
        <v>150</v>
      </c>
      <c r="B1101" s="119">
        <v>1</v>
      </c>
      <c r="C1101" s="119">
        <v>1</v>
      </c>
      <c r="D1101" s="119">
        <v>0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100</v>
      </c>
      <c r="P1101" s="119">
        <v>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113</v>
      </c>
      <c r="AB1101" s="119" t="s">
        <v>56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0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11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530</v>
      </c>
    </row>
    <row r="1102" spans="1:65" s="119" customFormat="1" ht="11.4" x14ac:dyDescent="0.2">
      <c r="A1102" s="119" t="s">
        <v>150</v>
      </c>
      <c r="B1102" s="119">
        <v>1</v>
      </c>
      <c r="C1102" s="119">
        <v>0</v>
      </c>
      <c r="D1102" s="119">
        <v>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562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24.8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531</v>
      </c>
    </row>
    <row r="1103" spans="1:65" s="119" customFormat="1" ht="11.4" x14ac:dyDescent="0.2">
      <c r="A1103" s="119" t="s">
        <v>152</v>
      </c>
      <c r="B1103" s="119">
        <v>1</v>
      </c>
      <c r="C1103" s="119">
        <v>0</v>
      </c>
      <c r="D1103" s="119">
        <v>1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84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0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13.6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530</v>
      </c>
    </row>
    <row r="1104" spans="1:65" s="119" customFormat="1" ht="11.4" x14ac:dyDescent="0.2">
      <c r="A1104" s="119" t="s">
        <v>152</v>
      </c>
      <c r="B1104" s="119">
        <v>3</v>
      </c>
      <c r="C1104" s="119">
        <v>0</v>
      </c>
      <c r="D1104" s="119">
        <v>3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284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1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14.1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531</v>
      </c>
    </row>
    <row r="1105" spans="1:65" s="119" customFormat="1" ht="11.4" x14ac:dyDescent="0.2">
      <c r="A1105" s="119" t="s">
        <v>153</v>
      </c>
      <c r="B1105" s="119">
        <v>3</v>
      </c>
      <c r="C1105" s="119">
        <v>0</v>
      </c>
      <c r="D1105" s="119">
        <v>2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66.67</v>
      </c>
      <c r="Q1105" s="119">
        <v>0</v>
      </c>
      <c r="R1105" s="119">
        <v>33.33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292</v>
      </c>
      <c r="AC1105" s="119" t="s">
        <v>56</v>
      </c>
      <c r="AD1105" s="119" t="s">
        <v>113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3</v>
      </c>
      <c r="AP1105" s="119">
        <v>0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11.5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530</v>
      </c>
    </row>
    <row r="1106" spans="1:65" s="119" customFormat="1" ht="11.4" x14ac:dyDescent="0.2">
      <c r="A1106" s="119" t="s">
        <v>153</v>
      </c>
      <c r="B1106" s="119">
        <v>3</v>
      </c>
      <c r="C1106" s="119">
        <v>0</v>
      </c>
      <c r="D1106" s="119">
        <v>3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208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</v>
      </c>
      <c r="AQ1106" s="119">
        <v>1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17.100000000000001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531</v>
      </c>
    </row>
    <row r="1107" spans="1:65" s="119" customFormat="1" ht="11.4" x14ac:dyDescent="0.2">
      <c r="A1107" s="119" t="s">
        <v>154</v>
      </c>
      <c r="B1107" s="119">
        <v>1</v>
      </c>
      <c r="C1107" s="119">
        <v>0</v>
      </c>
      <c r="D1107" s="119">
        <v>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134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17.3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530</v>
      </c>
    </row>
    <row r="1108" spans="1:65" s="119" customFormat="1" ht="11.4" x14ac:dyDescent="0.2">
      <c r="A1108" s="119" t="s">
        <v>154</v>
      </c>
      <c r="B1108" s="119">
        <v>1</v>
      </c>
      <c r="C1108" s="119">
        <v>0</v>
      </c>
      <c r="D1108" s="119">
        <v>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182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531</v>
      </c>
    </row>
    <row r="1109" spans="1:65" s="119" customFormat="1" ht="11.4" x14ac:dyDescent="0.2">
      <c r="A1109" s="119" t="s">
        <v>155</v>
      </c>
      <c r="B1109" s="119">
        <v>1</v>
      </c>
      <c r="C1109" s="119">
        <v>0</v>
      </c>
      <c r="D1109" s="119">
        <v>1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472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15.2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530</v>
      </c>
    </row>
    <row r="1110" spans="1:65" s="119" customFormat="1" ht="11.4" x14ac:dyDescent="0.2">
      <c r="A1110" s="119" t="s">
        <v>155</v>
      </c>
      <c r="B1110" s="119">
        <v>2</v>
      </c>
      <c r="C1110" s="119">
        <v>0</v>
      </c>
      <c r="D1110" s="119">
        <v>1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50</v>
      </c>
      <c r="Q1110" s="119">
        <v>0</v>
      </c>
      <c r="R1110" s="119">
        <v>50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285</v>
      </c>
      <c r="AC1110" s="119" t="s">
        <v>56</v>
      </c>
      <c r="AD1110" s="119" t="s">
        <v>189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1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15.7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531</v>
      </c>
    </row>
    <row r="1111" spans="1:65" s="119" customFormat="1" ht="11.4" x14ac:dyDescent="0.2">
      <c r="A1111" s="119" t="s">
        <v>156</v>
      </c>
      <c r="B1111" s="119">
        <v>2</v>
      </c>
      <c r="C1111" s="119">
        <v>0</v>
      </c>
      <c r="D1111" s="119">
        <v>1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50</v>
      </c>
      <c r="Q1111" s="119">
        <v>0</v>
      </c>
      <c r="R1111" s="119">
        <v>50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512</v>
      </c>
      <c r="AC1111" s="119" t="s">
        <v>56</v>
      </c>
      <c r="AD1111" s="119" t="s">
        <v>216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0</v>
      </c>
      <c r="AQ1111" s="119">
        <v>1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17.399999999999999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530</v>
      </c>
    </row>
    <row r="1112" spans="1:65" s="119" customFormat="1" ht="11.4" x14ac:dyDescent="0.2">
      <c r="A1112" s="119" t="s">
        <v>156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531</v>
      </c>
    </row>
    <row r="1113" spans="1:65" s="119" customFormat="1" ht="11.4" x14ac:dyDescent="0.2">
      <c r="A1113" s="119" t="s">
        <v>157</v>
      </c>
      <c r="B1113" s="119">
        <v>3</v>
      </c>
      <c r="C1113" s="119">
        <v>0</v>
      </c>
      <c r="D1113" s="119">
        <v>3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205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1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18.600000000000001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530</v>
      </c>
    </row>
    <row r="1114" spans="1:65" s="119" customFormat="1" ht="11.4" x14ac:dyDescent="0.2">
      <c r="A1114" s="119" t="s">
        <v>157</v>
      </c>
      <c r="B1114" s="119">
        <v>2</v>
      </c>
      <c r="C1114" s="119">
        <v>0</v>
      </c>
      <c r="D1114" s="119">
        <v>2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467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1</v>
      </c>
      <c r="AO1114" s="119">
        <v>0</v>
      </c>
      <c r="AP1114" s="119">
        <v>1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12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531</v>
      </c>
    </row>
    <row r="1115" spans="1:65" s="119" customFormat="1" ht="11.4" x14ac:dyDescent="0.2">
      <c r="A1115" s="119" t="s">
        <v>159</v>
      </c>
      <c r="B1115" s="119">
        <v>0</v>
      </c>
      <c r="C1115" s="119">
        <v>0</v>
      </c>
      <c r="D1115" s="119">
        <v>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 t="s">
        <v>55</v>
      </c>
      <c r="P1115" s="119" t="s">
        <v>55</v>
      </c>
      <c r="Q1115" s="119" t="s">
        <v>55</v>
      </c>
      <c r="R1115" s="119" t="s">
        <v>55</v>
      </c>
      <c r="S1115" s="119" t="s">
        <v>55</v>
      </c>
      <c r="T1115" s="119" t="s">
        <v>55</v>
      </c>
      <c r="U1115" s="119" t="s">
        <v>55</v>
      </c>
      <c r="V1115" s="119" t="s">
        <v>55</v>
      </c>
      <c r="W1115" s="119" t="s">
        <v>55</v>
      </c>
      <c r="X1115" s="119" t="s">
        <v>55</v>
      </c>
      <c r="Y1115" s="119" t="s">
        <v>55</v>
      </c>
      <c r="Z1115" s="119" t="s">
        <v>55</v>
      </c>
      <c r="AA1115" s="119" t="s">
        <v>56</v>
      </c>
      <c r="AB1115" s="119" t="s">
        <v>56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 t="s">
        <v>55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530</v>
      </c>
    </row>
    <row r="1116" spans="1:65" s="119" customFormat="1" ht="11.4" x14ac:dyDescent="0.2">
      <c r="A1116" s="119" t="s">
        <v>159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531</v>
      </c>
    </row>
    <row r="1117" spans="1:65" s="119" customFormat="1" ht="11.4" x14ac:dyDescent="0.2">
      <c r="A1117" s="119" t="s">
        <v>160</v>
      </c>
      <c r="B1117" s="119">
        <v>1</v>
      </c>
      <c r="C1117" s="119">
        <v>0</v>
      </c>
      <c r="D1117" s="119">
        <v>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118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16.600000000000001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530</v>
      </c>
    </row>
    <row r="1118" spans="1:65" s="119" customFormat="1" ht="11.4" x14ac:dyDescent="0.2">
      <c r="A1118" s="119" t="s">
        <v>160</v>
      </c>
      <c r="B1118" s="119">
        <v>2</v>
      </c>
      <c r="C1118" s="119">
        <v>0</v>
      </c>
      <c r="D1118" s="119">
        <v>2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158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0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21.5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531</v>
      </c>
    </row>
    <row r="1119" spans="1:65" s="119" customFormat="1" ht="11.4" x14ac:dyDescent="0.2">
      <c r="A1119" s="119" t="s">
        <v>161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118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16.600000000000001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530</v>
      </c>
    </row>
    <row r="1120" spans="1:65" s="119" customFormat="1" ht="11.4" x14ac:dyDescent="0.2">
      <c r="A1120" s="119" t="s">
        <v>161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508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8.3000000000000007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531</v>
      </c>
    </row>
    <row r="1121" spans="1:65" s="119" customFormat="1" ht="11.4" x14ac:dyDescent="0.2">
      <c r="A1121" s="119" t="s">
        <v>162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55</v>
      </c>
      <c r="P1121" s="119" t="s">
        <v>55</v>
      </c>
      <c r="Q1121" s="119" t="s">
        <v>55</v>
      </c>
      <c r="R1121" s="119" t="s">
        <v>55</v>
      </c>
      <c r="S1121" s="119" t="s">
        <v>55</v>
      </c>
      <c r="T1121" s="119" t="s">
        <v>55</v>
      </c>
      <c r="U1121" s="119" t="s">
        <v>55</v>
      </c>
      <c r="V1121" s="119" t="s">
        <v>55</v>
      </c>
      <c r="W1121" s="119" t="s">
        <v>55</v>
      </c>
      <c r="X1121" s="119" t="s">
        <v>55</v>
      </c>
      <c r="Y1121" s="119" t="s">
        <v>55</v>
      </c>
      <c r="Z1121" s="119" t="s">
        <v>55</v>
      </c>
      <c r="AA1121" s="119" t="s">
        <v>56</v>
      </c>
      <c r="AB1121" s="119" t="s">
        <v>56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530</v>
      </c>
    </row>
    <row r="1122" spans="1:65" s="119" customFormat="1" ht="11.4" x14ac:dyDescent="0.2">
      <c r="A1122" s="119" t="s">
        <v>162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468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14.2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531</v>
      </c>
    </row>
    <row r="1123" spans="1:65" s="119" customFormat="1" ht="11.4" x14ac:dyDescent="0.2">
      <c r="A1123" s="119" t="s">
        <v>163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180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19.2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530</v>
      </c>
    </row>
    <row r="1124" spans="1:65" s="119" customFormat="1" ht="11.4" x14ac:dyDescent="0.2">
      <c r="A1124" s="119" t="s">
        <v>163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531</v>
      </c>
    </row>
    <row r="1125" spans="1:65" s="119" customFormat="1" ht="11.4" x14ac:dyDescent="0.2">
      <c r="A1125" s="119" t="s">
        <v>164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55</v>
      </c>
      <c r="P1125" s="119" t="s">
        <v>55</v>
      </c>
      <c r="Q1125" s="119" t="s">
        <v>55</v>
      </c>
      <c r="R1125" s="119" t="s">
        <v>55</v>
      </c>
      <c r="S1125" s="119" t="s">
        <v>55</v>
      </c>
      <c r="T1125" s="119" t="s">
        <v>55</v>
      </c>
      <c r="U1125" s="119" t="s">
        <v>55</v>
      </c>
      <c r="V1125" s="119" t="s">
        <v>55</v>
      </c>
      <c r="W1125" s="119" t="s">
        <v>55</v>
      </c>
      <c r="X1125" s="119" t="s">
        <v>55</v>
      </c>
      <c r="Y1125" s="119" t="s">
        <v>55</v>
      </c>
      <c r="Z1125" s="119" t="s">
        <v>55</v>
      </c>
      <c r="AA1125" s="119" t="s">
        <v>56</v>
      </c>
      <c r="AB1125" s="119" t="s">
        <v>56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55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530</v>
      </c>
    </row>
    <row r="1126" spans="1:65" s="119" customFormat="1" ht="11.4" x14ac:dyDescent="0.2">
      <c r="A1126" s="119" t="s">
        <v>164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531</v>
      </c>
    </row>
    <row r="1127" spans="1:65" s="119" customFormat="1" ht="11.4" x14ac:dyDescent="0.2">
      <c r="A1127" s="119" t="s">
        <v>165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286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1</v>
      </c>
      <c r="AO1127" s="119">
        <v>1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12.1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530</v>
      </c>
    </row>
    <row r="1128" spans="1:65" s="119" customFormat="1" ht="11.4" x14ac:dyDescent="0.2">
      <c r="A1128" s="119" t="s">
        <v>165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226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16.8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531</v>
      </c>
    </row>
    <row r="1129" spans="1:65" s="119" customFormat="1" ht="11.4" x14ac:dyDescent="0.2">
      <c r="A1129" s="119" t="s">
        <v>166</v>
      </c>
      <c r="B1129" s="119">
        <v>0</v>
      </c>
      <c r="C1129" s="119">
        <v>0</v>
      </c>
      <c r="D1129" s="119">
        <v>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 t="s">
        <v>55</v>
      </c>
      <c r="P1129" s="119" t="s">
        <v>55</v>
      </c>
      <c r="Q1129" s="119" t="s">
        <v>55</v>
      </c>
      <c r="R1129" s="119" t="s">
        <v>55</v>
      </c>
      <c r="S1129" s="119" t="s">
        <v>55</v>
      </c>
      <c r="T1129" s="119" t="s">
        <v>55</v>
      </c>
      <c r="U1129" s="119" t="s">
        <v>55</v>
      </c>
      <c r="V1129" s="119" t="s">
        <v>55</v>
      </c>
      <c r="W1129" s="119" t="s">
        <v>55</v>
      </c>
      <c r="X1129" s="119" t="s">
        <v>55</v>
      </c>
      <c r="Y1129" s="119" t="s">
        <v>55</v>
      </c>
      <c r="Z1129" s="119" t="s">
        <v>55</v>
      </c>
      <c r="AA1129" s="119" t="s">
        <v>56</v>
      </c>
      <c r="AB1129" s="119" t="s">
        <v>56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 t="s">
        <v>55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530</v>
      </c>
    </row>
    <row r="1130" spans="1:65" s="119" customFormat="1" ht="11.4" x14ac:dyDescent="0.2">
      <c r="A1130" s="119" t="s">
        <v>166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531</v>
      </c>
    </row>
    <row r="1131" spans="1:65" s="119" customFormat="1" ht="11.4" x14ac:dyDescent="0.2">
      <c r="A1131" s="119" t="s">
        <v>167</v>
      </c>
      <c r="B1131" s="119">
        <v>2</v>
      </c>
      <c r="C1131" s="119">
        <v>0</v>
      </c>
      <c r="D1131" s="119">
        <v>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483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1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9.8000000000000007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530</v>
      </c>
    </row>
    <row r="1132" spans="1:65" s="119" customFormat="1" ht="11.4" x14ac:dyDescent="0.2">
      <c r="A1132" s="119" t="s">
        <v>167</v>
      </c>
      <c r="B1132" s="119">
        <v>1</v>
      </c>
      <c r="C1132" s="119">
        <v>0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511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21.8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531</v>
      </c>
    </row>
    <row r="1133" spans="1:65" s="119" customFormat="1" ht="11.4" x14ac:dyDescent="0.2">
      <c r="A1133" s="119" t="s">
        <v>168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530</v>
      </c>
    </row>
    <row r="1134" spans="1:65" s="119" customFormat="1" ht="11.4" x14ac:dyDescent="0.2">
      <c r="A1134" s="119" t="s">
        <v>168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531</v>
      </c>
    </row>
    <row r="1135" spans="1:65" s="119" customFormat="1" ht="11.4" x14ac:dyDescent="0.2">
      <c r="A1135" s="119" t="s">
        <v>169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530</v>
      </c>
    </row>
    <row r="1136" spans="1:65" s="119" customFormat="1" ht="11.4" x14ac:dyDescent="0.2">
      <c r="A1136" s="119" t="s">
        <v>169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531</v>
      </c>
    </row>
    <row r="1137" spans="1:65" s="119" customFormat="1" ht="11.4" x14ac:dyDescent="0.2">
      <c r="A1137" s="119" t="s">
        <v>170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530</v>
      </c>
    </row>
    <row r="1138" spans="1:65" s="119" customFormat="1" ht="11.4" x14ac:dyDescent="0.2">
      <c r="A1138" s="119" t="s">
        <v>170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531</v>
      </c>
    </row>
    <row r="1139" spans="1:65" s="119" customFormat="1" ht="11.4" x14ac:dyDescent="0.2">
      <c r="A1139" s="119" t="s">
        <v>171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530</v>
      </c>
    </row>
    <row r="1140" spans="1:65" s="119" customFormat="1" ht="11.4" x14ac:dyDescent="0.2">
      <c r="A1140" s="119" t="s">
        <v>171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531</v>
      </c>
    </row>
    <row r="1141" spans="1:65" s="119" customFormat="1" ht="11.4" x14ac:dyDescent="0.2">
      <c r="A1141" s="119" t="s">
        <v>172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530</v>
      </c>
    </row>
    <row r="1142" spans="1:65" s="119" customFormat="1" ht="11.4" x14ac:dyDescent="0.2">
      <c r="A1142" s="119" t="s">
        <v>172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531</v>
      </c>
    </row>
    <row r="1143" spans="1:65" s="120" customFormat="1" ht="12" x14ac:dyDescent="0.25">
      <c r="A1143" s="120" t="s">
        <v>173</v>
      </c>
      <c r="B1143" s="120">
        <v>157</v>
      </c>
      <c r="C1143" s="120">
        <v>18</v>
      </c>
      <c r="D1143" s="120">
        <v>134</v>
      </c>
      <c r="E1143" s="120">
        <v>0</v>
      </c>
      <c r="F1143" s="120">
        <v>5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11.46</v>
      </c>
      <c r="P1143" s="120">
        <v>85.35</v>
      </c>
      <c r="Q1143" s="120">
        <v>0</v>
      </c>
      <c r="R1143" s="120">
        <v>3.1850000000000001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467</v>
      </c>
      <c r="AB1143" s="120" t="s">
        <v>223</v>
      </c>
      <c r="AC1143" s="120" t="s">
        <v>56</v>
      </c>
      <c r="AD1143" s="120" t="s">
        <v>211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25</v>
      </c>
      <c r="AO1143" s="120">
        <v>66</v>
      </c>
      <c r="AP1143" s="120">
        <v>59</v>
      </c>
      <c r="AQ1143" s="120">
        <v>7</v>
      </c>
      <c r="AR1143" s="120">
        <v>0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14.2</v>
      </c>
      <c r="BI1143" s="120">
        <v>14.5</v>
      </c>
      <c r="BJ1143" s="120">
        <v>18.2</v>
      </c>
      <c r="BK1143" s="120">
        <v>19.7</v>
      </c>
      <c r="BL1143" s="120">
        <v>0</v>
      </c>
      <c r="BM1143" s="120" t="s">
        <v>530</v>
      </c>
    </row>
    <row r="1144" spans="1:65" s="120" customFormat="1" ht="12" x14ac:dyDescent="0.25">
      <c r="A1144" s="120" t="s">
        <v>173</v>
      </c>
      <c r="B1144" s="120">
        <v>117</v>
      </c>
      <c r="C1144" s="120">
        <v>19</v>
      </c>
      <c r="D1144" s="120">
        <v>94</v>
      </c>
      <c r="E1144" s="120">
        <v>0</v>
      </c>
      <c r="F1144" s="120">
        <v>4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16.239999999999998</v>
      </c>
      <c r="P1144" s="120">
        <v>80.34</v>
      </c>
      <c r="Q1144" s="120">
        <v>0</v>
      </c>
      <c r="R1144" s="120">
        <v>3.419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216</v>
      </c>
      <c r="AB1144" s="120" t="s">
        <v>222</v>
      </c>
      <c r="AC1144" s="120" t="s">
        <v>56</v>
      </c>
      <c r="AD1144" s="120" t="s">
        <v>485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11</v>
      </c>
      <c r="AO1144" s="120">
        <v>49</v>
      </c>
      <c r="AP1144" s="120">
        <v>48</v>
      </c>
      <c r="AQ1144" s="120">
        <v>8</v>
      </c>
      <c r="AR1144" s="120">
        <v>1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</v>
      </c>
      <c r="BI1144" s="120">
        <v>14.9</v>
      </c>
      <c r="BJ1144" s="120">
        <v>18.5</v>
      </c>
      <c r="BK1144" s="120">
        <v>20.7</v>
      </c>
      <c r="BL1144" s="120">
        <v>0</v>
      </c>
      <c r="BM1144" s="120" t="s">
        <v>531</v>
      </c>
    </row>
    <row r="1145" spans="1:65" s="120" customFormat="1" ht="12" x14ac:dyDescent="0.25">
      <c r="A1145" s="120" t="s">
        <v>175</v>
      </c>
      <c r="B1145" s="120">
        <v>172</v>
      </c>
      <c r="C1145" s="120">
        <v>18</v>
      </c>
      <c r="D1145" s="120">
        <v>147</v>
      </c>
      <c r="E1145" s="120">
        <v>0</v>
      </c>
      <c r="F1145" s="120">
        <v>7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10.47</v>
      </c>
      <c r="P1145" s="120">
        <v>85.47</v>
      </c>
      <c r="Q1145" s="120">
        <v>0</v>
      </c>
      <c r="R1145" s="120">
        <v>4.07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467</v>
      </c>
      <c r="AB1145" s="120" t="s">
        <v>289</v>
      </c>
      <c r="AC1145" s="120" t="s">
        <v>56</v>
      </c>
      <c r="AD1145" s="120" t="s">
        <v>196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25</v>
      </c>
      <c r="AO1145" s="120">
        <v>72</v>
      </c>
      <c r="AP1145" s="120">
        <v>66</v>
      </c>
      <c r="AQ1145" s="120">
        <v>9</v>
      </c>
      <c r="AR1145" s="120">
        <v>0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14.4</v>
      </c>
      <c r="BI1145" s="120">
        <v>14.5</v>
      </c>
      <c r="BJ1145" s="120">
        <v>18.3</v>
      </c>
      <c r="BK1145" s="120">
        <v>20.2</v>
      </c>
      <c r="BL1145" s="120">
        <v>0</v>
      </c>
      <c r="BM1145" s="120" t="s">
        <v>530</v>
      </c>
    </row>
    <row r="1146" spans="1:65" s="120" customFormat="1" ht="12" x14ac:dyDescent="0.25">
      <c r="A1146" s="120" t="s">
        <v>175</v>
      </c>
      <c r="B1146" s="120">
        <v>136</v>
      </c>
      <c r="C1146" s="120">
        <v>19</v>
      </c>
      <c r="D1146" s="120">
        <v>112</v>
      </c>
      <c r="E1146" s="120">
        <v>0</v>
      </c>
      <c r="F1146" s="120">
        <v>5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13.97</v>
      </c>
      <c r="P1146" s="120">
        <v>82.35</v>
      </c>
      <c r="Q1146" s="120">
        <v>0</v>
      </c>
      <c r="R1146" s="120">
        <v>3.6760000000000002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216</v>
      </c>
      <c r="AB1146" s="120" t="s">
        <v>222</v>
      </c>
      <c r="AC1146" s="120" t="s">
        <v>56</v>
      </c>
      <c r="AD1146" s="120" t="s">
        <v>285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13</v>
      </c>
      <c r="AO1146" s="120">
        <v>56</v>
      </c>
      <c r="AP1146" s="120">
        <v>55</v>
      </c>
      <c r="AQ1146" s="120">
        <v>10</v>
      </c>
      <c r="AR1146" s="120">
        <v>2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15.1</v>
      </c>
      <c r="BI1146" s="120">
        <v>15</v>
      </c>
      <c r="BJ1146" s="120">
        <v>18.5</v>
      </c>
      <c r="BK1146" s="120">
        <v>22</v>
      </c>
      <c r="BL1146" s="120">
        <v>0</v>
      </c>
      <c r="BM1146" s="120" t="s">
        <v>531</v>
      </c>
    </row>
    <row r="1147" spans="1:65" s="120" customFormat="1" ht="12" x14ac:dyDescent="0.25">
      <c r="A1147" s="120" t="s">
        <v>177</v>
      </c>
      <c r="B1147" s="120">
        <v>176</v>
      </c>
      <c r="C1147" s="120">
        <v>18</v>
      </c>
      <c r="D1147" s="120">
        <v>151</v>
      </c>
      <c r="E1147" s="120">
        <v>0</v>
      </c>
      <c r="F1147" s="120">
        <v>7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10.23</v>
      </c>
      <c r="P1147" s="120">
        <v>85.8</v>
      </c>
      <c r="Q1147" s="120">
        <v>0</v>
      </c>
      <c r="R1147" s="120">
        <v>3.9769999999999999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467</v>
      </c>
      <c r="AB1147" s="120" t="s">
        <v>211</v>
      </c>
      <c r="AC1147" s="120" t="s">
        <v>56</v>
      </c>
      <c r="AD1147" s="120" t="s">
        <v>196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27</v>
      </c>
      <c r="AO1147" s="120">
        <v>74</v>
      </c>
      <c r="AP1147" s="120">
        <v>66</v>
      </c>
      <c r="AQ1147" s="120">
        <v>9</v>
      </c>
      <c r="AR1147" s="120">
        <v>0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14.3</v>
      </c>
      <c r="BI1147" s="120">
        <v>14.5</v>
      </c>
      <c r="BJ1147" s="120">
        <v>18.3</v>
      </c>
      <c r="BK1147" s="120">
        <v>20.100000000000001</v>
      </c>
      <c r="BL1147" s="120">
        <v>0</v>
      </c>
      <c r="BM1147" s="120" t="s">
        <v>530</v>
      </c>
    </row>
    <row r="1148" spans="1:65" s="120" customFormat="1" ht="12" x14ac:dyDescent="0.25">
      <c r="A1148" s="120" t="s">
        <v>177</v>
      </c>
      <c r="B1148" s="120">
        <v>138</v>
      </c>
      <c r="C1148" s="120">
        <v>19</v>
      </c>
      <c r="D1148" s="120">
        <v>114</v>
      </c>
      <c r="E1148" s="120">
        <v>0</v>
      </c>
      <c r="F1148" s="120">
        <v>5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13.77</v>
      </c>
      <c r="P1148" s="120">
        <v>82.61</v>
      </c>
      <c r="Q1148" s="120">
        <v>0</v>
      </c>
      <c r="R1148" s="120">
        <v>3.6230000000000002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216</v>
      </c>
      <c r="AB1148" s="120" t="s">
        <v>185</v>
      </c>
      <c r="AC1148" s="120" t="s">
        <v>56</v>
      </c>
      <c r="AD1148" s="120" t="s">
        <v>285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13</v>
      </c>
      <c r="AO1148" s="120">
        <v>56</v>
      </c>
      <c r="AP1148" s="120">
        <v>56</v>
      </c>
      <c r="AQ1148" s="120">
        <v>11</v>
      </c>
      <c r="AR1148" s="120">
        <v>2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15.1</v>
      </c>
      <c r="BI1148" s="120">
        <v>15</v>
      </c>
      <c r="BJ1148" s="120">
        <v>18.5</v>
      </c>
      <c r="BK1148" s="120">
        <v>21.9</v>
      </c>
      <c r="BL1148" s="120">
        <v>0</v>
      </c>
      <c r="BM1148" s="120" t="s">
        <v>531</v>
      </c>
    </row>
    <row r="1149" spans="1:65" s="120" customFormat="1" ht="12" x14ac:dyDescent="0.25">
      <c r="A1149" s="120" t="s">
        <v>178</v>
      </c>
      <c r="B1149" s="120">
        <v>177</v>
      </c>
      <c r="C1149" s="120">
        <v>18</v>
      </c>
      <c r="D1149" s="120">
        <v>151</v>
      </c>
      <c r="E1149" s="120">
        <v>0</v>
      </c>
      <c r="F1149" s="120">
        <v>8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10.17</v>
      </c>
      <c r="P1149" s="120">
        <v>85.31</v>
      </c>
      <c r="Q1149" s="120">
        <v>0</v>
      </c>
      <c r="R1149" s="120">
        <v>4.5199999999999996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467</v>
      </c>
      <c r="AB1149" s="120" t="s">
        <v>211</v>
      </c>
      <c r="AC1149" s="120" t="s">
        <v>56</v>
      </c>
      <c r="AD1149" s="120" t="s">
        <v>207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27</v>
      </c>
      <c r="AO1149" s="120">
        <v>75</v>
      </c>
      <c r="AP1149" s="120">
        <v>66</v>
      </c>
      <c r="AQ1149" s="120">
        <v>9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14.3</v>
      </c>
      <c r="BI1149" s="120">
        <v>14.5</v>
      </c>
      <c r="BJ1149" s="120">
        <v>18.2</v>
      </c>
      <c r="BK1149" s="120">
        <v>20.100000000000001</v>
      </c>
      <c r="BL1149" s="120">
        <v>0</v>
      </c>
      <c r="BM1149" s="120" t="s">
        <v>530</v>
      </c>
    </row>
    <row r="1150" spans="1:65" s="120" customFormat="1" ht="12" x14ac:dyDescent="0.25">
      <c r="A1150" s="120" t="s">
        <v>178</v>
      </c>
      <c r="B1150" s="120">
        <v>139</v>
      </c>
      <c r="C1150" s="120">
        <v>19</v>
      </c>
      <c r="D1150" s="120">
        <v>115</v>
      </c>
      <c r="E1150" s="120">
        <v>0</v>
      </c>
      <c r="F1150" s="120">
        <v>5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13.67</v>
      </c>
      <c r="P1150" s="120">
        <v>82.73</v>
      </c>
      <c r="Q1150" s="120">
        <v>0</v>
      </c>
      <c r="R1150" s="120">
        <v>3.597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216</v>
      </c>
      <c r="AB1150" s="120" t="s">
        <v>185</v>
      </c>
      <c r="AC1150" s="120" t="s">
        <v>56</v>
      </c>
      <c r="AD1150" s="120" t="s">
        <v>285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13</v>
      </c>
      <c r="AO1150" s="120">
        <v>56</v>
      </c>
      <c r="AP1150" s="120">
        <v>57</v>
      </c>
      <c r="AQ1150" s="120">
        <v>11</v>
      </c>
      <c r="AR1150" s="120">
        <v>2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15.2</v>
      </c>
      <c r="BI1150" s="120">
        <v>15.1</v>
      </c>
      <c r="BJ1150" s="120">
        <v>18.7</v>
      </c>
      <c r="BK1150" s="120">
        <v>21.8</v>
      </c>
      <c r="BL1150" s="120">
        <v>0</v>
      </c>
      <c r="BM1150" s="120" t="s">
        <v>531</v>
      </c>
    </row>
    <row r="1153" spans="1:65" s="115" customFormat="1" x14ac:dyDescent="0.25">
      <c r="A1153" s="115" t="s">
        <v>564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271</v>
      </c>
      <c r="AR1156" s="118" t="s">
        <v>51</v>
      </c>
      <c r="AS1156" s="118" t="s">
        <v>272</v>
      </c>
      <c r="AT1156" s="118" t="s">
        <v>273</v>
      </c>
      <c r="AU1156" s="118" t="s">
        <v>274</v>
      </c>
      <c r="AV1156" s="118" t="s">
        <v>275</v>
      </c>
      <c r="AW1156" s="118" t="s">
        <v>52</v>
      </c>
      <c r="AX1156" s="118" t="s">
        <v>276</v>
      </c>
      <c r="AY1156" s="118" t="s">
        <v>277</v>
      </c>
      <c r="AZ1156" s="118" t="s">
        <v>278</v>
      </c>
      <c r="BA1156" s="118" t="s">
        <v>279</v>
      </c>
      <c r="BB1156" s="118" t="s">
        <v>53</v>
      </c>
      <c r="BC1156" s="118" t="s">
        <v>280</v>
      </c>
      <c r="BD1156" s="118" t="s">
        <v>15</v>
      </c>
      <c r="BE1156" s="118" t="s">
        <v>281</v>
      </c>
      <c r="BF1156" s="118" t="s">
        <v>16</v>
      </c>
      <c r="BG1156" s="118" t="s">
        <v>269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271</v>
      </c>
      <c r="AQ1157" s="118" t="s">
        <v>51</v>
      </c>
      <c r="AR1157" s="118" t="s">
        <v>272</v>
      </c>
      <c r="AS1157" s="118" t="s">
        <v>273</v>
      </c>
      <c r="AT1157" s="118" t="s">
        <v>274</v>
      </c>
      <c r="AU1157" s="118" t="s">
        <v>275</v>
      </c>
      <c r="AV1157" s="118" t="s">
        <v>52</v>
      </c>
      <c r="AW1157" s="118" t="s">
        <v>276</v>
      </c>
      <c r="AX1157" s="118" t="s">
        <v>277</v>
      </c>
      <c r="AY1157" s="118" t="s">
        <v>278</v>
      </c>
      <c r="AZ1157" s="118" t="s">
        <v>279</v>
      </c>
      <c r="BA1157" s="118" t="s">
        <v>53</v>
      </c>
      <c r="BB1157" s="118" t="s">
        <v>280</v>
      </c>
      <c r="BC1157" s="118" t="s">
        <v>15</v>
      </c>
      <c r="BD1157" s="118" t="s">
        <v>281</v>
      </c>
      <c r="BE1157" s="118" t="s">
        <v>16</v>
      </c>
      <c r="BF1157" s="118" t="s">
        <v>269</v>
      </c>
      <c r="BG1157" s="118" t="s">
        <v>282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530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531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530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531</v>
      </c>
    </row>
    <row r="1162" spans="1:65" s="119" customFormat="1" ht="11.4" x14ac:dyDescent="0.2">
      <c r="A1162" s="119" t="s">
        <v>58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530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531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530</v>
      </c>
    </row>
    <row r="1165" spans="1:65" s="119" customFormat="1" ht="11.4" x14ac:dyDescent="0.2">
      <c r="A1165" s="119" t="s">
        <v>59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531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530</v>
      </c>
    </row>
    <row r="1167" spans="1:65" s="119" customFormat="1" ht="11.4" x14ac:dyDescent="0.2">
      <c r="A1167" s="119" t="s">
        <v>60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531</v>
      </c>
    </row>
    <row r="1168" spans="1:65" s="119" customFormat="1" ht="11.4" x14ac:dyDescent="0.2">
      <c r="A1168" s="119" t="s">
        <v>61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530</v>
      </c>
    </row>
    <row r="1169" spans="1:65" s="119" customFormat="1" ht="11.4" x14ac:dyDescent="0.2">
      <c r="A1169" s="119" t="s">
        <v>61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531</v>
      </c>
    </row>
    <row r="1170" spans="1:65" s="119" customFormat="1" ht="11.4" x14ac:dyDescent="0.2">
      <c r="A1170" s="119" t="s">
        <v>62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530</v>
      </c>
    </row>
    <row r="1171" spans="1:65" s="119" customFormat="1" ht="11.4" x14ac:dyDescent="0.2">
      <c r="A1171" s="119" t="s">
        <v>62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531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530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531</v>
      </c>
    </row>
    <row r="1174" spans="1:65" s="119" customFormat="1" ht="11.4" x14ac:dyDescent="0.2">
      <c r="A1174" s="119" t="s">
        <v>65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530</v>
      </c>
    </row>
    <row r="1175" spans="1:65" s="119" customFormat="1" ht="11.4" x14ac:dyDescent="0.2">
      <c r="A1175" s="119" t="s">
        <v>65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531</v>
      </c>
    </row>
    <row r="1176" spans="1:65" s="119" customFormat="1" ht="11.4" x14ac:dyDescent="0.2">
      <c r="A1176" s="119" t="s">
        <v>66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530</v>
      </c>
    </row>
    <row r="1177" spans="1:65" s="119" customFormat="1" ht="11.4" x14ac:dyDescent="0.2">
      <c r="A1177" s="119" t="s">
        <v>66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531</v>
      </c>
    </row>
    <row r="1178" spans="1:65" s="119" customFormat="1" ht="11.4" x14ac:dyDescent="0.2">
      <c r="A1178" s="119" t="s">
        <v>67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530</v>
      </c>
    </row>
    <row r="1179" spans="1:65" s="119" customFormat="1" ht="11.4" x14ac:dyDescent="0.2">
      <c r="A1179" s="119" t="s">
        <v>67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531</v>
      </c>
    </row>
    <row r="1180" spans="1:65" s="119" customFormat="1" ht="11.4" x14ac:dyDescent="0.2">
      <c r="A1180" s="119" t="s">
        <v>68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530</v>
      </c>
    </row>
    <row r="1181" spans="1:65" s="119" customFormat="1" ht="11.4" x14ac:dyDescent="0.2">
      <c r="A1181" s="119" t="s">
        <v>68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531</v>
      </c>
    </row>
    <row r="1182" spans="1:65" s="119" customFormat="1" ht="11.4" x14ac:dyDescent="0.2">
      <c r="A1182" s="119" t="s">
        <v>69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530</v>
      </c>
    </row>
    <row r="1183" spans="1:65" s="119" customFormat="1" ht="11.4" x14ac:dyDescent="0.2">
      <c r="A1183" s="119" t="s">
        <v>69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531</v>
      </c>
    </row>
    <row r="1184" spans="1:65" s="119" customFormat="1" ht="11.4" x14ac:dyDescent="0.2">
      <c r="A1184" s="119" t="s">
        <v>70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530</v>
      </c>
    </row>
    <row r="1185" spans="1:65" s="119" customFormat="1" ht="11.4" x14ac:dyDescent="0.2">
      <c r="A1185" s="119" t="s">
        <v>70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531</v>
      </c>
    </row>
    <row r="1186" spans="1:65" s="119" customFormat="1" ht="11.4" x14ac:dyDescent="0.2">
      <c r="A1186" s="119" t="s">
        <v>71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530</v>
      </c>
    </row>
    <row r="1187" spans="1:65" s="119" customFormat="1" ht="11.4" x14ac:dyDescent="0.2">
      <c r="A1187" s="119" t="s">
        <v>71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531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530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531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530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531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530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531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530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531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530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531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530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531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530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531</v>
      </c>
    </row>
    <row r="1202" spans="1:65" s="119" customFormat="1" ht="11.4" x14ac:dyDescent="0.2">
      <c r="A1202" s="119" t="s">
        <v>81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530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531</v>
      </c>
    </row>
    <row r="1204" spans="1:65" s="119" customFormat="1" ht="11.4" x14ac:dyDescent="0.2">
      <c r="A1204" s="119" t="s">
        <v>82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530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531</v>
      </c>
    </row>
    <row r="1206" spans="1:65" s="119" customFormat="1" ht="11.4" x14ac:dyDescent="0.2">
      <c r="A1206" s="119" t="s">
        <v>83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530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531</v>
      </c>
    </row>
    <row r="1208" spans="1:65" s="119" customFormat="1" ht="11.4" x14ac:dyDescent="0.2">
      <c r="A1208" s="119" t="s">
        <v>85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530</v>
      </c>
    </row>
    <row r="1209" spans="1:65" s="119" customFormat="1" ht="11.4" x14ac:dyDescent="0.2">
      <c r="A1209" s="119" t="s">
        <v>85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113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1</v>
      </c>
      <c r="AO1209" s="119">
        <v>1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11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531</v>
      </c>
    </row>
    <row r="1210" spans="1:65" s="119" customFormat="1" ht="11.4" x14ac:dyDescent="0.2">
      <c r="A1210" s="119" t="s">
        <v>86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55</v>
      </c>
      <c r="P1210" s="119" t="s">
        <v>55</v>
      </c>
      <c r="Q1210" s="119" t="s">
        <v>55</v>
      </c>
      <c r="R1210" s="119" t="s">
        <v>55</v>
      </c>
      <c r="S1210" s="119" t="s">
        <v>55</v>
      </c>
      <c r="T1210" s="119" t="s">
        <v>55</v>
      </c>
      <c r="U1210" s="119" t="s">
        <v>55</v>
      </c>
      <c r="V1210" s="119" t="s">
        <v>55</v>
      </c>
      <c r="W1210" s="119" t="s">
        <v>55</v>
      </c>
      <c r="X1210" s="119" t="s">
        <v>55</v>
      </c>
      <c r="Y1210" s="119" t="s">
        <v>55</v>
      </c>
      <c r="Z1210" s="119" t="s">
        <v>55</v>
      </c>
      <c r="AA1210" s="119" t="s">
        <v>56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530</v>
      </c>
    </row>
    <row r="1211" spans="1:65" s="119" customFormat="1" ht="11.4" x14ac:dyDescent="0.2">
      <c r="A1211" s="119" t="s">
        <v>86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531</v>
      </c>
    </row>
    <row r="1212" spans="1:65" s="119" customFormat="1" ht="11.4" x14ac:dyDescent="0.2">
      <c r="A1212" s="119" t="s">
        <v>88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284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14.1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530</v>
      </c>
    </row>
    <row r="1213" spans="1:65" s="119" customFormat="1" ht="11.4" x14ac:dyDescent="0.2">
      <c r="A1213" s="119" t="s">
        <v>88</v>
      </c>
      <c r="B1213" s="119">
        <v>2</v>
      </c>
      <c r="C1213" s="119">
        <v>0</v>
      </c>
      <c r="D1213" s="119">
        <v>2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215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0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16.7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531</v>
      </c>
    </row>
    <row r="1214" spans="1:65" s="119" customFormat="1" ht="11.4" x14ac:dyDescent="0.2">
      <c r="A1214" s="119" t="s">
        <v>89</v>
      </c>
      <c r="B1214" s="119">
        <v>0</v>
      </c>
      <c r="C1214" s="119">
        <v>0</v>
      </c>
      <c r="D1214" s="119">
        <v>0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 t="s">
        <v>55</v>
      </c>
      <c r="P1214" s="119" t="s">
        <v>55</v>
      </c>
      <c r="Q1214" s="119" t="s">
        <v>55</v>
      </c>
      <c r="R1214" s="119" t="s">
        <v>55</v>
      </c>
      <c r="S1214" s="119" t="s">
        <v>55</v>
      </c>
      <c r="T1214" s="119" t="s">
        <v>55</v>
      </c>
      <c r="U1214" s="119" t="s">
        <v>55</v>
      </c>
      <c r="V1214" s="119" t="s">
        <v>55</v>
      </c>
      <c r="W1214" s="119" t="s">
        <v>55</v>
      </c>
      <c r="X1214" s="119" t="s">
        <v>55</v>
      </c>
      <c r="Y1214" s="119" t="s">
        <v>55</v>
      </c>
      <c r="Z1214" s="119" t="s">
        <v>55</v>
      </c>
      <c r="AA1214" s="119" t="s">
        <v>56</v>
      </c>
      <c r="AB1214" s="119" t="s">
        <v>56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 t="s">
        <v>55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530</v>
      </c>
    </row>
    <row r="1215" spans="1:65" s="119" customFormat="1" ht="11.4" x14ac:dyDescent="0.2">
      <c r="A1215" s="119" t="s">
        <v>89</v>
      </c>
      <c r="B1215" s="119">
        <v>1</v>
      </c>
      <c r="C1215" s="119">
        <v>1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100</v>
      </c>
      <c r="P1215" s="119">
        <v>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505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8.6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531</v>
      </c>
    </row>
    <row r="1216" spans="1:65" s="119" customFormat="1" ht="11.4" x14ac:dyDescent="0.2">
      <c r="A1216" s="119" t="s">
        <v>91</v>
      </c>
      <c r="B1216" s="119">
        <v>0</v>
      </c>
      <c r="C1216" s="119">
        <v>0</v>
      </c>
      <c r="D1216" s="119">
        <v>0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 t="s">
        <v>55</v>
      </c>
      <c r="P1216" s="119" t="s">
        <v>55</v>
      </c>
      <c r="Q1216" s="119" t="s">
        <v>55</v>
      </c>
      <c r="R1216" s="119" t="s">
        <v>55</v>
      </c>
      <c r="S1216" s="119" t="s">
        <v>55</v>
      </c>
      <c r="T1216" s="119" t="s">
        <v>55</v>
      </c>
      <c r="U1216" s="119" t="s">
        <v>55</v>
      </c>
      <c r="V1216" s="119" t="s">
        <v>55</v>
      </c>
      <c r="W1216" s="119" t="s">
        <v>55</v>
      </c>
      <c r="X1216" s="119" t="s">
        <v>55</v>
      </c>
      <c r="Y1216" s="119" t="s">
        <v>55</v>
      </c>
      <c r="Z1216" s="119" t="s">
        <v>55</v>
      </c>
      <c r="AA1216" s="119" t="s">
        <v>56</v>
      </c>
      <c r="AB1216" s="119" t="s">
        <v>56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 t="s">
        <v>55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530</v>
      </c>
    </row>
    <row r="1217" spans="1:65" s="119" customFormat="1" ht="11.4" x14ac:dyDescent="0.2">
      <c r="A1217" s="119" t="s">
        <v>91</v>
      </c>
      <c r="B1217" s="119">
        <v>1</v>
      </c>
      <c r="C1217" s="119">
        <v>0</v>
      </c>
      <c r="D1217" s="119">
        <v>1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199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1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16.899999999999999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531</v>
      </c>
    </row>
    <row r="1218" spans="1:65" s="119" customFormat="1" ht="11.4" x14ac:dyDescent="0.2">
      <c r="A1218" s="119" t="s">
        <v>92</v>
      </c>
      <c r="B1218" s="119">
        <v>1</v>
      </c>
      <c r="C1218" s="119">
        <v>0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198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20.3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530</v>
      </c>
    </row>
    <row r="1219" spans="1:65" s="119" customFormat="1" ht="11.4" x14ac:dyDescent="0.2">
      <c r="A1219" s="119" t="s">
        <v>92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531</v>
      </c>
    </row>
    <row r="1220" spans="1:65" s="119" customFormat="1" ht="11.4" x14ac:dyDescent="0.2">
      <c r="A1220" s="119" t="s">
        <v>93</v>
      </c>
      <c r="B1220" s="119">
        <v>4</v>
      </c>
      <c r="C1220" s="119">
        <v>0</v>
      </c>
      <c r="D1220" s="119">
        <v>4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79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2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17.600000000000001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530</v>
      </c>
    </row>
    <row r="1221" spans="1:65" s="119" customFormat="1" ht="11.4" x14ac:dyDescent="0.2">
      <c r="A1221" s="119" t="s">
        <v>93</v>
      </c>
      <c r="B1221" s="119">
        <v>1</v>
      </c>
      <c r="C1221" s="119">
        <v>0</v>
      </c>
      <c r="D1221" s="119">
        <v>1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206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1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17.7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531</v>
      </c>
    </row>
    <row r="1222" spans="1:65" s="119" customFormat="1" ht="11.4" x14ac:dyDescent="0.2">
      <c r="A1222" s="119" t="s">
        <v>94</v>
      </c>
      <c r="B1222" s="119">
        <v>4</v>
      </c>
      <c r="C1222" s="119">
        <v>1</v>
      </c>
      <c r="D1222" s="119">
        <v>3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25</v>
      </c>
      <c r="P1222" s="119">
        <v>75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187</v>
      </c>
      <c r="AB1222" s="119" t="s">
        <v>185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3</v>
      </c>
      <c r="AP1222" s="119">
        <v>1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14.8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530</v>
      </c>
    </row>
    <row r="1223" spans="1:65" s="119" customFormat="1" ht="11.4" x14ac:dyDescent="0.2">
      <c r="A1223" s="119" t="s">
        <v>94</v>
      </c>
      <c r="B1223" s="119">
        <v>9</v>
      </c>
      <c r="C1223" s="119">
        <v>0</v>
      </c>
      <c r="D1223" s="119">
        <v>9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222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4</v>
      </c>
      <c r="AP1223" s="119">
        <v>5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15.3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531</v>
      </c>
    </row>
    <row r="1224" spans="1:65" s="119" customFormat="1" ht="11.4" x14ac:dyDescent="0.2">
      <c r="A1224" s="119" t="s">
        <v>95</v>
      </c>
      <c r="B1224" s="119">
        <v>7</v>
      </c>
      <c r="C1224" s="119">
        <v>0</v>
      </c>
      <c r="D1224" s="119">
        <v>7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288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3</v>
      </c>
      <c r="AO1224" s="119">
        <v>1</v>
      </c>
      <c r="AP1224" s="119">
        <v>3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12.4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530</v>
      </c>
    </row>
    <row r="1225" spans="1:65" s="119" customFormat="1" ht="11.4" x14ac:dyDescent="0.2">
      <c r="A1225" s="119" t="s">
        <v>95</v>
      </c>
      <c r="B1225" s="119">
        <v>3</v>
      </c>
      <c r="C1225" s="119">
        <v>0</v>
      </c>
      <c r="D1225" s="119">
        <v>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223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</v>
      </c>
      <c r="AP1225" s="119">
        <v>1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14.5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531</v>
      </c>
    </row>
    <row r="1226" spans="1:65" s="119" customFormat="1" ht="11.4" x14ac:dyDescent="0.2">
      <c r="A1226" s="119" t="s">
        <v>97</v>
      </c>
      <c r="B1226" s="119">
        <v>10</v>
      </c>
      <c r="C1226" s="119">
        <v>0</v>
      </c>
      <c r="D1226" s="119">
        <v>10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493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5</v>
      </c>
      <c r="AO1226" s="119">
        <v>2</v>
      </c>
      <c r="AP1226" s="119">
        <v>3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12.3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530</v>
      </c>
    </row>
    <row r="1227" spans="1:65" s="119" customFormat="1" ht="11.4" x14ac:dyDescent="0.2">
      <c r="A1227" s="119" t="s">
        <v>97</v>
      </c>
      <c r="B1227" s="119">
        <v>6</v>
      </c>
      <c r="C1227" s="119">
        <v>0</v>
      </c>
      <c r="D1227" s="119">
        <v>6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202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2</v>
      </c>
      <c r="AP1227" s="119">
        <v>4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15.1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531</v>
      </c>
    </row>
    <row r="1228" spans="1:65" s="119" customFormat="1" ht="11.4" x14ac:dyDescent="0.2">
      <c r="A1228" s="119" t="s">
        <v>98</v>
      </c>
      <c r="B1228" s="119">
        <v>13</v>
      </c>
      <c r="C1228" s="119">
        <v>2</v>
      </c>
      <c r="D1228" s="119">
        <v>11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15.38</v>
      </c>
      <c r="P1228" s="119">
        <v>84.62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550</v>
      </c>
      <c r="AB1228" s="119" t="s">
        <v>199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3</v>
      </c>
      <c r="AP1228" s="119">
        <v>5</v>
      </c>
      <c r="AQ1228" s="119">
        <v>3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15.7</v>
      </c>
      <c r="BI1228" s="119">
        <v>15.9</v>
      </c>
      <c r="BJ1228" s="119">
        <v>22.9</v>
      </c>
      <c r="BK1228" s="119">
        <v>24.6</v>
      </c>
      <c r="BL1228" s="119">
        <v>0</v>
      </c>
      <c r="BM1228" s="119" t="s">
        <v>530</v>
      </c>
    </row>
    <row r="1229" spans="1:65" s="119" customFormat="1" ht="11.4" x14ac:dyDescent="0.2">
      <c r="A1229" s="119" t="s">
        <v>98</v>
      </c>
      <c r="B1229" s="119">
        <v>1</v>
      </c>
      <c r="C1229" s="119">
        <v>0</v>
      </c>
      <c r="D1229" s="119">
        <v>1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550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9.3000000000000007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531</v>
      </c>
    </row>
    <row r="1230" spans="1:65" s="119" customFormat="1" ht="11.4" x14ac:dyDescent="0.2">
      <c r="A1230" s="119" t="s">
        <v>99</v>
      </c>
      <c r="B1230" s="119">
        <v>2</v>
      </c>
      <c r="C1230" s="119">
        <v>0</v>
      </c>
      <c r="D1230" s="119">
        <v>2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284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14.1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530</v>
      </c>
    </row>
    <row r="1231" spans="1:65" s="119" customFormat="1" ht="11.4" x14ac:dyDescent="0.2">
      <c r="A1231" s="119" t="s">
        <v>99</v>
      </c>
      <c r="B1231" s="119">
        <v>5</v>
      </c>
      <c r="C1231" s="119">
        <v>0</v>
      </c>
      <c r="D1231" s="119">
        <v>5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103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2</v>
      </c>
      <c r="AP1231" s="119">
        <v>3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15.7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531</v>
      </c>
    </row>
    <row r="1232" spans="1:65" s="119" customFormat="1" ht="11.4" x14ac:dyDescent="0.2">
      <c r="A1232" s="119" t="s">
        <v>100</v>
      </c>
      <c r="B1232" s="119">
        <v>3</v>
      </c>
      <c r="C1232" s="119">
        <v>1</v>
      </c>
      <c r="D1232" s="119">
        <v>2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33.33</v>
      </c>
      <c r="P1232" s="119">
        <v>66.67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151</v>
      </c>
      <c r="AB1232" s="119" t="s">
        <v>218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14.3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530</v>
      </c>
    </row>
    <row r="1233" spans="1:65" s="119" customFormat="1" ht="11.4" x14ac:dyDescent="0.2">
      <c r="A1233" s="119" t="s">
        <v>100</v>
      </c>
      <c r="B1233" s="119">
        <v>3</v>
      </c>
      <c r="C1233" s="119">
        <v>0</v>
      </c>
      <c r="D1233" s="119">
        <v>3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87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</v>
      </c>
      <c r="AP1233" s="119">
        <v>1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13.2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531</v>
      </c>
    </row>
    <row r="1234" spans="1:65" s="119" customFormat="1" ht="11.4" x14ac:dyDescent="0.2">
      <c r="A1234" s="119" t="s">
        <v>101</v>
      </c>
      <c r="B1234" s="119">
        <v>2</v>
      </c>
      <c r="C1234" s="119">
        <v>1</v>
      </c>
      <c r="D1234" s="119">
        <v>1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50</v>
      </c>
      <c r="P1234" s="119">
        <v>50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481</v>
      </c>
      <c r="AB1234" s="119" t="s">
        <v>485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2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12.1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530</v>
      </c>
    </row>
    <row r="1235" spans="1:65" s="119" customFormat="1" ht="11.4" x14ac:dyDescent="0.2">
      <c r="A1235" s="119" t="s">
        <v>101</v>
      </c>
      <c r="B1235" s="119">
        <v>2</v>
      </c>
      <c r="C1235" s="119">
        <v>0</v>
      </c>
      <c r="D1235" s="119">
        <v>2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203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1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16.100000000000001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531</v>
      </c>
    </row>
    <row r="1236" spans="1:65" s="119" customFormat="1" ht="11.4" x14ac:dyDescent="0.2">
      <c r="A1236" s="119" t="s">
        <v>102</v>
      </c>
      <c r="B1236" s="119">
        <v>4</v>
      </c>
      <c r="C1236" s="119">
        <v>2</v>
      </c>
      <c r="D1236" s="119">
        <v>2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50</v>
      </c>
      <c r="P1236" s="119">
        <v>50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464</v>
      </c>
      <c r="AB1236" s="119" t="s">
        <v>87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2</v>
      </c>
      <c r="AP1236" s="119">
        <v>1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11.7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530</v>
      </c>
    </row>
    <row r="1237" spans="1:65" s="119" customFormat="1" ht="11.4" x14ac:dyDescent="0.2">
      <c r="A1237" s="119" t="s">
        <v>102</v>
      </c>
      <c r="B1237" s="119">
        <v>1</v>
      </c>
      <c r="C1237" s="119">
        <v>0</v>
      </c>
      <c r="D1237" s="119">
        <v>1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288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12.4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531</v>
      </c>
    </row>
    <row r="1238" spans="1:65" s="119" customFormat="1" ht="11.4" x14ac:dyDescent="0.2">
      <c r="A1238" s="119" t="s">
        <v>104</v>
      </c>
      <c r="B1238" s="119">
        <v>0</v>
      </c>
      <c r="C1238" s="119">
        <v>0</v>
      </c>
      <c r="D1238" s="119">
        <v>0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 t="s">
        <v>55</v>
      </c>
      <c r="P1238" s="119" t="s">
        <v>55</v>
      </c>
      <c r="Q1238" s="119" t="s">
        <v>55</v>
      </c>
      <c r="R1238" s="119" t="s">
        <v>55</v>
      </c>
      <c r="S1238" s="119" t="s">
        <v>55</v>
      </c>
      <c r="T1238" s="119" t="s">
        <v>55</v>
      </c>
      <c r="U1238" s="119" t="s">
        <v>55</v>
      </c>
      <c r="V1238" s="119" t="s">
        <v>55</v>
      </c>
      <c r="W1238" s="119" t="s">
        <v>55</v>
      </c>
      <c r="X1238" s="119" t="s">
        <v>55</v>
      </c>
      <c r="Y1238" s="119" t="s">
        <v>55</v>
      </c>
      <c r="Z1238" s="119" t="s">
        <v>55</v>
      </c>
      <c r="AA1238" s="119" t="s">
        <v>56</v>
      </c>
      <c r="AB1238" s="119" t="s">
        <v>56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 t="s">
        <v>55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530</v>
      </c>
    </row>
    <row r="1239" spans="1:65" s="119" customFormat="1" ht="11.4" x14ac:dyDescent="0.2">
      <c r="A1239" s="119" t="s">
        <v>104</v>
      </c>
      <c r="B1239" s="119">
        <v>1</v>
      </c>
      <c r="C1239" s="119">
        <v>0</v>
      </c>
      <c r="D1239" s="119">
        <v>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537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9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531</v>
      </c>
    </row>
    <row r="1240" spans="1:65" s="119" customFormat="1" ht="11.4" x14ac:dyDescent="0.2">
      <c r="A1240" s="119" t="s">
        <v>105</v>
      </c>
      <c r="B1240" s="119">
        <v>3</v>
      </c>
      <c r="C1240" s="119">
        <v>0</v>
      </c>
      <c r="D1240" s="119">
        <v>3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184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15.5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530</v>
      </c>
    </row>
    <row r="1241" spans="1:65" s="119" customFormat="1" ht="11.4" x14ac:dyDescent="0.2">
      <c r="A1241" s="119" t="s">
        <v>105</v>
      </c>
      <c r="B1241" s="119">
        <v>1</v>
      </c>
      <c r="C1241" s="119">
        <v>1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100</v>
      </c>
      <c r="P1241" s="119">
        <v>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211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14.6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531</v>
      </c>
    </row>
    <row r="1242" spans="1:65" s="119" customFormat="1" ht="11.4" x14ac:dyDescent="0.2">
      <c r="A1242" s="119" t="s">
        <v>107</v>
      </c>
      <c r="B1242" s="119">
        <v>0</v>
      </c>
      <c r="C1242" s="119">
        <v>0</v>
      </c>
      <c r="D1242" s="119">
        <v>0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 t="s">
        <v>55</v>
      </c>
      <c r="P1242" s="119" t="s">
        <v>55</v>
      </c>
      <c r="Q1242" s="119" t="s">
        <v>55</v>
      </c>
      <c r="R1242" s="119" t="s">
        <v>55</v>
      </c>
      <c r="S1242" s="119" t="s">
        <v>55</v>
      </c>
      <c r="T1242" s="119" t="s">
        <v>55</v>
      </c>
      <c r="U1242" s="119" t="s">
        <v>55</v>
      </c>
      <c r="V1242" s="119" t="s">
        <v>55</v>
      </c>
      <c r="W1242" s="119" t="s">
        <v>55</v>
      </c>
      <c r="X1242" s="119" t="s">
        <v>55</v>
      </c>
      <c r="Y1242" s="119" t="s">
        <v>55</v>
      </c>
      <c r="Z1242" s="119" t="s">
        <v>55</v>
      </c>
      <c r="AA1242" s="119" t="s">
        <v>56</v>
      </c>
      <c r="AB1242" s="119" t="s">
        <v>56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 t="s">
        <v>55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530</v>
      </c>
    </row>
    <row r="1243" spans="1:65" s="119" customFormat="1" ht="11.4" x14ac:dyDescent="0.2">
      <c r="A1243" s="119" t="s">
        <v>107</v>
      </c>
      <c r="B1243" s="119">
        <v>5</v>
      </c>
      <c r="C1243" s="119">
        <v>0</v>
      </c>
      <c r="D1243" s="119">
        <v>5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552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1</v>
      </c>
      <c r="AN1243" s="119">
        <v>3</v>
      </c>
      <c r="AO1243" s="119">
        <v>1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8.1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531</v>
      </c>
    </row>
    <row r="1244" spans="1:65" s="119" customFormat="1" ht="11.4" x14ac:dyDescent="0.2">
      <c r="A1244" s="119" t="s">
        <v>108</v>
      </c>
      <c r="B1244" s="119">
        <v>0</v>
      </c>
      <c r="C1244" s="119">
        <v>0</v>
      </c>
      <c r="D1244" s="119">
        <v>0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 t="s">
        <v>55</v>
      </c>
      <c r="P1244" s="119" t="s">
        <v>55</v>
      </c>
      <c r="Q1244" s="119" t="s">
        <v>55</v>
      </c>
      <c r="R1244" s="119" t="s">
        <v>55</v>
      </c>
      <c r="S1244" s="119" t="s">
        <v>55</v>
      </c>
      <c r="T1244" s="119" t="s">
        <v>55</v>
      </c>
      <c r="U1244" s="119" t="s">
        <v>55</v>
      </c>
      <c r="V1244" s="119" t="s">
        <v>55</v>
      </c>
      <c r="W1244" s="119" t="s">
        <v>55</v>
      </c>
      <c r="X1244" s="119" t="s">
        <v>55</v>
      </c>
      <c r="Y1244" s="119" t="s">
        <v>55</v>
      </c>
      <c r="Z1244" s="119" t="s">
        <v>55</v>
      </c>
      <c r="AA1244" s="119" t="s">
        <v>56</v>
      </c>
      <c r="AB1244" s="119" t="s">
        <v>56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 t="s">
        <v>55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530</v>
      </c>
    </row>
    <row r="1245" spans="1:65" s="119" customFormat="1" ht="11.4" x14ac:dyDescent="0.2">
      <c r="A1245" s="119" t="s">
        <v>108</v>
      </c>
      <c r="B1245" s="119">
        <v>1</v>
      </c>
      <c r="C1245" s="119">
        <v>0</v>
      </c>
      <c r="D1245" s="119">
        <v>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196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14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531</v>
      </c>
    </row>
    <row r="1246" spans="1:65" s="119" customFormat="1" ht="11.4" x14ac:dyDescent="0.2">
      <c r="A1246" s="119" t="s">
        <v>110</v>
      </c>
      <c r="B1246" s="119">
        <v>3</v>
      </c>
      <c r="C1246" s="119">
        <v>0</v>
      </c>
      <c r="D1246" s="119">
        <v>3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503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3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8.9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530</v>
      </c>
    </row>
    <row r="1247" spans="1:65" s="119" customFormat="1" ht="11.4" x14ac:dyDescent="0.2">
      <c r="A1247" s="119" t="s">
        <v>110</v>
      </c>
      <c r="B1247" s="119">
        <v>1</v>
      </c>
      <c r="C1247" s="119">
        <v>0</v>
      </c>
      <c r="D1247" s="119">
        <v>1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187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13.1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531</v>
      </c>
    </row>
    <row r="1248" spans="1:65" s="119" customFormat="1" ht="11.4" x14ac:dyDescent="0.2">
      <c r="A1248" s="119" t="s">
        <v>111</v>
      </c>
      <c r="B1248" s="119">
        <v>5</v>
      </c>
      <c r="C1248" s="119">
        <v>0</v>
      </c>
      <c r="D1248" s="119">
        <v>4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80</v>
      </c>
      <c r="Q1248" s="119">
        <v>0</v>
      </c>
      <c r="R1248" s="119">
        <v>20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470</v>
      </c>
      <c r="AC1248" s="119" t="s">
        <v>56</v>
      </c>
      <c r="AD1248" s="119" t="s">
        <v>203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3</v>
      </c>
      <c r="AP1248" s="119">
        <v>1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12.4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530</v>
      </c>
    </row>
    <row r="1249" spans="1:65" s="119" customFormat="1" ht="11.4" x14ac:dyDescent="0.2">
      <c r="A1249" s="119" t="s">
        <v>111</v>
      </c>
      <c r="B1249" s="119">
        <v>2</v>
      </c>
      <c r="C1249" s="119">
        <v>0</v>
      </c>
      <c r="D1249" s="119">
        <v>2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207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13.7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531</v>
      </c>
    </row>
    <row r="1250" spans="1:65" s="119" customFormat="1" ht="11.4" x14ac:dyDescent="0.2">
      <c r="A1250" s="119" t="s">
        <v>112</v>
      </c>
      <c r="B1250" s="119">
        <v>9</v>
      </c>
      <c r="C1250" s="119">
        <v>1</v>
      </c>
      <c r="D1250" s="119">
        <v>8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11.11</v>
      </c>
      <c r="P1250" s="119">
        <v>88.89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484</v>
      </c>
      <c r="AB1250" s="119" t="s">
        <v>285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5</v>
      </c>
      <c r="AP1250" s="119">
        <v>1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13.7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530</v>
      </c>
    </row>
    <row r="1251" spans="1:65" s="119" customFormat="1" ht="11.4" x14ac:dyDescent="0.2">
      <c r="A1251" s="119" t="s">
        <v>112</v>
      </c>
      <c r="B1251" s="119">
        <v>3</v>
      </c>
      <c r="C1251" s="119">
        <v>0</v>
      </c>
      <c r="D1251" s="119">
        <v>1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33.33</v>
      </c>
      <c r="Q1251" s="119">
        <v>0</v>
      </c>
      <c r="R1251" s="119">
        <v>66.67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201</v>
      </c>
      <c r="AC1251" s="119" t="s">
        <v>56</v>
      </c>
      <c r="AD1251" s="119" t="s">
        <v>292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3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12.1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531</v>
      </c>
    </row>
    <row r="1252" spans="1:65" s="119" customFormat="1" ht="11.4" x14ac:dyDescent="0.2">
      <c r="A1252" s="119" t="s">
        <v>114</v>
      </c>
      <c r="B1252" s="119">
        <v>3</v>
      </c>
      <c r="C1252" s="119">
        <v>0</v>
      </c>
      <c r="D1252" s="119">
        <v>3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84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1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13.6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530</v>
      </c>
    </row>
    <row r="1253" spans="1:65" s="119" customFormat="1" ht="11.4" x14ac:dyDescent="0.2">
      <c r="A1253" s="119" t="s">
        <v>114</v>
      </c>
      <c r="B1253" s="119">
        <v>2</v>
      </c>
      <c r="C1253" s="119">
        <v>0</v>
      </c>
      <c r="D1253" s="119">
        <v>2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207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</v>
      </c>
      <c r="AP1253" s="119">
        <v>1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13.7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531</v>
      </c>
    </row>
    <row r="1254" spans="1:65" s="119" customFormat="1" ht="11.4" x14ac:dyDescent="0.2">
      <c r="A1254" s="119" t="s">
        <v>115</v>
      </c>
      <c r="B1254" s="119">
        <v>4</v>
      </c>
      <c r="C1254" s="119">
        <v>0</v>
      </c>
      <c r="D1254" s="119">
        <v>4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151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4</v>
      </c>
      <c r="AP1254" s="119">
        <v>0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530</v>
      </c>
    </row>
    <row r="1255" spans="1:65" s="119" customFormat="1" ht="11.4" x14ac:dyDescent="0.2">
      <c r="A1255" s="119" t="s">
        <v>115</v>
      </c>
      <c r="B1255" s="119">
        <v>1</v>
      </c>
      <c r="C1255" s="119">
        <v>1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100</v>
      </c>
      <c r="P1255" s="119">
        <v>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485</v>
      </c>
      <c r="AB1255" s="119" t="s">
        <v>56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13.8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531</v>
      </c>
    </row>
    <row r="1256" spans="1:65" s="119" customFormat="1" ht="11.4" x14ac:dyDescent="0.2">
      <c r="A1256" s="119" t="s">
        <v>116</v>
      </c>
      <c r="B1256" s="119">
        <v>3</v>
      </c>
      <c r="C1256" s="119">
        <v>0</v>
      </c>
      <c r="D1256" s="119">
        <v>3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479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2</v>
      </c>
      <c r="AO1256" s="119">
        <v>1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9.1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530</v>
      </c>
    </row>
    <row r="1257" spans="1:65" s="119" customFormat="1" ht="11.4" x14ac:dyDescent="0.2">
      <c r="A1257" s="119" t="s">
        <v>116</v>
      </c>
      <c r="B1257" s="119">
        <v>6</v>
      </c>
      <c r="C1257" s="119">
        <v>1</v>
      </c>
      <c r="D1257" s="119">
        <v>4</v>
      </c>
      <c r="E1257" s="119">
        <v>0</v>
      </c>
      <c r="F1257" s="119">
        <v>0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16.670000000000002</v>
      </c>
      <c r="P1257" s="119">
        <v>66.67</v>
      </c>
      <c r="Q1257" s="119">
        <v>0</v>
      </c>
      <c r="R1257" s="119">
        <v>0</v>
      </c>
      <c r="S1257" s="119">
        <v>16.670000000000002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209</v>
      </c>
      <c r="AB1257" s="119" t="s">
        <v>291</v>
      </c>
      <c r="AC1257" s="119" t="s">
        <v>56</v>
      </c>
      <c r="AD1257" s="119" t="s">
        <v>56</v>
      </c>
      <c r="AE1257" s="119" t="s">
        <v>565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2</v>
      </c>
      <c r="AO1257" s="119">
        <v>1</v>
      </c>
      <c r="AP1257" s="119">
        <v>3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12.8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531</v>
      </c>
    </row>
    <row r="1258" spans="1:65" s="119" customFormat="1" ht="11.4" x14ac:dyDescent="0.2">
      <c r="A1258" s="119" t="s">
        <v>117</v>
      </c>
      <c r="B1258" s="119">
        <v>2</v>
      </c>
      <c r="C1258" s="119">
        <v>0</v>
      </c>
      <c r="D1258" s="119">
        <v>1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50</v>
      </c>
      <c r="Q1258" s="119">
        <v>0</v>
      </c>
      <c r="R1258" s="119">
        <v>50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483</v>
      </c>
      <c r="AC1258" s="119" t="s">
        <v>56</v>
      </c>
      <c r="AD1258" s="119" t="s">
        <v>493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11.1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530</v>
      </c>
    </row>
    <row r="1259" spans="1:65" s="119" customFormat="1" ht="11.4" x14ac:dyDescent="0.2">
      <c r="A1259" s="119" t="s">
        <v>117</v>
      </c>
      <c r="B1259" s="119">
        <v>3</v>
      </c>
      <c r="C1259" s="119">
        <v>1</v>
      </c>
      <c r="D1259" s="119">
        <v>2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33.33</v>
      </c>
      <c r="P1259" s="119">
        <v>66.67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474</v>
      </c>
      <c r="AB1259" s="119" t="s">
        <v>106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2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16.3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531</v>
      </c>
    </row>
    <row r="1260" spans="1:65" s="119" customFormat="1" ht="11.4" x14ac:dyDescent="0.2">
      <c r="A1260" s="119" t="s">
        <v>120</v>
      </c>
      <c r="B1260" s="119">
        <v>3</v>
      </c>
      <c r="C1260" s="119">
        <v>0</v>
      </c>
      <c r="D1260" s="119">
        <v>3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184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2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15.5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530</v>
      </c>
    </row>
    <row r="1261" spans="1:65" s="119" customFormat="1" ht="11.4" x14ac:dyDescent="0.2">
      <c r="A1261" s="119" t="s">
        <v>120</v>
      </c>
      <c r="B1261" s="119">
        <v>1</v>
      </c>
      <c r="C1261" s="119">
        <v>1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100</v>
      </c>
      <c r="P1261" s="119">
        <v>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216</v>
      </c>
      <c r="AB1261" s="119" t="s">
        <v>56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13.9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531</v>
      </c>
    </row>
    <row r="1262" spans="1:65" s="119" customFormat="1" ht="11.4" x14ac:dyDescent="0.2">
      <c r="A1262" s="119" t="s">
        <v>121</v>
      </c>
      <c r="B1262" s="119">
        <v>1</v>
      </c>
      <c r="C1262" s="119">
        <v>0</v>
      </c>
      <c r="D1262" s="119">
        <v>1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72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16.2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530</v>
      </c>
    </row>
    <row r="1263" spans="1:65" s="119" customFormat="1" ht="11.4" x14ac:dyDescent="0.2">
      <c r="A1263" s="119" t="s">
        <v>121</v>
      </c>
      <c r="B1263" s="119">
        <v>1</v>
      </c>
      <c r="C1263" s="119">
        <v>0</v>
      </c>
      <c r="D1263" s="119">
        <v>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566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20.8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531</v>
      </c>
    </row>
    <row r="1264" spans="1:65" s="119" customFormat="1" ht="11.4" x14ac:dyDescent="0.2">
      <c r="A1264" s="119" t="s">
        <v>122</v>
      </c>
      <c r="B1264" s="119">
        <v>1</v>
      </c>
      <c r="C1264" s="119">
        <v>0</v>
      </c>
      <c r="D1264" s="119">
        <v>1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113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11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530</v>
      </c>
    </row>
    <row r="1265" spans="1:65" s="119" customFormat="1" ht="11.4" x14ac:dyDescent="0.2">
      <c r="A1265" s="119" t="s">
        <v>122</v>
      </c>
      <c r="B1265" s="119">
        <v>1</v>
      </c>
      <c r="C1265" s="119">
        <v>1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100</v>
      </c>
      <c r="P1265" s="119">
        <v>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487</v>
      </c>
      <c r="AB1265" s="119" t="s">
        <v>56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10.9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531</v>
      </c>
    </row>
    <row r="1266" spans="1:65" s="119" customFormat="1" ht="11.4" x14ac:dyDescent="0.2">
      <c r="A1266" s="119" t="s">
        <v>123</v>
      </c>
      <c r="B1266" s="119">
        <v>1</v>
      </c>
      <c r="C1266" s="119">
        <v>0</v>
      </c>
      <c r="D1266" s="119">
        <v>1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290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11.9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530</v>
      </c>
    </row>
    <row r="1267" spans="1:65" s="119" customFormat="1" ht="11.4" x14ac:dyDescent="0.2">
      <c r="A1267" s="119" t="s">
        <v>123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55</v>
      </c>
      <c r="P1267" s="119" t="s">
        <v>55</v>
      </c>
      <c r="Q1267" s="119" t="s">
        <v>55</v>
      </c>
      <c r="R1267" s="119" t="s">
        <v>55</v>
      </c>
      <c r="S1267" s="119" t="s">
        <v>55</v>
      </c>
      <c r="T1267" s="119" t="s">
        <v>55</v>
      </c>
      <c r="U1267" s="119" t="s">
        <v>55</v>
      </c>
      <c r="V1267" s="119" t="s">
        <v>55</v>
      </c>
      <c r="W1267" s="119" t="s">
        <v>55</v>
      </c>
      <c r="X1267" s="119" t="s">
        <v>55</v>
      </c>
      <c r="Y1267" s="119" t="s">
        <v>55</v>
      </c>
      <c r="Z1267" s="119" t="s">
        <v>55</v>
      </c>
      <c r="AA1267" s="119" t="s">
        <v>56</v>
      </c>
      <c r="AB1267" s="119" t="s">
        <v>56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55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531</v>
      </c>
    </row>
    <row r="1268" spans="1:65" s="119" customFormat="1" ht="11.4" x14ac:dyDescent="0.2">
      <c r="A1268" s="119" t="s">
        <v>124</v>
      </c>
      <c r="B1268" s="119">
        <v>2</v>
      </c>
      <c r="C1268" s="119">
        <v>0</v>
      </c>
      <c r="D1268" s="119">
        <v>1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50</v>
      </c>
      <c r="Q1268" s="119">
        <v>0</v>
      </c>
      <c r="R1268" s="119">
        <v>50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290</v>
      </c>
      <c r="AC1268" s="119" t="s">
        <v>56</v>
      </c>
      <c r="AD1268" s="119" t="s">
        <v>151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12.4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530</v>
      </c>
    </row>
    <row r="1269" spans="1:65" s="119" customFormat="1" ht="11.4" x14ac:dyDescent="0.2">
      <c r="A1269" s="119" t="s">
        <v>124</v>
      </c>
      <c r="B1269" s="119">
        <v>3</v>
      </c>
      <c r="C1269" s="119">
        <v>0</v>
      </c>
      <c r="D1269" s="119">
        <v>2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66.67</v>
      </c>
      <c r="Q1269" s="119">
        <v>0</v>
      </c>
      <c r="R1269" s="119">
        <v>33.33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496</v>
      </c>
      <c r="AC1269" s="119" t="s">
        <v>56</v>
      </c>
      <c r="AD1269" s="119" t="s">
        <v>288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3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13.1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531</v>
      </c>
    </row>
    <row r="1270" spans="1:65" s="119" customFormat="1" ht="11.4" x14ac:dyDescent="0.2">
      <c r="A1270" s="119" t="s">
        <v>125</v>
      </c>
      <c r="B1270" s="119">
        <v>0</v>
      </c>
      <c r="C1270" s="119">
        <v>0</v>
      </c>
      <c r="D1270" s="119">
        <v>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 t="s">
        <v>55</v>
      </c>
      <c r="P1270" s="119" t="s">
        <v>55</v>
      </c>
      <c r="Q1270" s="119" t="s">
        <v>55</v>
      </c>
      <c r="R1270" s="119" t="s">
        <v>55</v>
      </c>
      <c r="S1270" s="119" t="s">
        <v>55</v>
      </c>
      <c r="T1270" s="119" t="s">
        <v>55</v>
      </c>
      <c r="U1270" s="119" t="s">
        <v>55</v>
      </c>
      <c r="V1270" s="119" t="s">
        <v>55</v>
      </c>
      <c r="W1270" s="119" t="s">
        <v>55</v>
      </c>
      <c r="X1270" s="119" t="s">
        <v>55</v>
      </c>
      <c r="Y1270" s="119" t="s">
        <v>55</v>
      </c>
      <c r="Z1270" s="119" t="s">
        <v>55</v>
      </c>
      <c r="AA1270" s="119" t="s">
        <v>56</v>
      </c>
      <c r="AB1270" s="119" t="s">
        <v>56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 t="s">
        <v>55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530</v>
      </c>
    </row>
    <row r="1271" spans="1:65" s="119" customFormat="1" ht="11.4" x14ac:dyDescent="0.2">
      <c r="A1271" s="119" t="s">
        <v>125</v>
      </c>
      <c r="B1271" s="119">
        <v>1</v>
      </c>
      <c r="C1271" s="119">
        <v>0</v>
      </c>
      <c r="D1271" s="119">
        <v>1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207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13.7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531</v>
      </c>
    </row>
    <row r="1272" spans="1:65" s="119" customFormat="1" ht="11.4" x14ac:dyDescent="0.2">
      <c r="A1272" s="119" t="s">
        <v>127</v>
      </c>
      <c r="B1272" s="119">
        <v>2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72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0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16.2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530</v>
      </c>
    </row>
    <row r="1273" spans="1:65" s="119" customFormat="1" ht="11.4" x14ac:dyDescent="0.2">
      <c r="A1273" s="119" t="s">
        <v>127</v>
      </c>
      <c r="B1273" s="119">
        <v>2</v>
      </c>
      <c r="C1273" s="119">
        <v>0</v>
      </c>
      <c r="D1273" s="119">
        <v>2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493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0</v>
      </c>
      <c r="AP1273" s="119">
        <v>1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12.3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531</v>
      </c>
    </row>
    <row r="1274" spans="1:65" s="119" customFormat="1" ht="11.4" x14ac:dyDescent="0.2">
      <c r="A1274" s="119" t="s">
        <v>129</v>
      </c>
      <c r="B1274" s="119">
        <v>4</v>
      </c>
      <c r="C1274" s="119">
        <v>0</v>
      </c>
      <c r="D1274" s="119">
        <v>4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485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2</v>
      </c>
      <c r="AP1274" s="119">
        <v>2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13.8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530</v>
      </c>
    </row>
    <row r="1275" spans="1:65" s="119" customFormat="1" ht="11.4" x14ac:dyDescent="0.2">
      <c r="A1275" s="119" t="s">
        <v>129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55</v>
      </c>
      <c r="P1275" s="119" t="s">
        <v>55</v>
      </c>
      <c r="Q1275" s="119" t="s">
        <v>55</v>
      </c>
      <c r="R1275" s="119" t="s">
        <v>55</v>
      </c>
      <c r="S1275" s="119" t="s">
        <v>55</v>
      </c>
      <c r="T1275" s="119" t="s">
        <v>55</v>
      </c>
      <c r="U1275" s="119" t="s">
        <v>55</v>
      </c>
      <c r="V1275" s="119" t="s">
        <v>55</v>
      </c>
      <c r="W1275" s="119" t="s">
        <v>55</v>
      </c>
      <c r="X1275" s="119" t="s">
        <v>55</v>
      </c>
      <c r="Y1275" s="119" t="s">
        <v>55</v>
      </c>
      <c r="Z1275" s="119" t="s">
        <v>55</v>
      </c>
      <c r="AA1275" s="119" t="s">
        <v>56</v>
      </c>
      <c r="AB1275" s="119" t="s">
        <v>56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531</v>
      </c>
    </row>
    <row r="1276" spans="1:65" s="119" customFormat="1" ht="11.4" x14ac:dyDescent="0.2">
      <c r="A1276" s="119" t="s">
        <v>130</v>
      </c>
      <c r="B1276" s="119">
        <v>3</v>
      </c>
      <c r="C1276" s="119">
        <v>1</v>
      </c>
      <c r="D1276" s="119">
        <v>2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33.33</v>
      </c>
      <c r="P1276" s="119">
        <v>66.67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489</v>
      </c>
      <c r="AB1276" s="119" t="s">
        <v>288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3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11.6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530</v>
      </c>
    </row>
    <row r="1277" spans="1:65" s="119" customFormat="1" ht="11.4" x14ac:dyDescent="0.2">
      <c r="A1277" s="119" t="s">
        <v>130</v>
      </c>
      <c r="B1277" s="119">
        <v>3</v>
      </c>
      <c r="C1277" s="119">
        <v>0</v>
      </c>
      <c r="D1277" s="119">
        <v>3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465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2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10.7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531</v>
      </c>
    </row>
    <row r="1278" spans="1:65" s="119" customFormat="1" ht="11.4" x14ac:dyDescent="0.2">
      <c r="A1278" s="119" t="s">
        <v>131</v>
      </c>
      <c r="B1278" s="119">
        <v>3</v>
      </c>
      <c r="C1278" s="119">
        <v>0</v>
      </c>
      <c r="D1278" s="119">
        <v>3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87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1</v>
      </c>
      <c r="AP1278" s="119">
        <v>1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13.2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530</v>
      </c>
    </row>
    <row r="1279" spans="1:65" s="119" customFormat="1" ht="11.4" x14ac:dyDescent="0.2">
      <c r="A1279" s="119" t="s">
        <v>131</v>
      </c>
      <c r="B1279" s="119">
        <v>1</v>
      </c>
      <c r="C1279" s="119">
        <v>0</v>
      </c>
      <c r="D1279" s="119">
        <v>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549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4.7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531</v>
      </c>
    </row>
    <row r="1280" spans="1:65" s="119" customFormat="1" ht="11.4" x14ac:dyDescent="0.2">
      <c r="A1280" s="119" t="s">
        <v>132</v>
      </c>
      <c r="B1280" s="119">
        <v>2</v>
      </c>
      <c r="C1280" s="119">
        <v>0</v>
      </c>
      <c r="D1280" s="119">
        <v>2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469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2</v>
      </c>
      <c r="AP1280" s="119">
        <v>0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11.8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530</v>
      </c>
    </row>
    <row r="1281" spans="1:65" s="119" customFormat="1" ht="11.4" x14ac:dyDescent="0.2">
      <c r="A1281" s="119" t="s">
        <v>132</v>
      </c>
      <c r="B1281" s="119">
        <v>2</v>
      </c>
      <c r="C1281" s="119">
        <v>0</v>
      </c>
      <c r="D1281" s="119">
        <v>1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50</v>
      </c>
      <c r="Q1281" s="119">
        <v>0</v>
      </c>
      <c r="R1281" s="119">
        <v>50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484</v>
      </c>
      <c r="AC1281" s="119" t="s">
        <v>56</v>
      </c>
      <c r="AD1281" s="119" t="s">
        <v>502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2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7.3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531</v>
      </c>
    </row>
    <row r="1282" spans="1:65" s="119" customFormat="1" ht="11.4" x14ac:dyDescent="0.2">
      <c r="A1282" s="119" t="s">
        <v>133</v>
      </c>
      <c r="B1282" s="119">
        <v>4</v>
      </c>
      <c r="C1282" s="119">
        <v>0</v>
      </c>
      <c r="D1282" s="119">
        <v>4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490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2</v>
      </c>
      <c r="AP1282" s="119">
        <v>0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10.5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530</v>
      </c>
    </row>
    <row r="1283" spans="1:65" s="119" customFormat="1" ht="11.4" x14ac:dyDescent="0.2">
      <c r="A1283" s="119" t="s">
        <v>133</v>
      </c>
      <c r="B1283" s="119">
        <v>3</v>
      </c>
      <c r="C1283" s="119">
        <v>0</v>
      </c>
      <c r="D1283" s="119">
        <v>3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285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</v>
      </c>
      <c r="AP1283" s="119">
        <v>1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14.4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531</v>
      </c>
    </row>
    <row r="1284" spans="1:65" s="119" customFormat="1" ht="11.4" x14ac:dyDescent="0.2">
      <c r="A1284" s="119" t="s">
        <v>135</v>
      </c>
      <c r="B1284" s="119">
        <v>9</v>
      </c>
      <c r="C1284" s="119">
        <v>1</v>
      </c>
      <c r="D1284" s="119">
        <v>8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11.11</v>
      </c>
      <c r="P1284" s="119">
        <v>88.89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469</v>
      </c>
      <c r="AB1284" s="119" t="s">
        <v>84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6</v>
      </c>
      <c r="AP1284" s="119">
        <v>3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13.4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530</v>
      </c>
    </row>
    <row r="1285" spans="1:65" s="119" customFormat="1" ht="11.4" x14ac:dyDescent="0.2">
      <c r="A1285" s="119" t="s">
        <v>135</v>
      </c>
      <c r="B1285" s="119">
        <v>4</v>
      </c>
      <c r="C1285" s="119">
        <v>0</v>
      </c>
      <c r="D1285" s="119">
        <v>4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207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1</v>
      </c>
      <c r="AP1285" s="119">
        <v>2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13.7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531</v>
      </c>
    </row>
    <row r="1286" spans="1:65" s="119" customFormat="1" ht="11.4" x14ac:dyDescent="0.2">
      <c r="A1286" s="119" t="s">
        <v>136</v>
      </c>
      <c r="B1286" s="119">
        <v>6</v>
      </c>
      <c r="C1286" s="119">
        <v>0</v>
      </c>
      <c r="D1286" s="119">
        <v>6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283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5</v>
      </c>
      <c r="AP1286" s="119">
        <v>1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12.9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530</v>
      </c>
    </row>
    <row r="1287" spans="1:65" s="119" customFormat="1" ht="11.4" x14ac:dyDescent="0.2">
      <c r="A1287" s="119" t="s">
        <v>136</v>
      </c>
      <c r="B1287" s="119">
        <v>2</v>
      </c>
      <c r="C1287" s="119">
        <v>0</v>
      </c>
      <c r="D1287" s="119">
        <v>2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217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14.3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531</v>
      </c>
    </row>
    <row r="1288" spans="1:65" s="119" customFormat="1" ht="11.4" x14ac:dyDescent="0.2">
      <c r="A1288" s="119" t="s">
        <v>137</v>
      </c>
      <c r="B1288" s="119">
        <v>9</v>
      </c>
      <c r="C1288" s="119">
        <v>0</v>
      </c>
      <c r="D1288" s="119">
        <v>9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466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5</v>
      </c>
      <c r="AP1288" s="119">
        <v>4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14.9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530</v>
      </c>
    </row>
    <row r="1289" spans="1:65" s="119" customFormat="1" ht="11.4" x14ac:dyDescent="0.2">
      <c r="A1289" s="119" t="s">
        <v>137</v>
      </c>
      <c r="B1289" s="119">
        <v>5</v>
      </c>
      <c r="C1289" s="119">
        <v>0</v>
      </c>
      <c r="D1289" s="119">
        <v>5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222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0</v>
      </c>
      <c r="AO1289" s="119">
        <v>1</v>
      </c>
      <c r="AP1289" s="119">
        <v>2</v>
      </c>
      <c r="AQ1289" s="119">
        <v>1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15.3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531</v>
      </c>
    </row>
    <row r="1290" spans="1:65" s="119" customFormat="1" ht="11.4" x14ac:dyDescent="0.2">
      <c r="A1290" s="119" t="s">
        <v>138</v>
      </c>
      <c r="B1290" s="119">
        <v>12</v>
      </c>
      <c r="C1290" s="119">
        <v>0</v>
      </c>
      <c r="D1290" s="119">
        <v>11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91.67</v>
      </c>
      <c r="Q1290" s="119">
        <v>0</v>
      </c>
      <c r="R1290" s="119">
        <v>8.3330000000000002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87</v>
      </c>
      <c r="AC1290" s="119" t="s">
        <v>56</v>
      </c>
      <c r="AD1290" s="119" t="s">
        <v>223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2</v>
      </c>
      <c r="AO1290" s="119">
        <v>7</v>
      </c>
      <c r="AP1290" s="119">
        <v>3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13.3</v>
      </c>
      <c r="BI1290" s="119">
        <v>13.7</v>
      </c>
      <c r="BJ1290" s="119">
        <v>16.2</v>
      </c>
      <c r="BK1290" s="119">
        <v>16.399999999999999</v>
      </c>
      <c r="BL1290" s="119">
        <v>0</v>
      </c>
      <c r="BM1290" s="119" t="s">
        <v>530</v>
      </c>
    </row>
    <row r="1291" spans="1:65" s="119" customFormat="1" ht="11.4" x14ac:dyDescent="0.2">
      <c r="A1291" s="119" t="s">
        <v>138</v>
      </c>
      <c r="B1291" s="119">
        <v>2</v>
      </c>
      <c r="C1291" s="119">
        <v>0</v>
      </c>
      <c r="D1291" s="119">
        <v>1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50</v>
      </c>
      <c r="Q1291" s="119">
        <v>0</v>
      </c>
      <c r="R1291" s="119">
        <v>50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480</v>
      </c>
      <c r="AC1291" s="119" t="s">
        <v>56</v>
      </c>
      <c r="AD1291" s="119" t="s">
        <v>471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1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10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531</v>
      </c>
    </row>
    <row r="1292" spans="1:65" s="119" customFormat="1" ht="11.4" x14ac:dyDescent="0.2">
      <c r="A1292" s="119" t="s">
        <v>140</v>
      </c>
      <c r="B1292" s="119">
        <v>8</v>
      </c>
      <c r="C1292" s="119">
        <v>0</v>
      </c>
      <c r="D1292" s="119">
        <v>8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151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5</v>
      </c>
      <c r="AP1292" s="119">
        <v>2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13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530</v>
      </c>
    </row>
    <row r="1293" spans="1:65" s="119" customFormat="1" ht="11.4" x14ac:dyDescent="0.2">
      <c r="A1293" s="119" t="s">
        <v>140</v>
      </c>
      <c r="B1293" s="119">
        <v>2</v>
      </c>
      <c r="C1293" s="119">
        <v>0</v>
      </c>
      <c r="D1293" s="119">
        <v>2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223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1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14.5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531</v>
      </c>
    </row>
    <row r="1294" spans="1:65" s="119" customFormat="1" ht="11.4" x14ac:dyDescent="0.2">
      <c r="A1294" s="119" t="s">
        <v>141</v>
      </c>
      <c r="B1294" s="119">
        <v>4</v>
      </c>
      <c r="C1294" s="119">
        <v>1</v>
      </c>
      <c r="D1294" s="119">
        <v>3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25</v>
      </c>
      <c r="P1294" s="119">
        <v>75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482</v>
      </c>
      <c r="AB1294" s="119" t="s">
        <v>483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2</v>
      </c>
      <c r="AP1294" s="119">
        <v>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9.9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530</v>
      </c>
    </row>
    <row r="1295" spans="1:65" s="119" customFormat="1" ht="11.4" x14ac:dyDescent="0.2">
      <c r="A1295" s="119" t="s">
        <v>141</v>
      </c>
      <c r="B1295" s="119">
        <v>3</v>
      </c>
      <c r="C1295" s="119">
        <v>2</v>
      </c>
      <c r="D1295" s="119">
        <v>1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66.67</v>
      </c>
      <c r="P1295" s="119">
        <v>33.33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193</v>
      </c>
      <c r="AB1295" s="119" t="s">
        <v>184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2</v>
      </c>
      <c r="AQ1295" s="119">
        <v>0</v>
      </c>
      <c r="AR1295" s="119">
        <v>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19.3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531</v>
      </c>
    </row>
    <row r="1296" spans="1:65" s="119" customFormat="1" ht="11.4" x14ac:dyDescent="0.2">
      <c r="A1296" s="119" t="s">
        <v>144</v>
      </c>
      <c r="B1296" s="119">
        <v>1</v>
      </c>
      <c r="C1296" s="119">
        <v>0</v>
      </c>
      <c r="D1296" s="119">
        <v>1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64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1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18.399999999999999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530</v>
      </c>
    </row>
    <row r="1297" spans="1:65" s="119" customFormat="1" ht="11.4" x14ac:dyDescent="0.2">
      <c r="A1297" s="119" t="s">
        <v>144</v>
      </c>
      <c r="B1297" s="119">
        <v>4</v>
      </c>
      <c r="C1297" s="119">
        <v>1</v>
      </c>
      <c r="D1297" s="119">
        <v>3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25</v>
      </c>
      <c r="P1297" s="119">
        <v>75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118</v>
      </c>
      <c r="AB1297" s="119" t="s">
        <v>497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2</v>
      </c>
      <c r="AP1297" s="119">
        <v>1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12.4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531</v>
      </c>
    </row>
    <row r="1298" spans="1:65" s="119" customFormat="1" ht="11.4" x14ac:dyDescent="0.2">
      <c r="A1298" s="119" t="s">
        <v>145</v>
      </c>
      <c r="B1298" s="119">
        <v>2</v>
      </c>
      <c r="C1298" s="119">
        <v>1</v>
      </c>
      <c r="D1298" s="119">
        <v>1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50</v>
      </c>
      <c r="P1298" s="119">
        <v>50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488</v>
      </c>
      <c r="AB1298" s="119" t="s">
        <v>209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0</v>
      </c>
      <c r="AP1298" s="119">
        <v>1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13.8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530</v>
      </c>
    </row>
    <row r="1299" spans="1:65" s="119" customFormat="1" ht="11.4" x14ac:dyDescent="0.2">
      <c r="A1299" s="119" t="s">
        <v>145</v>
      </c>
      <c r="B1299" s="119">
        <v>3</v>
      </c>
      <c r="C1299" s="119">
        <v>2</v>
      </c>
      <c r="D1299" s="119">
        <v>1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66.67</v>
      </c>
      <c r="P1299" s="119">
        <v>33.33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103</v>
      </c>
      <c r="AB1299" s="119" t="s">
        <v>218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3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531</v>
      </c>
    </row>
    <row r="1300" spans="1:65" s="119" customFormat="1" ht="11.4" x14ac:dyDescent="0.2">
      <c r="A1300" s="119" t="s">
        <v>146</v>
      </c>
      <c r="B1300" s="119">
        <v>6</v>
      </c>
      <c r="C1300" s="119">
        <v>0</v>
      </c>
      <c r="D1300" s="119">
        <v>6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72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3</v>
      </c>
      <c r="AP1300" s="119">
        <v>2</v>
      </c>
      <c r="AQ1300" s="119">
        <v>1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16.2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530</v>
      </c>
    </row>
    <row r="1301" spans="1:65" s="119" customFormat="1" ht="11.4" x14ac:dyDescent="0.2">
      <c r="A1301" s="119" t="s">
        <v>146</v>
      </c>
      <c r="B1301" s="119">
        <v>2</v>
      </c>
      <c r="C1301" s="119">
        <v>1</v>
      </c>
      <c r="D1301" s="119">
        <v>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50</v>
      </c>
      <c r="P1301" s="119">
        <v>50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291</v>
      </c>
      <c r="AB1301" s="119" t="s">
        <v>202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1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14.2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531</v>
      </c>
    </row>
    <row r="1302" spans="1:65" s="119" customFormat="1" ht="11.4" x14ac:dyDescent="0.2">
      <c r="A1302" s="119" t="s">
        <v>147</v>
      </c>
      <c r="B1302" s="119">
        <v>4</v>
      </c>
      <c r="C1302" s="119">
        <v>0</v>
      </c>
      <c r="D1302" s="119">
        <v>4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212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2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15.9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530</v>
      </c>
    </row>
    <row r="1303" spans="1:65" s="119" customFormat="1" ht="11.4" x14ac:dyDescent="0.2">
      <c r="A1303" s="119" t="s">
        <v>147</v>
      </c>
      <c r="B1303" s="119">
        <v>5</v>
      </c>
      <c r="C1303" s="119">
        <v>0</v>
      </c>
      <c r="D1303" s="119">
        <v>5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495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1</v>
      </c>
      <c r="AN1303" s="119">
        <v>1</v>
      </c>
      <c r="AO1303" s="119">
        <v>2</v>
      </c>
      <c r="AP1303" s="119">
        <v>1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11.4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531</v>
      </c>
    </row>
    <row r="1304" spans="1:65" s="119" customFormat="1" ht="11.4" x14ac:dyDescent="0.2">
      <c r="A1304" s="119" t="s">
        <v>148</v>
      </c>
      <c r="B1304" s="119">
        <v>7</v>
      </c>
      <c r="C1304" s="119">
        <v>0</v>
      </c>
      <c r="D1304" s="119">
        <v>7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284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4</v>
      </c>
      <c r="AP1304" s="119">
        <v>1</v>
      </c>
      <c r="AQ1304" s="119">
        <v>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14.1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530</v>
      </c>
    </row>
    <row r="1305" spans="1:65" s="119" customFormat="1" ht="11.4" x14ac:dyDescent="0.2">
      <c r="A1305" s="119" t="s">
        <v>148</v>
      </c>
      <c r="B1305" s="119">
        <v>4</v>
      </c>
      <c r="C1305" s="119">
        <v>2</v>
      </c>
      <c r="D1305" s="119">
        <v>2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50</v>
      </c>
      <c r="P1305" s="119">
        <v>50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475</v>
      </c>
      <c r="AB1305" s="119" t="s">
        <v>182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3</v>
      </c>
      <c r="AP1305" s="119">
        <v>0</v>
      </c>
      <c r="AQ1305" s="119">
        <v>1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13.8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531</v>
      </c>
    </row>
    <row r="1306" spans="1:65" s="119" customFormat="1" ht="11.4" x14ac:dyDescent="0.2">
      <c r="A1306" s="119" t="s">
        <v>149</v>
      </c>
      <c r="B1306" s="119">
        <v>3</v>
      </c>
      <c r="C1306" s="119">
        <v>0</v>
      </c>
      <c r="D1306" s="119">
        <v>3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290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1</v>
      </c>
      <c r="AP1306" s="119">
        <v>0</v>
      </c>
      <c r="AQ1306" s="119">
        <v>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11.9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530</v>
      </c>
    </row>
    <row r="1307" spans="1:65" s="119" customFormat="1" ht="11.4" x14ac:dyDescent="0.2">
      <c r="A1307" s="119" t="s">
        <v>149</v>
      </c>
      <c r="B1307" s="119">
        <v>1</v>
      </c>
      <c r="C1307" s="119">
        <v>0</v>
      </c>
      <c r="D1307" s="119">
        <v>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103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15.7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531</v>
      </c>
    </row>
    <row r="1308" spans="1:65" s="119" customFormat="1" ht="11.4" x14ac:dyDescent="0.2">
      <c r="A1308" s="119" t="s">
        <v>150</v>
      </c>
      <c r="B1308" s="119">
        <v>0</v>
      </c>
      <c r="C1308" s="119">
        <v>0</v>
      </c>
      <c r="D1308" s="119">
        <v>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 t="s">
        <v>55</v>
      </c>
      <c r="P1308" s="119" t="s">
        <v>55</v>
      </c>
      <c r="Q1308" s="119" t="s">
        <v>55</v>
      </c>
      <c r="R1308" s="119" t="s">
        <v>55</v>
      </c>
      <c r="S1308" s="119" t="s">
        <v>55</v>
      </c>
      <c r="T1308" s="119" t="s">
        <v>55</v>
      </c>
      <c r="U1308" s="119" t="s">
        <v>55</v>
      </c>
      <c r="V1308" s="119" t="s">
        <v>55</v>
      </c>
      <c r="W1308" s="119" t="s">
        <v>55</v>
      </c>
      <c r="X1308" s="119" t="s">
        <v>55</v>
      </c>
      <c r="Y1308" s="119" t="s">
        <v>55</v>
      </c>
      <c r="Z1308" s="119" t="s">
        <v>55</v>
      </c>
      <c r="AA1308" s="119" t="s">
        <v>56</v>
      </c>
      <c r="AB1308" s="119" t="s">
        <v>56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 t="s">
        <v>55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530</v>
      </c>
    </row>
    <row r="1309" spans="1:65" s="119" customFormat="1" ht="11.4" x14ac:dyDescent="0.2">
      <c r="A1309" s="119" t="s">
        <v>150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55</v>
      </c>
      <c r="P1309" s="119" t="s">
        <v>55</v>
      </c>
      <c r="Q1309" s="119" t="s">
        <v>55</v>
      </c>
      <c r="R1309" s="119" t="s">
        <v>55</v>
      </c>
      <c r="S1309" s="119" t="s">
        <v>55</v>
      </c>
      <c r="T1309" s="119" t="s">
        <v>55</v>
      </c>
      <c r="U1309" s="119" t="s">
        <v>55</v>
      </c>
      <c r="V1309" s="119" t="s">
        <v>55</v>
      </c>
      <c r="W1309" s="119" t="s">
        <v>55</v>
      </c>
      <c r="X1309" s="119" t="s">
        <v>55</v>
      </c>
      <c r="Y1309" s="119" t="s">
        <v>55</v>
      </c>
      <c r="Z1309" s="119" t="s">
        <v>55</v>
      </c>
      <c r="AA1309" s="119" t="s">
        <v>56</v>
      </c>
      <c r="AB1309" s="119" t="s">
        <v>56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55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531</v>
      </c>
    </row>
    <row r="1310" spans="1:65" s="119" customFormat="1" ht="11.4" x14ac:dyDescent="0.2">
      <c r="A1310" s="119" t="s">
        <v>152</v>
      </c>
      <c r="B1310" s="119">
        <v>1</v>
      </c>
      <c r="C1310" s="119">
        <v>0</v>
      </c>
      <c r="D1310" s="119">
        <v>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466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14.9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530</v>
      </c>
    </row>
    <row r="1311" spans="1:65" s="119" customFormat="1" ht="11.4" x14ac:dyDescent="0.2">
      <c r="A1311" s="119" t="s">
        <v>152</v>
      </c>
      <c r="B1311" s="119">
        <v>2</v>
      </c>
      <c r="C1311" s="119">
        <v>0</v>
      </c>
      <c r="D1311" s="119">
        <v>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188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1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15.8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531</v>
      </c>
    </row>
    <row r="1312" spans="1:65" s="119" customFormat="1" ht="11.4" x14ac:dyDescent="0.2">
      <c r="A1312" s="119" t="s">
        <v>153</v>
      </c>
      <c r="B1312" s="119">
        <v>0</v>
      </c>
      <c r="C1312" s="119">
        <v>0</v>
      </c>
      <c r="D1312" s="119">
        <v>0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 t="s">
        <v>55</v>
      </c>
      <c r="P1312" s="119" t="s">
        <v>55</v>
      </c>
      <c r="Q1312" s="119" t="s">
        <v>55</v>
      </c>
      <c r="R1312" s="119" t="s">
        <v>55</v>
      </c>
      <c r="S1312" s="119" t="s">
        <v>55</v>
      </c>
      <c r="T1312" s="119" t="s">
        <v>55</v>
      </c>
      <c r="U1312" s="119" t="s">
        <v>55</v>
      </c>
      <c r="V1312" s="119" t="s">
        <v>55</v>
      </c>
      <c r="W1312" s="119" t="s">
        <v>55</v>
      </c>
      <c r="X1312" s="119" t="s">
        <v>55</v>
      </c>
      <c r="Y1312" s="119" t="s">
        <v>55</v>
      </c>
      <c r="Z1312" s="119" t="s">
        <v>55</v>
      </c>
      <c r="AA1312" s="119" t="s">
        <v>56</v>
      </c>
      <c r="AB1312" s="119" t="s">
        <v>56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 t="s">
        <v>55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530</v>
      </c>
    </row>
    <row r="1313" spans="1:65" s="119" customFormat="1" ht="11.4" x14ac:dyDescent="0.2">
      <c r="A1313" s="119" t="s">
        <v>153</v>
      </c>
      <c r="B1313" s="119">
        <v>1</v>
      </c>
      <c r="C1313" s="119">
        <v>0</v>
      </c>
      <c r="D1313" s="119">
        <v>1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497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11.1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531</v>
      </c>
    </row>
    <row r="1314" spans="1:65" s="119" customFormat="1" ht="11.4" x14ac:dyDescent="0.2">
      <c r="A1314" s="119" t="s">
        <v>154</v>
      </c>
      <c r="B1314" s="119">
        <v>4</v>
      </c>
      <c r="C1314" s="119">
        <v>0</v>
      </c>
      <c r="D1314" s="119">
        <v>4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134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3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17.3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530</v>
      </c>
    </row>
    <row r="1315" spans="1:65" s="119" customFormat="1" ht="11.4" x14ac:dyDescent="0.2">
      <c r="A1315" s="119" t="s">
        <v>154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55</v>
      </c>
      <c r="P1315" s="119" t="s">
        <v>55</v>
      </c>
      <c r="Q1315" s="119" t="s">
        <v>55</v>
      </c>
      <c r="R1315" s="119" t="s">
        <v>55</v>
      </c>
      <c r="S1315" s="119" t="s">
        <v>55</v>
      </c>
      <c r="T1315" s="119" t="s">
        <v>55</v>
      </c>
      <c r="U1315" s="119" t="s">
        <v>55</v>
      </c>
      <c r="V1315" s="119" t="s">
        <v>55</v>
      </c>
      <c r="W1315" s="119" t="s">
        <v>55</v>
      </c>
      <c r="X1315" s="119" t="s">
        <v>55</v>
      </c>
      <c r="Y1315" s="119" t="s">
        <v>55</v>
      </c>
      <c r="Z1315" s="119" t="s">
        <v>55</v>
      </c>
      <c r="AA1315" s="119" t="s">
        <v>56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531</v>
      </c>
    </row>
    <row r="1316" spans="1:65" s="119" customFormat="1" ht="11.4" x14ac:dyDescent="0.2">
      <c r="A1316" s="119" t="s">
        <v>155</v>
      </c>
      <c r="B1316" s="119">
        <v>1</v>
      </c>
      <c r="C1316" s="119">
        <v>0</v>
      </c>
      <c r="D1316" s="119">
        <v>1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201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12.7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530</v>
      </c>
    </row>
    <row r="1317" spans="1:65" s="119" customFormat="1" ht="11.4" x14ac:dyDescent="0.2">
      <c r="A1317" s="119" t="s">
        <v>155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283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12.9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531</v>
      </c>
    </row>
    <row r="1318" spans="1:65" s="119" customFormat="1" ht="11.4" x14ac:dyDescent="0.2">
      <c r="A1318" s="119" t="s">
        <v>156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196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14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530</v>
      </c>
    </row>
    <row r="1319" spans="1:65" s="119" customFormat="1" ht="11.4" x14ac:dyDescent="0.2">
      <c r="A1319" s="119" t="s">
        <v>156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181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22.2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531</v>
      </c>
    </row>
    <row r="1320" spans="1:65" s="119" customFormat="1" ht="11.4" x14ac:dyDescent="0.2">
      <c r="A1320" s="119" t="s">
        <v>157</v>
      </c>
      <c r="B1320" s="119">
        <v>2</v>
      </c>
      <c r="C1320" s="119">
        <v>0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567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24.1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530</v>
      </c>
    </row>
    <row r="1321" spans="1:65" s="119" customFormat="1" ht="11.4" x14ac:dyDescent="0.2">
      <c r="A1321" s="119" t="s">
        <v>157</v>
      </c>
      <c r="B1321" s="119">
        <v>3</v>
      </c>
      <c r="C1321" s="119">
        <v>0</v>
      </c>
      <c r="D1321" s="119">
        <v>3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186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2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17.2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531</v>
      </c>
    </row>
    <row r="1322" spans="1:65" s="119" customFormat="1" ht="11.4" x14ac:dyDescent="0.2">
      <c r="A1322" s="119" t="s">
        <v>159</v>
      </c>
      <c r="B1322" s="119">
        <v>1</v>
      </c>
      <c r="C1322" s="119">
        <v>0</v>
      </c>
      <c r="D1322" s="119">
        <v>1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472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15.2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530</v>
      </c>
    </row>
    <row r="1323" spans="1:65" s="119" customFormat="1" ht="11.4" x14ac:dyDescent="0.2">
      <c r="A1323" s="119" t="s">
        <v>159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55</v>
      </c>
      <c r="P1323" s="119" t="s">
        <v>55</v>
      </c>
      <c r="Q1323" s="119" t="s">
        <v>55</v>
      </c>
      <c r="R1323" s="119" t="s">
        <v>55</v>
      </c>
      <c r="S1323" s="119" t="s">
        <v>55</v>
      </c>
      <c r="T1323" s="119" t="s">
        <v>55</v>
      </c>
      <c r="U1323" s="119" t="s">
        <v>55</v>
      </c>
      <c r="V1323" s="119" t="s">
        <v>55</v>
      </c>
      <c r="W1323" s="119" t="s">
        <v>55</v>
      </c>
      <c r="X1323" s="119" t="s">
        <v>55</v>
      </c>
      <c r="Y1323" s="119" t="s">
        <v>55</v>
      </c>
      <c r="Z1323" s="119" t="s">
        <v>55</v>
      </c>
      <c r="AA1323" s="119" t="s">
        <v>56</v>
      </c>
      <c r="AB1323" s="119" t="s">
        <v>56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531</v>
      </c>
    </row>
    <row r="1324" spans="1:65" s="119" customFormat="1" ht="11.4" x14ac:dyDescent="0.2">
      <c r="A1324" s="119" t="s">
        <v>160</v>
      </c>
      <c r="B1324" s="119">
        <v>1</v>
      </c>
      <c r="C1324" s="119">
        <v>0</v>
      </c>
      <c r="D1324" s="119">
        <v>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128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18.8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530</v>
      </c>
    </row>
    <row r="1325" spans="1:65" s="119" customFormat="1" ht="11.4" x14ac:dyDescent="0.2">
      <c r="A1325" s="119" t="s">
        <v>160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531</v>
      </c>
    </row>
    <row r="1326" spans="1:65" s="119" customFormat="1" ht="11.4" x14ac:dyDescent="0.2">
      <c r="A1326" s="119" t="s">
        <v>161</v>
      </c>
      <c r="B1326" s="119">
        <v>0</v>
      </c>
      <c r="C1326" s="119">
        <v>0</v>
      </c>
      <c r="D1326" s="119">
        <v>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 t="s">
        <v>55</v>
      </c>
      <c r="P1326" s="119" t="s">
        <v>55</v>
      </c>
      <c r="Q1326" s="119" t="s">
        <v>55</v>
      </c>
      <c r="R1326" s="119" t="s">
        <v>55</v>
      </c>
      <c r="S1326" s="119" t="s">
        <v>55</v>
      </c>
      <c r="T1326" s="119" t="s">
        <v>55</v>
      </c>
      <c r="U1326" s="119" t="s">
        <v>55</v>
      </c>
      <c r="V1326" s="119" t="s">
        <v>55</v>
      </c>
      <c r="W1326" s="119" t="s">
        <v>55</v>
      </c>
      <c r="X1326" s="119" t="s">
        <v>55</v>
      </c>
      <c r="Y1326" s="119" t="s">
        <v>55</v>
      </c>
      <c r="Z1326" s="119" t="s">
        <v>55</v>
      </c>
      <c r="AA1326" s="119" t="s">
        <v>56</v>
      </c>
      <c r="AB1326" s="119" t="s">
        <v>56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 t="s">
        <v>55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530</v>
      </c>
    </row>
    <row r="1327" spans="1:65" s="119" customFormat="1" ht="11.4" x14ac:dyDescent="0.2">
      <c r="A1327" s="119" t="s">
        <v>161</v>
      </c>
      <c r="B1327" s="119">
        <v>1</v>
      </c>
      <c r="C1327" s="119">
        <v>0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1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25.4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531</v>
      </c>
    </row>
    <row r="1328" spans="1:65" s="119" customFormat="1" ht="11.4" x14ac:dyDescent="0.2">
      <c r="A1328" s="119" t="s">
        <v>162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55</v>
      </c>
      <c r="P1328" s="119" t="s">
        <v>55</v>
      </c>
      <c r="Q1328" s="119" t="s">
        <v>55</v>
      </c>
      <c r="R1328" s="119" t="s">
        <v>55</v>
      </c>
      <c r="S1328" s="119" t="s">
        <v>55</v>
      </c>
      <c r="T1328" s="119" t="s">
        <v>55</v>
      </c>
      <c r="U1328" s="119" t="s">
        <v>55</v>
      </c>
      <c r="V1328" s="119" t="s">
        <v>55</v>
      </c>
      <c r="W1328" s="119" t="s">
        <v>55</v>
      </c>
      <c r="X1328" s="119" t="s">
        <v>55</v>
      </c>
      <c r="Y1328" s="119" t="s">
        <v>55</v>
      </c>
      <c r="Z1328" s="119" t="s">
        <v>55</v>
      </c>
      <c r="AA1328" s="119" t="s">
        <v>56</v>
      </c>
      <c r="AB1328" s="119" t="s">
        <v>56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530</v>
      </c>
    </row>
    <row r="1329" spans="1:65" s="119" customFormat="1" ht="11.4" x14ac:dyDescent="0.2">
      <c r="A1329" s="119" t="s">
        <v>162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531</v>
      </c>
    </row>
    <row r="1330" spans="1:65" s="119" customFormat="1" ht="11.4" x14ac:dyDescent="0.2">
      <c r="A1330" s="119" t="s">
        <v>163</v>
      </c>
      <c r="B1330" s="119">
        <v>2</v>
      </c>
      <c r="C1330" s="119">
        <v>0</v>
      </c>
      <c r="D1330" s="119">
        <v>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509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2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7.5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530</v>
      </c>
    </row>
    <row r="1331" spans="1:65" s="119" customFormat="1" ht="11.4" x14ac:dyDescent="0.2">
      <c r="A1331" s="119" t="s">
        <v>163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531</v>
      </c>
    </row>
    <row r="1332" spans="1:65" s="119" customFormat="1" ht="11.4" x14ac:dyDescent="0.2">
      <c r="A1332" s="119" t="s">
        <v>164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55</v>
      </c>
      <c r="P1332" s="119" t="s">
        <v>55</v>
      </c>
      <c r="Q1332" s="119" t="s">
        <v>55</v>
      </c>
      <c r="R1332" s="119" t="s">
        <v>55</v>
      </c>
      <c r="S1332" s="119" t="s">
        <v>55</v>
      </c>
      <c r="T1332" s="119" t="s">
        <v>55</v>
      </c>
      <c r="U1332" s="119" t="s">
        <v>55</v>
      </c>
      <c r="V1332" s="119" t="s">
        <v>55</v>
      </c>
      <c r="W1332" s="119" t="s">
        <v>55</v>
      </c>
      <c r="X1332" s="119" t="s">
        <v>55</v>
      </c>
      <c r="Y1332" s="119" t="s">
        <v>55</v>
      </c>
      <c r="Z1332" s="119" t="s">
        <v>55</v>
      </c>
      <c r="AA1332" s="119" t="s">
        <v>56</v>
      </c>
      <c r="AB1332" s="119" t="s">
        <v>56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530</v>
      </c>
    </row>
    <row r="1333" spans="1:65" s="119" customFormat="1" ht="11.4" x14ac:dyDescent="0.2">
      <c r="A1333" s="119" t="s">
        <v>164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184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15.5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531</v>
      </c>
    </row>
    <row r="1334" spans="1:65" s="119" customFormat="1" ht="11.4" x14ac:dyDescent="0.2">
      <c r="A1334" s="119" t="s">
        <v>165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530</v>
      </c>
    </row>
    <row r="1335" spans="1:65" s="119" customFormat="1" ht="11.4" x14ac:dyDescent="0.2">
      <c r="A1335" s="119" t="s">
        <v>165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531</v>
      </c>
    </row>
    <row r="1336" spans="1:65" s="119" customFormat="1" ht="11.4" x14ac:dyDescent="0.2">
      <c r="A1336" s="119" t="s">
        <v>166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55</v>
      </c>
      <c r="P1336" s="119" t="s">
        <v>55</v>
      </c>
      <c r="Q1336" s="119" t="s">
        <v>55</v>
      </c>
      <c r="R1336" s="119" t="s">
        <v>55</v>
      </c>
      <c r="S1336" s="119" t="s">
        <v>55</v>
      </c>
      <c r="T1336" s="119" t="s">
        <v>55</v>
      </c>
      <c r="U1336" s="119" t="s">
        <v>55</v>
      </c>
      <c r="V1336" s="119" t="s">
        <v>55</v>
      </c>
      <c r="W1336" s="119" t="s">
        <v>55</v>
      </c>
      <c r="X1336" s="119" t="s">
        <v>55</v>
      </c>
      <c r="Y1336" s="119" t="s">
        <v>55</v>
      </c>
      <c r="Z1336" s="119" t="s">
        <v>55</v>
      </c>
      <c r="AA1336" s="119" t="s">
        <v>56</v>
      </c>
      <c r="AB1336" s="119" t="s">
        <v>56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530</v>
      </c>
    </row>
    <row r="1337" spans="1:65" s="119" customFormat="1" ht="11.4" x14ac:dyDescent="0.2">
      <c r="A1337" s="119" t="s">
        <v>166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531</v>
      </c>
    </row>
    <row r="1338" spans="1:65" s="119" customFormat="1" ht="11.4" x14ac:dyDescent="0.2">
      <c r="A1338" s="119" t="s">
        <v>167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530</v>
      </c>
    </row>
    <row r="1339" spans="1:65" s="119" customFormat="1" ht="11.4" x14ac:dyDescent="0.2">
      <c r="A1339" s="119" t="s">
        <v>167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531</v>
      </c>
    </row>
    <row r="1340" spans="1:65" s="119" customFormat="1" ht="11.4" x14ac:dyDescent="0.2">
      <c r="A1340" s="119" t="s">
        <v>168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184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15.5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530</v>
      </c>
    </row>
    <row r="1341" spans="1:65" s="119" customFormat="1" ht="11.4" x14ac:dyDescent="0.2">
      <c r="A1341" s="119" t="s">
        <v>168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531</v>
      </c>
    </row>
    <row r="1342" spans="1:65" s="119" customFormat="1" ht="11.4" x14ac:dyDescent="0.2">
      <c r="A1342" s="119" t="s">
        <v>169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505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1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8.6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530</v>
      </c>
    </row>
    <row r="1343" spans="1:65" s="119" customFormat="1" ht="11.4" x14ac:dyDescent="0.2">
      <c r="A1343" s="119" t="s">
        <v>169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531</v>
      </c>
    </row>
    <row r="1344" spans="1:65" s="119" customFormat="1" ht="11.4" x14ac:dyDescent="0.2">
      <c r="A1344" s="119" t="s">
        <v>170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218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530</v>
      </c>
    </row>
    <row r="1345" spans="1:65" s="119" customFormat="1" ht="11.4" x14ac:dyDescent="0.2">
      <c r="A1345" s="119" t="s">
        <v>170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531</v>
      </c>
    </row>
    <row r="1346" spans="1:65" s="119" customFormat="1" ht="11.4" x14ac:dyDescent="0.2">
      <c r="A1346" s="119" t="s">
        <v>171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530</v>
      </c>
    </row>
    <row r="1347" spans="1:65" s="119" customFormat="1" ht="11.4" x14ac:dyDescent="0.2">
      <c r="A1347" s="119" t="s">
        <v>171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482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1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9.9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531</v>
      </c>
    </row>
    <row r="1348" spans="1:65" s="119" customFormat="1" ht="11.4" x14ac:dyDescent="0.2">
      <c r="A1348" s="119" t="s">
        <v>172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530</v>
      </c>
    </row>
    <row r="1349" spans="1:65" s="119" customFormat="1" ht="11.4" x14ac:dyDescent="0.2">
      <c r="A1349" s="119" t="s">
        <v>172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531</v>
      </c>
    </row>
    <row r="1350" spans="1:65" s="120" customFormat="1" ht="12" x14ac:dyDescent="0.25">
      <c r="A1350" s="120" t="s">
        <v>173</v>
      </c>
      <c r="B1350" s="120">
        <v>179</v>
      </c>
      <c r="C1350" s="120">
        <v>12</v>
      </c>
      <c r="D1350" s="120">
        <v>163</v>
      </c>
      <c r="E1350" s="120">
        <v>0</v>
      </c>
      <c r="F1350" s="120">
        <v>4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6.7039999999999997</v>
      </c>
      <c r="P1350" s="120">
        <v>91.06</v>
      </c>
      <c r="Q1350" s="120">
        <v>0</v>
      </c>
      <c r="R1350" s="120">
        <v>2.2349999999999999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480</v>
      </c>
      <c r="AB1350" s="120" t="s">
        <v>485</v>
      </c>
      <c r="AC1350" s="120" t="s">
        <v>56</v>
      </c>
      <c r="AD1350" s="120" t="s">
        <v>196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31</v>
      </c>
      <c r="AO1350" s="120">
        <v>90</v>
      </c>
      <c r="AP1350" s="120">
        <v>48</v>
      </c>
      <c r="AQ1350" s="120">
        <v>10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13.5</v>
      </c>
      <c r="BI1350" s="120">
        <v>13</v>
      </c>
      <c r="BJ1350" s="120">
        <v>17.7</v>
      </c>
      <c r="BK1350" s="120">
        <v>20.3</v>
      </c>
      <c r="BL1350" s="120">
        <v>0</v>
      </c>
      <c r="BM1350" s="120" t="s">
        <v>530</v>
      </c>
    </row>
    <row r="1351" spans="1:65" s="120" customFormat="1" ht="12" x14ac:dyDescent="0.25">
      <c r="A1351" s="120" t="s">
        <v>173</v>
      </c>
      <c r="B1351" s="120">
        <v>114</v>
      </c>
      <c r="C1351" s="120">
        <v>15</v>
      </c>
      <c r="D1351" s="120">
        <v>93</v>
      </c>
      <c r="E1351" s="120">
        <v>0</v>
      </c>
      <c r="F1351" s="120">
        <v>5</v>
      </c>
      <c r="G1351" s="120">
        <v>1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13.16</v>
      </c>
      <c r="P1351" s="120">
        <v>81.58</v>
      </c>
      <c r="Q1351" s="120">
        <v>0</v>
      </c>
      <c r="R1351" s="120">
        <v>4.3860000000000001</v>
      </c>
      <c r="S1351" s="120">
        <v>0.877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211</v>
      </c>
      <c r="AB1351" s="120" t="s">
        <v>207</v>
      </c>
      <c r="AC1351" s="120" t="s">
        <v>56</v>
      </c>
      <c r="AD1351" s="120" t="s">
        <v>490</v>
      </c>
      <c r="AE1351" s="120" t="s">
        <v>565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4</v>
      </c>
      <c r="AN1351" s="120">
        <v>17</v>
      </c>
      <c r="AO1351" s="120">
        <v>50</v>
      </c>
      <c r="AP1351" s="120">
        <v>39</v>
      </c>
      <c r="AQ1351" s="120">
        <v>3</v>
      </c>
      <c r="AR1351" s="120">
        <v>1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13.6</v>
      </c>
      <c r="BI1351" s="120">
        <v>13.7</v>
      </c>
      <c r="BJ1351" s="120">
        <v>17.899999999999999</v>
      </c>
      <c r="BK1351" s="120">
        <v>19.8</v>
      </c>
      <c r="BL1351" s="120">
        <v>0</v>
      </c>
      <c r="BM1351" s="120" t="s">
        <v>531</v>
      </c>
    </row>
    <row r="1352" spans="1:65" s="120" customFormat="1" ht="12" x14ac:dyDescent="0.25">
      <c r="A1352" s="120" t="s">
        <v>175</v>
      </c>
      <c r="B1352" s="120">
        <v>193</v>
      </c>
      <c r="C1352" s="120">
        <v>12</v>
      </c>
      <c r="D1352" s="120">
        <v>177</v>
      </c>
      <c r="E1352" s="120">
        <v>0</v>
      </c>
      <c r="F1352" s="120">
        <v>4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6.218</v>
      </c>
      <c r="P1352" s="120">
        <v>91.71</v>
      </c>
      <c r="Q1352" s="120">
        <v>0</v>
      </c>
      <c r="R1352" s="120">
        <v>2.073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480</v>
      </c>
      <c r="AB1352" s="120" t="s">
        <v>216</v>
      </c>
      <c r="AC1352" s="120" t="s">
        <v>56</v>
      </c>
      <c r="AD1352" s="120" t="s">
        <v>196</v>
      </c>
      <c r="AE1352" s="120" t="s">
        <v>56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33</v>
      </c>
      <c r="AO1352" s="120">
        <v>94</v>
      </c>
      <c r="AP1352" s="120">
        <v>53</v>
      </c>
      <c r="AQ1352" s="120">
        <v>12</v>
      </c>
      <c r="AR1352" s="120">
        <v>1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13.7</v>
      </c>
      <c r="BI1352" s="120">
        <v>13.2</v>
      </c>
      <c r="BJ1352" s="120">
        <v>17.7</v>
      </c>
      <c r="BK1352" s="120">
        <v>20.399999999999999</v>
      </c>
      <c r="BL1352" s="120">
        <v>0</v>
      </c>
      <c r="BM1352" s="120" t="s">
        <v>530</v>
      </c>
    </row>
    <row r="1353" spans="1:65" s="120" customFormat="1" ht="12" x14ac:dyDescent="0.25">
      <c r="A1353" s="120" t="s">
        <v>175</v>
      </c>
      <c r="B1353" s="120">
        <v>128</v>
      </c>
      <c r="C1353" s="120">
        <v>15</v>
      </c>
      <c r="D1353" s="120">
        <v>107</v>
      </c>
      <c r="E1353" s="120">
        <v>0</v>
      </c>
      <c r="F1353" s="120">
        <v>5</v>
      </c>
      <c r="G1353" s="120">
        <v>1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11.72</v>
      </c>
      <c r="P1353" s="120">
        <v>83.59</v>
      </c>
      <c r="Q1353" s="120">
        <v>0</v>
      </c>
      <c r="R1353" s="120">
        <v>3.9060000000000001</v>
      </c>
      <c r="S1353" s="120">
        <v>0.78100000000000003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211</v>
      </c>
      <c r="AB1353" s="120" t="s">
        <v>196</v>
      </c>
      <c r="AC1353" s="120" t="s">
        <v>56</v>
      </c>
      <c r="AD1353" s="120" t="s">
        <v>490</v>
      </c>
      <c r="AE1353" s="120" t="s">
        <v>565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4</v>
      </c>
      <c r="AN1353" s="120">
        <v>18</v>
      </c>
      <c r="AO1353" s="120">
        <v>56</v>
      </c>
      <c r="AP1353" s="120">
        <v>43</v>
      </c>
      <c r="AQ1353" s="120">
        <v>5</v>
      </c>
      <c r="AR1353" s="120">
        <v>2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13.8</v>
      </c>
      <c r="BI1353" s="120">
        <v>13.8</v>
      </c>
      <c r="BJ1353" s="120">
        <v>18.399999999999999</v>
      </c>
      <c r="BK1353" s="120">
        <v>21</v>
      </c>
      <c r="BL1353" s="120">
        <v>0</v>
      </c>
      <c r="BM1353" s="120" t="s">
        <v>531</v>
      </c>
    </row>
    <row r="1354" spans="1:65" s="120" customFormat="1" ht="12" x14ac:dyDescent="0.25">
      <c r="A1354" s="120" t="s">
        <v>177</v>
      </c>
      <c r="B1354" s="120">
        <v>196</v>
      </c>
      <c r="C1354" s="120">
        <v>12</v>
      </c>
      <c r="D1354" s="120">
        <v>180</v>
      </c>
      <c r="E1354" s="120">
        <v>0</v>
      </c>
      <c r="F1354" s="120">
        <v>4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6.1219999999999999</v>
      </c>
      <c r="P1354" s="120">
        <v>91.84</v>
      </c>
      <c r="Q1354" s="120">
        <v>0</v>
      </c>
      <c r="R1354" s="120">
        <v>2.0409999999999999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480</v>
      </c>
      <c r="AB1354" s="120" t="s">
        <v>216</v>
      </c>
      <c r="AC1354" s="120" t="s">
        <v>56</v>
      </c>
      <c r="AD1354" s="120" t="s">
        <v>196</v>
      </c>
      <c r="AE1354" s="120" t="s">
        <v>56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34</v>
      </c>
      <c r="AO1354" s="120">
        <v>95</v>
      </c>
      <c r="AP1354" s="120">
        <v>54</v>
      </c>
      <c r="AQ1354" s="120">
        <v>12</v>
      </c>
      <c r="AR1354" s="120">
        <v>1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13.7</v>
      </c>
      <c r="BI1354" s="120">
        <v>13.2</v>
      </c>
      <c r="BJ1354" s="120">
        <v>17.7</v>
      </c>
      <c r="BK1354" s="120">
        <v>20.3</v>
      </c>
      <c r="BL1354" s="120">
        <v>0</v>
      </c>
      <c r="BM1354" s="120" t="s">
        <v>530</v>
      </c>
    </row>
    <row r="1355" spans="1:65" s="120" customFormat="1" ht="12" x14ac:dyDescent="0.25">
      <c r="A1355" s="120" t="s">
        <v>177</v>
      </c>
      <c r="B1355" s="120">
        <v>129</v>
      </c>
      <c r="C1355" s="120">
        <v>15</v>
      </c>
      <c r="D1355" s="120">
        <v>108</v>
      </c>
      <c r="E1355" s="120">
        <v>0</v>
      </c>
      <c r="F1355" s="120">
        <v>5</v>
      </c>
      <c r="G1355" s="120">
        <v>1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11.63</v>
      </c>
      <c r="P1355" s="120">
        <v>83.72</v>
      </c>
      <c r="Q1355" s="120">
        <v>0</v>
      </c>
      <c r="R1355" s="120">
        <v>3.8759999999999999</v>
      </c>
      <c r="S1355" s="120">
        <v>0.77500000000000002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211</v>
      </c>
      <c r="AB1355" s="120" t="s">
        <v>216</v>
      </c>
      <c r="AC1355" s="120" t="s">
        <v>56</v>
      </c>
      <c r="AD1355" s="120" t="s">
        <v>490</v>
      </c>
      <c r="AE1355" s="120" t="s">
        <v>565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4</v>
      </c>
      <c r="AN1355" s="120">
        <v>19</v>
      </c>
      <c r="AO1355" s="120">
        <v>56</v>
      </c>
      <c r="AP1355" s="120">
        <v>43</v>
      </c>
      <c r="AQ1355" s="120">
        <v>5</v>
      </c>
      <c r="AR1355" s="120">
        <v>2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13.8</v>
      </c>
      <c r="BI1355" s="120">
        <v>13.7</v>
      </c>
      <c r="BJ1355" s="120">
        <v>18.3</v>
      </c>
      <c r="BK1355" s="120">
        <v>21</v>
      </c>
      <c r="BL1355" s="120">
        <v>0</v>
      </c>
      <c r="BM1355" s="120" t="s">
        <v>531</v>
      </c>
    </row>
    <row r="1356" spans="1:65" s="120" customFormat="1" ht="12" x14ac:dyDescent="0.25">
      <c r="A1356" s="120" t="s">
        <v>178</v>
      </c>
      <c r="B1356" s="120">
        <v>196</v>
      </c>
      <c r="C1356" s="120">
        <v>12</v>
      </c>
      <c r="D1356" s="120">
        <v>180</v>
      </c>
      <c r="E1356" s="120">
        <v>0</v>
      </c>
      <c r="F1356" s="120">
        <v>4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6.1219999999999999</v>
      </c>
      <c r="P1356" s="120">
        <v>91.84</v>
      </c>
      <c r="Q1356" s="120">
        <v>0</v>
      </c>
      <c r="R1356" s="120">
        <v>2.0409999999999999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480</v>
      </c>
      <c r="AB1356" s="120" t="s">
        <v>216</v>
      </c>
      <c r="AC1356" s="120" t="s">
        <v>56</v>
      </c>
      <c r="AD1356" s="120" t="s">
        <v>196</v>
      </c>
      <c r="AE1356" s="120" t="s">
        <v>56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34</v>
      </c>
      <c r="AO1356" s="120">
        <v>95</v>
      </c>
      <c r="AP1356" s="120">
        <v>54</v>
      </c>
      <c r="AQ1356" s="120">
        <v>12</v>
      </c>
      <c r="AR1356" s="120">
        <v>1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13.7</v>
      </c>
      <c r="BI1356" s="120">
        <v>13.2</v>
      </c>
      <c r="BJ1356" s="120">
        <v>17.7</v>
      </c>
      <c r="BK1356" s="120">
        <v>20.3</v>
      </c>
      <c r="BL1356" s="120">
        <v>0</v>
      </c>
      <c r="BM1356" s="120" t="s">
        <v>530</v>
      </c>
    </row>
    <row r="1357" spans="1:65" s="120" customFormat="1" ht="12" x14ac:dyDescent="0.25">
      <c r="A1357" s="120" t="s">
        <v>178</v>
      </c>
      <c r="B1357" s="120">
        <v>129</v>
      </c>
      <c r="C1357" s="120">
        <v>15</v>
      </c>
      <c r="D1357" s="120">
        <v>108</v>
      </c>
      <c r="E1357" s="120">
        <v>0</v>
      </c>
      <c r="F1357" s="120">
        <v>5</v>
      </c>
      <c r="G1357" s="120">
        <v>1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11.63</v>
      </c>
      <c r="P1357" s="120">
        <v>83.72</v>
      </c>
      <c r="Q1357" s="120">
        <v>0</v>
      </c>
      <c r="R1357" s="120">
        <v>3.8759999999999999</v>
      </c>
      <c r="S1357" s="120">
        <v>0.77500000000000002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211</v>
      </c>
      <c r="AB1357" s="120" t="s">
        <v>216</v>
      </c>
      <c r="AC1357" s="120" t="s">
        <v>56</v>
      </c>
      <c r="AD1357" s="120" t="s">
        <v>490</v>
      </c>
      <c r="AE1357" s="120" t="s">
        <v>565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4</v>
      </c>
      <c r="AN1357" s="120">
        <v>19</v>
      </c>
      <c r="AO1357" s="120">
        <v>56</v>
      </c>
      <c r="AP1357" s="120">
        <v>43</v>
      </c>
      <c r="AQ1357" s="120">
        <v>5</v>
      </c>
      <c r="AR1357" s="120">
        <v>2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13.8</v>
      </c>
      <c r="BI1357" s="120">
        <v>13.7</v>
      </c>
      <c r="BJ1357" s="120">
        <v>18.3</v>
      </c>
      <c r="BK1357" s="120">
        <v>21</v>
      </c>
      <c r="BL1357" s="120">
        <v>0</v>
      </c>
      <c r="BM1357" s="120" t="s">
        <v>531</v>
      </c>
    </row>
    <row r="1360" spans="1:65" s="115" customFormat="1" x14ac:dyDescent="0.25">
      <c r="A1360" s="115" t="s">
        <v>568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271</v>
      </c>
      <c r="AR1363" s="118" t="s">
        <v>51</v>
      </c>
      <c r="AS1363" s="118" t="s">
        <v>272</v>
      </c>
      <c r="AT1363" s="118" t="s">
        <v>273</v>
      </c>
      <c r="AU1363" s="118" t="s">
        <v>274</v>
      </c>
      <c r="AV1363" s="118" t="s">
        <v>275</v>
      </c>
      <c r="AW1363" s="118" t="s">
        <v>52</v>
      </c>
      <c r="AX1363" s="118" t="s">
        <v>276</v>
      </c>
      <c r="AY1363" s="118" t="s">
        <v>277</v>
      </c>
      <c r="AZ1363" s="118" t="s">
        <v>278</v>
      </c>
      <c r="BA1363" s="118" t="s">
        <v>279</v>
      </c>
      <c r="BB1363" s="118" t="s">
        <v>53</v>
      </c>
      <c r="BC1363" s="118" t="s">
        <v>280</v>
      </c>
      <c r="BD1363" s="118" t="s">
        <v>15</v>
      </c>
      <c r="BE1363" s="118" t="s">
        <v>281</v>
      </c>
      <c r="BF1363" s="118" t="s">
        <v>16</v>
      </c>
      <c r="BG1363" s="118" t="s">
        <v>269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271</v>
      </c>
      <c r="AQ1364" s="118" t="s">
        <v>51</v>
      </c>
      <c r="AR1364" s="118" t="s">
        <v>272</v>
      </c>
      <c r="AS1364" s="118" t="s">
        <v>273</v>
      </c>
      <c r="AT1364" s="118" t="s">
        <v>274</v>
      </c>
      <c r="AU1364" s="118" t="s">
        <v>275</v>
      </c>
      <c r="AV1364" s="118" t="s">
        <v>52</v>
      </c>
      <c r="AW1364" s="118" t="s">
        <v>276</v>
      </c>
      <c r="AX1364" s="118" t="s">
        <v>277</v>
      </c>
      <c r="AY1364" s="118" t="s">
        <v>278</v>
      </c>
      <c r="AZ1364" s="118" t="s">
        <v>279</v>
      </c>
      <c r="BA1364" s="118" t="s">
        <v>53</v>
      </c>
      <c r="BB1364" s="118" t="s">
        <v>280</v>
      </c>
      <c r="BC1364" s="118" t="s">
        <v>15</v>
      </c>
      <c r="BD1364" s="118" t="s">
        <v>281</v>
      </c>
      <c r="BE1364" s="118" t="s">
        <v>16</v>
      </c>
      <c r="BF1364" s="118" t="s">
        <v>269</v>
      </c>
      <c r="BG1364" s="118" t="s">
        <v>282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530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531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530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531</v>
      </c>
    </row>
    <row r="1369" spans="1:65" s="119" customFormat="1" ht="11.4" x14ac:dyDescent="0.2">
      <c r="A1369" s="119" t="s">
        <v>58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530</v>
      </c>
    </row>
    <row r="1370" spans="1:65" s="119" customFormat="1" ht="11.4" x14ac:dyDescent="0.2">
      <c r="A1370" s="119" t="s">
        <v>58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531</v>
      </c>
    </row>
    <row r="1371" spans="1:65" s="119" customFormat="1" ht="11.4" x14ac:dyDescent="0.2">
      <c r="A1371" s="119" t="s">
        <v>59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530</v>
      </c>
    </row>
    <row r="1372" spans="1:65" s="119" customFormat="1" ht="11.4" x14ac:dyDescent="0.2">
      <c r="A1372" s="119" t="s">
        <v>59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531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530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531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530</v>
      </c>
    </row>
    <row r="1376" spans="1:65" s="119" customFormat="1" ht="11.4" x14ac:dyDescent="0.2">
      <c r="A1376" s="119" t="s">
        <v>61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531</v>
      </c>
    </row>
    <row r="1377" spans="1:65" s="119" customFormat="1" ht="11.4" x14ac:dyDescent="0.2">
      <c r="A1377" s="119" t="s">
        <v>62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530</v>
      </c>
    </row>
    <row r="1378" spans="1:65" s="119" customFormat="1" ht="11.4" x14ac:dyDescent="0.2">
      <c r="A1378" s="119" t="s">
        <v>62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531</v>
      </c>
    </row>
    <row r="1379" spans="1:65" s="119" customFormat="1" ht="11.4" x14ac:dyDescent="0.2">
      <c r="A1379" s="119" t="s">
        <v>63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530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531</v>
      </c>
    </row>
    <row r="1381" spans="1:65" s="119" customFormat="1" ht="11.4" x14ac:dyDescent="0.2">
      <c r="A1381" s="119" t="s">
        <v>65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530</v>
      </c>
    </row>
    <row r="1382" spans="1:65" s="119" customFormat="1" ht="11.4" x14ac:dyDescent="0.2">
      <c r="A1382" s="119" t="s">
        <v>65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531</v>
      </c>
    </row>
    <row r="1383" spans="1:65" s="119" customFormat="1" ht="11.4" x14ac:dyDescent="0.2">
      <c r="A1383" s="119" t="s">
        <v>66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530</v>
      </c>
    </row>
    <row r="1384" spans="1:65" s="119" customFormat="1" ht="11.4" x14ac:dyDescent="0.2">
      <c r="A1384" s="119" t="s">
        <v>66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531</v>
      </c>
    </row>
    <row r="1385" spans="1:65" s="119" customFormat="1" ht="11.4" x14ac:dyDescent="0.2">
      <c r="A1385" s="119" t="s">
        <v>67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530</v>
      </c>
    </row>
    <row r="1386" spans="1:65" s="119" customFormat="1" ht="11.4" x14ac:dyDescent="0.2">
      <c r="A1386" s="119" t="s">
        <v>67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531</v>
      </c>
    </row>
    <row r="1387" spans="1:65" s="119" customFormat="1" ht="11.4" x14ac:dyDescent="0.2">
      <c r="A1387" s="119" t="s">
        <v>68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530</v>
      </c>
    </row>
    <row r="1388" spans="1:65" s="119" customFormat="1" ht="11.4" x14ac:dyDescent="0.2">
      <c r="A1388" s="119" t="s">
        <v>68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531</v>
      </c>
    </row>
    <row r="1389" spans="1:65" s="119" customFormat="1" ht="11.4" x14ac:dyDescent="0.2">
      <c r="A1389" s="119" t="s">
        <v>69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530</v>
      </c>
    </row>
    <row r="1390" spans="1:65" s="119" customFormat="1" ht="11.4" x14ac:dyDescent="0.2">
      <c r="A1390" s="119" t="s">
        <v>69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531</v>
      </c>
    </row>
    <row r="1391" spans="1:65" s="119" customFormat="1" ht="11.4" x14ac:dyDescent="0.2">
      <c r="A1391" s="119" t="s">
        <v>70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530</v>
      </c>
    </row>
    <row r="1392" spans="1:65" s="119" customFormat="1" ht="11.4" x14ac:dyDescent="0.2">
      <c r="A1392" s="119" t="s">
        <v>70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531</v>
      </c>
    </row>
    <row r="1393" spans="1:65" s="119" customFormat="1" ht="11.4" x14ac:dyDescent="0.2">
      <c r="A1393" s="119" t="s">
        <v>71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530</v>
      </c>
    </row>
    <row r="1394" spans="1:65" s="119" customFormat="1" ht="11.4" x14ac:dyDescent="0.2">
      <c r="A1394" s="119" t="s">
        <v>71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531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0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0</v>
      </c>
      <c r="Q1395" s="119">
        <v>0</v>
      </c>
      <c r="R1395" s="119">
        <v>100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56</v>
      </c>
      <c r="AC1395" s="119" t="s">
        <v>56</v>
      </c>
      <c r="AD1395" s="119" t="s">
        <v>218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530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531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530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531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530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531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530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531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530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531</v>
      </c>
    </row>
    <row r="1405" spans="1:65" s="119" customFormat="1" ht="11.4" x14ac:dyDescent="0.2">
      <c r="A1405" s="119" t="s">
        <v>78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530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531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530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531</v>
      </c>
    </row>
    <row r="1409" spans="1:65" s="119" customFormat="1" ht="11.4" x14ac:dyDescent="0.2">
      <c r="A1409" s="119" t="s">
        <v>81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530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531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530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531</v>
      </c>
    </row>
    <row r="1413" spans="1:65" s="119" customFormat="1" ht="11.4" x14ac:dyDescent="0.2">
      <c r="A1413" s="119" t="s">
        <v>83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530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531</v>
      </c>
    </row>
    <row r="1415" spans="1:65" s="119" customFormat="1" ht="11.4" x14ac:dyDescent="0.2">
      <c r="A1415" s="119" t="s">
        <v>85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530</v>
      </c>
    </row>
    <row r="1416" spans="1:65" s="119" customFormat="1" ht="11.4" x14ac:dyDescent="0.2">
      <c r="A1416" s="119" t="s">
        <v>85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469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11.8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531</v>
      </c>
    </row>
    <row r="1417" spans="1:65" s="119" customFormat="1" ht="11.4" x14ac:dyDescent="0.2">
      <c r="A1417" s="119" t="s">
        <v>86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530</v>
      </c>
    </row>
    <row r="1418" spans="1:65" s="119" customFormat="1" ht="11.4" x14ac:dyDescent="0.2">
      <c r="A1418" s="119" t="s">
        <v>86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201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12.7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531</v>
      </c>
    </row>
    <row r="1419" spans="1:65" s="119" customFormat="1" ht="11.4" x14ac:dyDescent="0.2">
      <c r="A1419" s="119" t="s">
        <v>88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55</v>
      </c>
      <c r="P1419" s="119" t="s">
        <v>55</v>
      </c>
      <c r="Q1419" s="119" t="s">
        <v>55</v>
      </c>
      <c r="R1419" s="119" t="s">
        <v>55</v>
      </c>
      <c r="S1419" s="119" t="s">
        <v>55</v>
      </c>
      <c r="T1419" s="119" t="s">
        <v>55</v>
      </c>
      <c r="U1419" s="119" t="s">
        <v>55</v>
      </c>
      <c r="V1419" s="119" t="s">
        <v>55</v>
      </c>
      <c r="W1419" s="119" t="s">
        <v>55</v>
      </c>
      <c r="X1419" s="119" t="s">
        <v>55</v>
      </c>
      <c r="Y1419" s="119" t="s">
        <v>55</v>
      </c>
      <c r="Z1419" s="119" t="s">
        <v>55</v>
      </c>
      <c r="AA1419" s="119" t="s">
        <v>56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530</v>
      </c>
    </row>
    <row r="1420" spans="1:65" s="119" customFormat="1" ht="11.4" x14ac:dyDescent="0.2">
      <c r="A1420" s="119" t="s">
        <v>88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569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531</v>
      </c>
    </row>
    <row r="1421" spans="1:65" s="119" customFormat="1" ht="11.4" x14ac:dyDescent="0.2">
      <c r="A1421" s="119" t="s">
        <v>89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530</v>
      </c>
    </row>
    <row r="1422" spans="1:65" s="119" customFormat="1" ht="11.4" x14ac:dyDescent="0.2">
      <c r="A1422" s="119" t="s">
        <v>89</v>
      </c>
      <c r="B1422" s="119">
        <v>1</v>
      </c>
      <c r="C1422" s="119">
        <v>0</v>
      </c>
      <c r="D1422" s="119">
        <v>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485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13.8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531</v>
      </c>
    </row>
    <row r="1423" spans="1:65" s="119" customFormat="1" ht="11.4" x14ac:dyDescent="0.2">
      <c r="A1423" s="119" t="s">
        <v>91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55</v>
      </c>
      <c r="P1423" s="119" t="s">
        <v>55</v>
      </c>
      <c r="Q1423" s="119" t="s">
        <v>55</v>
      </c>
      <c r="R1423" s="119" t="s">
        <v>55</v>
      </c>
      <c r="S1423" s="119" t="s">
        <v>55</v>
      </c>
      <c r="T1423" s="119" t="s">
        <v>55</v>
      </c>
      <c r="U1423" s="119" t="s">
        <v>55</v>
      </c>
      <c r="V1423" s="119" t="s">
        <v>55</v>
      </c>
      <c r="W1423" s="119" t="s">
        <v>55</v>
      </c>
      <c r="X1423" s="119" t="s">
        <v>55</v>
      </c>
      <c r="Y1423" s="119" t="s">
        <v>55</v>
      </c>
      <c r="Z1423" s="119" t="s">
        <v>55</v>
      </c>
      <c r="AA1423" s="119" t="s">
        <v>56</v>
      </c>
      <c r="AB1423" s="119" t="s">
        <v>56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530</v>
      </c>
    </row>
    <row r="1424" spans="1:65" s="119" customFormat="1" ht="11.4" x14ac:dyDescent="0.2">
      <c r="A1424" s="119" t="s">
        <v>91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531</v>
      </c>
    </row>
    <row r="1425" spans="1:65" s="119" customFormat="1" ht="11.4" x14ac:dyDescent="0.2">
      <c r="A1425" s="119" t="s">
        <v>92</v>
      </c>
      <c r="B1425" s="119">
        <v>0</v>
      </c>
      <c r="C1425" s="119">
        <v>0</v>
      </c>
      <c r="D1425" s="119">
        <v>0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 t="s">
        <v>55</v>
      </c>
      <c r="P1425" s="119" t="s">
        <v>55</v>
      </c>
      <c r="Q1425" s="119" t="s">
        <v>55</v>
      </c>
      <c r="R1425" s="119" t="s">
        <v>55</v>
      </c>
      <c r="S1425" s="119" t="s">
        <v>55</v>
      </c>
      <c r="T1425" s="119" t="s">
        <v>55</v>
      </c>
      <c r="U1425" s="119" t="s">
        <v>55</v>
      </c>
      <c r="V1425" s="119" t="s">
        <v>55</v>
      </c>
      <c r="W1425" s="119" t="s">
        <v>55</v>
      </c>
      <c r="X1425" s="119" t="s">
        <v>55</v>
      </c>
      <c r="Y1425" s="119" t="s">
        <v>55</v>
      </c>
      <c r="Z1425" s="119" t="s">
        <v>55</v>
      </c>
      <c r="AA1425" s="119" t="s">
        <v>56</v>
      </c>
      <c r="AB1425" s="119" t="s">
        <v>56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 t="s">
        <v>55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530</v>
      </c>
    </row>
    <row r="1426" spans="1:65" s="119" customFormat="1" ht="11.4" x14ac:dyDescent="0.2">
      <c r="A1426" s="119" t="s">
        <v>92</v>
      </c>
      <c r="B1426" s="119">
        <v>1</v>
      </c>
      <c r="C1426" s="119">
        <v>0</v>
      </c>
      <c r="D1426" s="119">
        <v>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106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1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18.100000000000001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531</v>
      </c>
    </row>
    <row r="1427" spans="1:65" s="119" customFormat="1" ht="11.4" x14ac:dyDescent="0.2">
      <c r="A1427" s="119" t="s">
        <v>93</v>
      </c>
      <c r="B1427" s="119">
        <v>3</v>
      </c>
      <c r="C1427" s="119">
        <v>0</v>
      </c>
      <c r="D1427" s="119">
        <v>3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516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2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19.8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530</v>
      </c>
    </row>
    <row r="1428" spans="1:65" s="119" customFormat="1" ht="11.4" x14ac:dyDescent="0.2">
      <c r="A1428" s="119" t="s">
        <v>93</v>
      </c>
      <c r="B1428" s="119">
        <v>4</v>
      </c>
      <c r="C1428" s="119">
        <v>0</v>
      </c>
      <c r="D1428" s="119">
        <v>4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196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3</v>
      </c>
      <c r="AP1428" s="119">
        <v>1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14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531</v>
      </c>
    </row>
    <row r="1429" spans="1:65" s="119" customFormat="1" ht="11.4" x14ac:dyDescent="0.2">
      <c r="A1429" s="119" t="s">
        <v>94</v>
      </c>
      <c r="B1429" s="119">
        <v>7</v>
      </c>
      <c r="C1429" s="119">
        <v>1</v>
      </c>
      <c r="D1429" s="119">
        <v>6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14.29</v>
      </c>
      <c r="P1429" s="119">
        <v>85.71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498</v>
      </c>
      <c r="AB1429" s="119" t="s">
        <v>184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4</v>
      </c>
      <c r="AP1429" s="119">
        <v>3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15.1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530</v>
      </c>
    </row>
    <row r="1430" spans="1:65" s="119" customFormat="1" ht="11.4" x14ac:dyDescent="0.2">
      <c r="A1430" s="119" t="s">
        <v>94</v>
      </c>
      <c r="B1430" s="119">
        <v>4</v>
      </c>
      <c r="C1430" s="119">
        <v>0</v>
      </c>
      <c r="D1430" s="119">
        <v>4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194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3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531</v>
      </c>
    </row>
    <row r="1431" spans="1:65" s="119" customFormat="1" ht="11.4" x14ac:dyDescent="0.2">
      <c r="A1431" s="119" t="s">
        <v>95</v>
      </c>
      <c r="B1431" s="119">
        <v>8</v>
      </c>
      <c r="C1431" s="119">
        <v>0</v>
      </c>
      <c r="D1431" s="119">
        <v>8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211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4</v>
      </c>
      <c r="AP1431" s="119">
        <v>4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14.6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530</v>
      </c>
    </row>
    <row r="1432" spans="1:65" s="119" customFormat="1" ht="11.4" x14ac:dyDescent="0.2">
      <c r="A1432" s="119" t="s">
        <v>95</v>
      </c>
      <c r="B1432" s="119">
        <v>2</v>
      </c>
      <c r="C1432" s="119">
        <v>0</v>
      </c>
      <c r="D1432" s="119">
        <v>2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203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0</v>
      </c>
      <c r="AQ1432" s="119">
        <v>1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16.100000000000001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531</v>
      </c>
    </row>
    <row r="1433" spans="1:65" s="119" customFormat="1" ht="11.4" x14ac:dyDescent="0.2">
      <c r="A1433" s="119" t="s">
        <v>97</v>
      </c>
      <c r="B1433" s="119">
        <v>13</v>
      </c>
      <c r="C1433" s="119">
        <v>1</v>
      </c>
      <c r="D1433" s="119">
        <v>12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7.6920000000000002</v>
      </c>
      <c r="P1433" s="119">
        <v>92.31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494</v>
      </c>
      <c r="AB1433" s="119" t="s">
        <v>221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6</v>
      </c>
      <c r="AP1433" s="119">
        <v>5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15.3</v>
      </c>
      <c r="BI1433" s="119">
        <v>14.6</v>
      </c>
      <c r="BJ1433" s="119">
        <v>18.100000000000001</v>
      </c>
      <c r="BK1433" s="119">
        <v>21.4</v>
      </c>
      <c r="BL1433" s="119">
        <v>0</v>
      </c>
      <c r="BM1433" s="119" t="s">
        <v>530</v>
      </c>
    </row>
    <row r="1434" spans="1:65" s="119" customFormat="1" ht="11.4" x14ac:dyDescent="0.2">
      <c r="A1434" s="119" t="s">
        <v>97</v>
      </c>
      <c r="B1434" s="119">
        <v>3</v>
      </c>
      <c r="C1434" s="119">
        <v>0</v>
      </c>
      <c r="D1434" s="119">
        <v>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204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2</v>
      </c>
      <c r="AQ1434" s="119">
        <v>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19.5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531</v>
      </c>
    </row>
    <row r="1435" spans="1:65" s="119" customFormat="1" ht="11.4" x14ac:dyDescent="0.2">
      <c r="A1435" s="119" t="s">
        <v>98</v>
      </c>
      <c r="B1435" s="119">
        <v>11</v>
      </c>
      <c r="C1435" s="119">
        <v>0</v>
      </c>
      <c r="D1435" s="119">
        <v>11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72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3</v>
      </c>
      <c r="AP1435" s="119">
        <v>3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16.2</v>
      </c>
      <c r="BI1435" s="119">
        <v>17.600000000000001</v>
      </c>
      <c r="BJ1435" s="119">
        <v>21.5</v>
      </c>
      <c r="BK1435" s="119">
        <v>24.8</v>
      </c>
      <c r="BL1435" s="119">
        <v>0</v>
      </c>
      <c r="BM1435" s="119" t="s">
        <v>530</v>
      </c>
    </row>
    <row r="1436" spans="1:65" s="119" customFormat="1" ht="11.4" x14ac:dyDescent="0.2">
      <c r="A1436" s="119" t="s">
        <v>98</v>
      </c>
      <c r="B1436" s="119">
        <v>6</v>
      </c>
      <c r="C1436" s="119">
        <v>1</v>
      </c>
      <c r="D1436" s="119">
        <v>5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16.670000000000002</v>
      </c>
      <c r="P1436" s="119">
        <v>83.33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570</v>
      </c>
      <c r="AB1436" s="119" t="s">
        <v>212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0</v>
      </c>
      <c r="AO1436" s="119">
        <v>2</v>
      </c>
      <c r="AP1436" s="119">
        <v>3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13.9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531</v>
      </c>
    </row>
    <row r="1437" spans="1:65" s="119" customFormat="1" ht="11.4" x14ac:dyDescent="0.2">
      <c r="A1437" s="119" t="s">
        <v>99</v>
      </c>
      <c r="B1437" s="119">
        <v>3</v>
      </c>
      <c r="C1437" s="119">
        <v>0</v>
      </c>
      <c r="D1437" s="119">
        <v>3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84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</v>
      </c>
      <c r="AP1437" s="119">
        <v>1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13.6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530</v>
      </c>
    </row>
    <row r="1438" spans="1:65" s="119" customFormat="1" ht="11.4" x14ac:dyDescent="0.2">
      <c r="A1438" s="119" t="s">
        <v>99</v>
      </c>
      <c r="B1438" s="119">
        <v>3</v>
      </c>
      <c r="C1438" s="119">
        <v>0</v>
      </c>
      <c r="D1438" s="119">
        <v>3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221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2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15.6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531</v>
      </c>
    </row>
    <row r="1439" spans="1:65" s="119" customFormat="1" ht="11.4" x14ac:dyDescent="0.2">
      <c r="A1439" s="119" t="s">
        <v>100</v>
      </c>
      <c r="B1439" s="119">
        <v>2</v>
      </c>
      <c r="C1439" s="119">
        <v>0</v>
      </c>
      <c r="D1439" s="119">
        <v>2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215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2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16.7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530</v>
      </c>
    </row>
    <row r="1440" spans="1:65" s="119" customFormat="1" ht="11.4" x14ac:dyDescent="0.2">
      <c r="A1440" s="119" t="s">
        <v>100</v>
      </c>
      <c r="B1440" s="119">
        <v>3</v>
      </c>
      <c r="C1440" s="119">
        <v>0</v>
      </c>
      <c r="D1440" s="119">
        <v>3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126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2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16.399999999999999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531</v>
      </c>
    </row>
    <row r="1441" spans="1:65" s="119" customFormat="1" ht="11.4" x14ac:dyDescent="0.2">
      <c r="A1441" s="119" t="s">
        <v>101</v>
      </c>
      <c r="B1441" s="119">
        <v>1</v>
      </c>
      <c r="C1441" s="119">
        <v>0</v>
      </c>
      <c r="D1441" s="119">
        <v>1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550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9.3000000000000007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530</v>
      </c>
    </row>
    <row r="1442" spans="1:65" s="119" customFormat="1" ht="11.4" x14ac:dyDescent="0.2">
      <c r="A1442" s="119" t="s">
        <v>101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531</v>
      </c>
    </row>
    <row r="1443" spans="1:65" s="119" customFormat="1" ht="11.4" x14ac:dyDescent="0.2">
      <c r="A1443" s="119" t="s">
        <v>102</v>
      </c>
      <c r="B1443" s="119">
        <v>2</v>
      </c>
      <c r="C1443" s="119">
        <v>0</v>
      </c>
      <c r="D1443" s="119">
        <v>1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50</v>
      </c>
      <c r="Q1443" s="119">
        <v>0</v>
      </c>
      <c r="R1443" s="119">
        <v>50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151</v>
      </c>
      <c r="AC1443" s="119" t="s">
        <v>56</v>
      </c>
      <c r="AD1443" s="119" t="s">
        <v>215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14.8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530</v>
      </c>
    </row>
    <row r="1444" spans="1:65" s="119" customFormat="1" ht="11.4" x14ac:dyDescent="0.2">
      <c r="A1444" s="119" t="s">
        <v>102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55</v>
      </c>
      <c r="P1444" s="119" t="s">
        <v>55</v>
      </c>
      <c r="Q1444" s="119" t="s">
        <v>55</v>
      </c>
      <c r="R1444" s="119" t="s">
        <v>55</v>
      </c>
      <c r="S1444" s="119" t="s">
        <v>55</v>
      </c>
      <c r="T1444" s="119" t="s">
        <v>55</v>
      </c>
      <c r="U1444" s="119" t="s">
        <v>55</v>
      </c>
      <c r="V1444" s="119" t="s">
        <v>55</v>
      </c>
      <c r="W1444" s="119" t="s">
        <v>55</v>
      </c>
      <c r="X1444" s="119" t="s">
        <v>55</v>
      </c>
      <c r="Y1444" s="119" t="s">
        <v>55</v>
      </c>
      <c r="Z1444" s="119" t="s">
        <v>55</v>
      </c>
      <c r="AA1444" s="119" t="s">
        <v>56</v>
      </c>
      <c r="AB1444" s="119" t="s">
        <v>56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55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531</v>
      </c>
    </row>
    <row r="1445" spans="1:65" s="119" customFormat="1" ht="11.4" x14ac:dyDescent="0.2">
      <c r="A1445" s="119" t="s">
        <v>104</v>
      </c>
      <c r="B1445" s="119">
        <v>1</v>
      </c>
      <c r="C1445" s="119">
        <v>0</v>
      </c>
      <c r="D1445" s="119">
        <v>1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210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530</v>
      </c>
    </row>
    <row r="1446" spans="1:65" s="119" customFormat="1" ht="11.4" x14ac:dyDescent="0.2">
      <c r="A1446" s="119" t="s">
        <v>104</v>
      </c>
      <c r="B1446" s="119">
        <v>2</v>
      </c>
      <c r="C1446" s="119">
        <v>0</v>
      </c>
      <c r="D1446" s="119">
        <v>2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496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1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13.5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531</v>
      </c>
    </row>
    <row r="1447" spans="1:65" s="119" customFormat="1" ht="11.4" x14ac:dyDescent="0.2">
      <c r="A1447" s="119" t="s">
        <v>105</v>
      </c>
      <c r="B1447" s="119">
        <v>3</v>
      </c>
      <c r="C1447" s="119">
        <v>0</v>
      </c>
      <c r="D1447" s="119">
        <v>3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176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18.5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530</v>
      </c>
    </row>
    <row r="1448" spans="1:65" s="119" customFormat="1" ht="11.4" x14ac:dyDescent="0.2">
      <c r="A1448" s="119" t="s">
        <v>105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55</v>
      </c>
      <c r="P1448" s="119" t="s">
        <v>55</v>
      </c>
      <c r="Q1448" s="119" t="s">
        <v>55</v>
      </c>
      <c r="R1448" s="119" t="s">
        <v>55</v>
      </c>
      <c r="S1448" s="119" t="s">
        <v>55</v>
      </c>
      <c r="T1448" s="119" t="s">
        <v>55</v>
      </c>
      <c r="U1448" s="119" t="s">
        <v>55</v>
      </c>
      <c r="V1448" s="119" t="s">
        <v>55</v>
      </c>
      <c r="W1448" s="119" t="s">
        <v>55</v>
      </c>
      <c r="X1448" s="119" t="s">
        <v>55</v>
      </c>
      <c r="Y1448" s="119" t="s">
        <v>55</v>
      </c>
      <c r="Z1448" s="119" t="s">
        <v>55</v>
      </c>
      <c r="AA1448" s="119" t="s">
        <v>56</v>
      </c>
      <c r="AB1448" s="119" t="s">
        <v>56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55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531</v>
      </c>
    </row>
    <row r="1449" spans="1:65" s="119" customFormat="1" ht="11.4" x14ac:dyDescent="0.2">
      <c r="A1449" s="119" t="s">
        <v>107</v>
      </c>
      <c r="B1449" s="119">
        <v>2</v>
      </c>
      <c r="C1449" s="119">
        <v>0</v>
      </c>
      <c r="D1449" s="119">
        <v>2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212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1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15.9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530</v>
      </c>
    </row>
    <row r="1450" spans="1:65" s="119" customFormat="1" ht="11.4" x14ac:dyDescent="0.2">
      <c r="A1450" s="119" t="s">
        <v>107</v>
      </c>
      <c r="B1450" s="119">
        <v>2</v>
      </c>
      <c r="C1450" s="119">
        <v>0</v>
      </c>
      <c r="D1450" s="119">
        <v>2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87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13.2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531</v>
      </c>
    </row>
    <row r="1451" spans="1:65" s="119" customFormat="1" ht="11.4" x14ac:dyDescent="0.2">
      <c r="A1451" s="119" t="s">
        <v>108</v>
      </c>
      <c r="B1451" s="119">
        <v>2</v>
      </c>
      <c r="C1451" s="119">
        <v>0</v>
      </c>
      <c r="D1451" s="119">
        <v>1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50</v>
      </c>
      <c r="Q1451" s="119">
        <v>0</v>
      </c>
      <c r="R1451" s="119">
        <v>50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126</v>
      </c>
      <c r="AC1451" s="119" t="s">
        <v>56</v>
      </c>
      <c r="AD1451" s="119" t="s">
        <v>210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2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17.7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530</v>
      </c>
    </row>
    <row r="1452" spans="1:65" s="119" customFormat="1" ht="11.4" x14ac:dyDescent="0.2">
      <c r="A1452" s="119" t="s">
        <v>108</v>
      </c>
      <c r="B1452" s="119">
        <v>1</v>
      </c>
      <c r="C1452" s="119">
        <v>0</v>
      </c>
      <c r="D1452" s="119">
        <v>0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0</v>
      </c>
      <c r="Q1452" s="119">
        <v>0</v>
      </c>
      <c r="R1452" s="119">
        <v>100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56</v>
      </c>
      <c r="AC1452" s="119" t="s">
        <v>56</v>
      </c>
      <c r="AD1452" s="119" t="s">
        <v>546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7.2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531</v>
      </c>
    </row>
    <row r="1453" spans="1:65" s="119" customFormat="1" ht="11.4" x14ac:dyDescent="0.2">
      <c r="A1453" s="119" t="s">
        <v>110</v>
      </c>
      <c r="B1453" s="119">
        <v>3</v>
      </c>
      <c r="C1453" s="119">
        <v>0</v>
      </c>
      <c r="D1453" s="119">
        <v>2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66.67</v>
      </c>
      <c r="Q1453" s="119">
        <v>0</v>
      </c>
      <c r="R1453" s="119">
        <v>33.33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186</v>
      </c>
      <c r="AC1453" s="119" t="s">
        <v>56</v>
      </c>
      <c r="AD1453" s="119" t="s">
        <v>208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17.100000000000001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530</v>
      </c>
    </row>
    <row r="1454" spans="1:65" s="119" customFormat="1" ht="11.4" x14ac:dyDescent="0.2">
      <c r="A1454" s="119" t="s">
        <v>110</v>
      </c>
      <c r="B1454" s="119">
        <v>2</v>
      </c>
      <c r="C1454" s="119">
        <v>0</v>
      </c>
      <c r="D1454" s="119">
        <v>2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217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1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14.3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531</v>
      </c>
    </row>
    <row r="1455" spans="1:65" s="119" customFormat="1" ht="11.4" x14ac:dyDescent="0.2">
      <c r="A1455" s="119" t="s">
        <v>111</v>
      </c>
      <c r="B1455" s="119">
        <v>1</v>
      </c>
      <c r="C1455" s="119">
        <v>0</v>
      </c>
      <c r="D1455" s="119">
        <v>1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209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1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530</v>
      </c>
    </row>
    <row r="1456" spans="1:65" s="119" customFormat="1" ht="11.4" x14ac:dyDescent="0.2">
      <c r="A1456" s="119" t="s">
        <v>111</v>
      </c>
      <c r="B1456" s="119">
        <v>3</v>
      </c>
      <c r="C1456" s="119">
        <v>0</v>
      </c>
      <c r="D1456" s="119">
        <v>2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66.67</v>
      </c>
      <c r="Q1456" s="119">
        <v>0</v>
      </c>
      <c r="R1456" s="119">
        <v>33.33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289</v>
      </c>
      <c r="AC1456" s="119" t="s">
        <v>56</v>
      </c>
      <c r="AD1456" s="119" t="s">
        <v>487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2</v>
      </c>
      <c r="AP1456" s="119">
        <v>1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13.5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531</v>
      </c>
    </row>
    <row r="1457" spans="1:65" s="119" customFormat="1" ht="11.4" x14ac:dyDescent="0.2">
      <c r="A1457" s="119" t="s">
        <v>112</v>
      </c>
      <c r="B1457" s="119">
        <v>4</v>
      </c>
      <c r="C1457" s="119">
        <v>2</v>
      </c>
      <c r="D1457" s="119">
        <v>2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50</v>
      </c>
      <c r="P1457" s="119">
        <v>50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488</v>
      </c>
      <c r="AB1457" s="119" t="s">
        <v>139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1</v>
      </c>
      <c r="AP1457" s="119">
        <v>1</v>
      </c>
      <c r="AQ1457" s="119">
        <v>1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14.5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530</v>
      </c>
    </row>
    <row r="1458" spans="1:65" s="119" customFormat="1" ht="11.4" x14ac:dyDescent="0.2">
      <c r="A1458" s="119" t="s">
        <v>112</v>
      </c>
      <c r="B1458" s="119">
        <v>1</v>
      </c>
      <c r="C1458" s="119">
        <v>0</v>
      </c>
      <c r="D1458" s="119">
        <v>1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470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11.5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531</v>
      </c>
    </row>
    <row r="1459" spans="1:65" s="119" customFormat="1" ht="11.4" x14ac:dyDescent="0.2">
      <c r="A1459" s="119" t="s">
        <v>114</v>
      </c>
      <c r="B1459" s="119">
        <v>5</v>
      </c>
      <c r="C1459" s="119">
        <v>1</v>
      </c>
      <c r="D1459" s="119">
        <v>4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20</v>
      </c>
      <c r="P1459" s="119">
        <v>80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492</v>
      </c>
      <c r="AB1459" s="119" t="s">
        <v>196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3</v>
      </c>
      <c r="AP1459" s="119">
        <v>2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13.4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530</v>
      </c>
    </row>
    <row r="1460" spans="1:65" s="119" customFormat="1" ht="11.4" x14ac:dyDescent="0.2">
      <c r="A1460" s="119" t="s">
        <v>114</v>
      </c>
      <c r="B1460" s="119">
        <v>2</v>
      </c>
      <c r="C1460" s="119">
        <v>0</v>
      </c>
      <c r="D1460" s="119">
        <v>1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50</v>
      </c>
      <c r="Q1460" s="119">
        <v>0</v>
      </c>
      <c r="R1460" s="119">
        <v>50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188</v>
      </c>
      <c r="AC1460" s="119" t="s">
        <v>56</v>
      </c>
      <c r="AD1460" s="119" t="s">
        <v>113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1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13.4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531</v>
      </c>
    </row>
    <row r="1461" spans="1:65" s="119" customFormat="1" ht="11.4" x14ac:dyDescent="0.2">
      <c r="A1461" s="119" t="s">
        <v>115</v>
      </c>
      <c r="B1461" s="119">
        <v>4</v>
      </c>
      <c r="C1461" s="119">
        <v>0</v>
      </c>
      <c r="D1461" s="119">
        <v>3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75</v>
      </c>
      <c r="Q1461" s="119">
        <v>0</v>
      </c>
      <c r="R1461" s="119">
        <v>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213</v>
      </c>
      <c r="AC1461" s="119" t="s">
        <v>56</v>
      </c>
      <c r="AD1461" s="119" t="s">
        <v>113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2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16.8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530</v>
      </c>
    </row>
    <row r="1462" spans="1:65" s="119" customFormat="1" ht="11.4" x14ac:dyDescent="0.2">
      <c r="A1462" s="119" t="s">
        <v>115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55</v>
      </c>
      <c r="P1462" s="119" t="s">
        <v>55</v>
      </c>
      <c r="Q1462" s="119" t="s">
        <v>55</v>
      </c>
      <c r="R1462" s="119" t="s">
        <v>55</v>
      </c>
      <c r="S1462" s="119" t="s">
        <v>55</v>
      </c>
      <c r="T1462" s="119" t="s">
        <v>55</v>
      </c>
      <c r="U1462" s="119" t="s">
        <v>55</v>
      </c>
      <c r="V1462" s="119" t="s">
        <v>55</v>
      </c>
      <c r="W1462" s="119" t="s">
        <v>55</v>
      </c>
      <c r="X1462" s="119" t="s">
        <v>55</v>
      </c>
      <c r="Y1462" s="119" t="s">
        <v>55</v>
      </c>
      <c r="Z1462" s="119" t="s">
        <v>55</v>
      </c>
      <c r="AA1462" s="119" t="s">
        <v>56</v>
      </c>
      <c r="AB1462" s="119" t="s">
        <v>56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55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531</v>
      </c>
    </row>
    <row r="1463" spans="1:65" s="119" customFormat="1" ht="11.4" x14ac:dyDescent="0.2">
      <c r="A1463" s="119" t="s">
        <v>116</v>
      </c>
      <c r="B1463" s="119">
        <v>1</v>
      </c>
      <c r="C1463" s="119">
        <v>0</v>
      </c>
      <c r="D1463" s="119">
        <v>1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143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19.3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530</v>
      </c>
    </row>
    <row r="1464" spans="1:65" s="119" customFormat="1" ht="11.4" x14ac:dyDescent="0.2">
      <c r="A1464" s="119" t="s">
        <v>116</v>
      </c>
      <c r="B1464" s="119">
        <v>1</v>
      </c>
      <c r="C1464" s="119">
        <v>0</v>
      </c>
      <c r="D1464" s="119">
        <v>1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505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8.6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531</v>
      </c>
    </row>
    <row r="1465" spans="1:65" s="119" customFormat="1" ht="11.4" x14ac:dyDescent="0.2">
      <c r="A1465" s="119" t="s">
        <v>117</v>
      </c>
      <c r="B1465" s="119">
        <v>3</v>
      </c>
      <c r="C1465" s="119">
        <v>1</v>
      </c>
      <c r="D1465" s="119">
        <v>2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33.33</v>
      </c>
      <c r="P1465" s="119">
        <v>66.67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535</v>
      </c>
      <c r="AB1465" s="119" t="s">
        <v>79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1</v>
      </c>
      <c r="AP1465" s="119">
        <v>0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14.6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530</v>
      </c>
    </row>
    <row r="1466" spans="1:65" s="119" customFormat="1" ht="11.4" x14ac:dyDescent="0.2">
      <c r="A1466" s="119" t="s">
        <v>117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490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10.5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531</v>
      </c>
    </row>
    <row r="1467" spans="1:65" s="119" customFormat="1" ht="11.4" x14ac:dyDescent="0.2">
      <c r="A1467" s="119" t="s">
        <v>120</v>
      </c>
      <c r="B1467" s="119">
        <v>0</v>
      </c>
      <c r="C1467" s="119">
        <v>0</v>
      </c>
      <c r="D1467" s="119">
        <v>0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 t="s">
        <v>55</v>
      </c>
      <c r="P1467" s="119" t="s">
        <v>55</v>
      </c>
      <c r="Q1467" s="119" t="s">
        <v>55</v>
      </c>
      <c r="R1467" s="119" t="s">
        <v>55</v>
      </c>
      <c r="S1467" s="119" t="s">
        <v>55</v>
      </c>
      <c r="T1467" s="119" t="s">
        <v>55</v>
      </c>
      <c r="U1467" s="119" t="s">
        <v>55</v>
      </c>
      <c r="V1467" s="119" t="s">
        <v>55</v>
      </c>
      <c r="W1467" s="119" t="s">
        <v>55</v>
      </c>
      <c r="X1467" s="119" t="s">
        <v>55</v>
      </c>
      <c r="Y1467" s="119" t="s">
        <v>55</v>
      </c>
      <c r="Z1467" s="119" t="s">
        <v>55</v>
      </c>
      <c r="AA1467" s="119" t="s">
        <v>56</v>
      </c>
      <c r="AB1467" s="119" t="s">
        <v>56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 t="s">
        <v>55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530</v>
      </c>
    </row>
    <row r="1468" spans="1:65" s="119" customFormat="1" ht="11.4" x14ac:dyDescent="0.2">
      <c r="A1468" s="119" t="s">
        <v>120</v>
      </c>
      <c r="B1468" s="119">
        <v>2</v>
      </c>
      <c r="C1468" s="119">
        <v>0</v>
      </c>
      <c r="D1468" s="119">
        <v>2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220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16.3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531</v>
      </c>
    </row>
    <row r="1469" spans="1:65" s="119" customFormat="1" ht="11.4" x14ac:dyDescent="0.2">
      <c r="A1469" s="119" t="s">
        <v>121</v>
      </c>
      <c r="B1469" s="119">
        <v>2</v>
      </c>
      <c r="C1469" s="119">
        <v>0</v>
      </c>
      <c r="D1469" s="119">
        <v>1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50</v>
      </c>
      <c r="Q1469" s="119">
        <v>0</v>
      </c>
      <c r="R1469" s="119">
        <v>50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489</v>
      </c>
      <c r="AC1469" s="119" t="s">
        <v>56</v>
      </c>
      <c r="AD1469" s="119" t="s">
        <v>186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1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13.7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530</v>
      </c>
    </row>
    <row r="1470" spans="1:65" s="119" customFormat="1" ht="11.4" x14ac:dyDescent="0.2">
      <c r="A1470" s="119" t="s">
        <v>121</v>
      </c>
      <c r="B1470" s="119">
        <v>3</v>
      </c>
      <c r="C1470" s="119">
        <v>0</v>
      </c>
      <c r="D1470" s="119">
        <v>2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66.67</v>
      </c>
      <c r="Q1470" s="119">
        <v>0</v>
      </c>
      <c r="R1470" s="119">
        <v>33.33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209</v>
      </c>
      <c r="AC1470" s="119" t="s">
        <v>56</v>
      </c>
      <c r="AD1470" s="119" t="s">
        <v>287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0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16.2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531</v>
      </c>
    </row>
    <row r="1471" spans="1:65" s="119" customFormat="1" ht="11.4" x14ac:dyDescent="0.2">
      <c r="A1471" s="119" t="s">
        <v>122</v>
      </c>
      <c r="B1471" s="119">
        <v>2</v>
      </c>
      <c r="C1471" s="119">
        <v>0</v>
      </c>
      <c r="D1471" s="119">
        <v>2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468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0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14.2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530</v>
      </c>
    </row>
    <row r="1472" spans="1:65" s="119" customFormat="1" ht="11.4" x14ac:dyDescent="0.2">
      <c r="A1472" s="119" t="s">
        <v>122</v>
      </c>
      <c r="B1472" s="119">
        <v>3</v>
      </c>
      <c r="C1472" s="119">
        <v>0</v>
      </c>
      <c r="D1472" s="119">
        <v>1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33.33</v>
      </c>
      <c r="Q1472" s="119">
        <v>0</v>
      </c>
      <c r="R1472" s="119">
        <v>66.67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180</v>
      </c>
      <c r="AC1472" s="119" t="s">
        <v>56</v>
      </c>
      <c r="AD1472" s="119" t="s">
        <v>506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0</v>
      </c>
      <c r="AO1472" s="119">
        <v>1</v>
      </c>
      <c r="AP1472" s="119">
        <v>1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11.3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531</v>
      </c>
    </row>
    <row r="1473" spans="1:65" s="119" customFormat="1" ht="11.4" x14ac:dyDescent="0.2">
      <c r="A1473" s="119" t="s">
        <v>123</v>
      </c>
      <c r="B1473" s="119">
        <v>1</v>
      </c>
      <c r="C1473" s="119">
        <v>0</v>
      </c>
      <c r="D1473" s="119">
        <v>1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106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18.100000000000001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530</v>
      </c>
    </row>
    <row r="1474" spans="1:65" s="119" customFormat="1" ht="11.4" x14ac:dyDescent="0.2">
      <c r="A1474" s="119" t="s">
        <v>123</v>
      </c>
      <c r="B1474" s="119">
        <v>5</v>
      </c>
      <c r="C1474" s="119">
        <v>2</v>
      </c>
      <c r="D1474" s="119">
        <v>3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40</v>
      </c>
      <c r="P1474" s="119">
        <v>60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478</v>
      </c>
      <c r="AB1474" s="119" t="s">
        <v>485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0</v>
      </c>
      <c r="AO1474" s="119">
        <v>3</v>
      </c>
      <c r="AP1474" s="119">
        <v>1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11.6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531</v>
      </c>
    </row>
    <row r="1475" spans="1:65" s="119" customFormat="1" ht="11.4" x14ac:dyDescent="0.2">
      <c r="A1475" s="119" t="s">
        <v>124</v>
      </c>
      <c r="B1475" s="119">
        <v>4</v>
      </c>
      <c r="C1475" s="119">
        <v>1</v>
      </c>
      <c r="D1475" s="119">
        <v>3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25</v>
      </c>
      <c r="P1475" s="119">
        <v>75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487</v>
      </c>
      <c r="AB1475" s="119" t="s">
        <v>189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2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15.5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530</v>
      </c>
    </row>
    <row r="1476" spans="1:65" s="119" customFormat="1" ht="11.4" x14ac:dyDescent="0.2">
      <c r="A1476" s="119" t="s">
        <v>124</v>
      </c>
      <c r="B1476" s="119">
        <v>1</v>
      </c>
      <c r="C1476" s="119">
        <v>1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100</v>
      </c>
      <c r="P1476" s="119">
        <v>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72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1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16.2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531</v>
      </c>
    </row>
    <row r="1477" spans="1:65" s="119" customFormat="1" ht="11.4" x14ac:dyDescent="0.2">
      <c r="A1477" s="119" t="s">
        <v>125</v>
      </c>
      <c r="B1477" s="119">
        <v>2</v>
      </c>
      <c r="C1477" s="119">
        <v>1</v>
      </c>
      <c r="D1477" s="119">
        <v>1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50</v>
      </c>
      <c r="P1477" s="119">
        <v>50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290</v>
      </c>
      <c r="AB1477" s="119" t="s">
        <v>184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1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13.7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530</v>
      </c>
    </row>
    <row r="1478" spans="1:65" s="119" customFormat="1" ht="11.4" x14ac:dyDescent="0.2">
      <c r="A1478" s="119" t="s">
        <v>125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55</v>
      </c>
      <c r="P1478" s="119" t="s">
        <v>55</v>
      </c>
      <c r="Q1478" s="119" t="s">
        <v>55</v>
      </c>
      <c r="R1478" s="119" t="s">
        <v>55</v>
      </c>
      <c r="S1478" s="119" t="s">
        <v>55</v>
      </c>
      <c r="T1478" s="119" t="s">
        <v>55</v>
      </c>
      <c r="U1478" s="119" t="s">
        <v>55</v>
      </c>
      <c r="V1478" s="119" t="s">
        <v>55</v>
      </c>
      <c r="W1478" s="119" t="s">
        <v>55</v>
      </c>
      <c r="X1478" s="119" t="s">
        <v>55</v>
      </c>
      <c r="Y1478" s="119" t="s">
        <v>55</v>
      </c>
      <c r="Z1478" s="119" t="s">
        <v>55</v>
      </c>
      <c r="AA1478" s="119" t="s">
        <v>56</v>
      </c>
      <c r="AB1478" s="119" t="s">
        <v>56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55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531</v>
      </c>
    </row>
    <row r="1479" spans="1:65" s="119" customFormat="1" ht="11.4" x14ac:dyDescent="0.2">
      <c r="A1479" s="119" t="s">
        <v>127</v>
      </c>
      <c r="B1479" s="119">
        <v>1</v>
      </c>
      <c r="C1479" s="119">
        <v>0</v>
      </c>
      <c r="D1479" s="119">
        <v>1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176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18.5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530</v>
      </c>
    </row>
    <row r="1480" spans="1:65" s="119" customFormat="1" ht="11.4" x14ac:dyDescent="0.2">
      <c r="A1480" s="119" t="s">
        <v>127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531</v>
      </c>
    </row>
    <row r="1481" spans="1:65" s="119" customFormat="1" ht="11.4" x14ac:dyDescent="0.2">
      <c r="A1481" s="119" t="s">
        <v>129</v>
      </c>
      <c r="B1481" s="119">
        <v>1</v>
      </c>
      <c r="C1481" s="119">
        <v>0</v>
      </c>
      <c r="D1481" s="119">
        <v>1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216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0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13.9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530</v>
      </c>
    </row>
    <row r="1482" spans="1:65" s="119" customFormat="1" ht="11.4" x14ac:dyDescent="0.2">
      <c r="A1482" s="119" t="s">
        <v>129</v>
      </c>
      <c r="B1482" s="119">
        <v>4</v>
      </c>
      <c r="C1482" s="119">
        <v>0</v>
      </c>
      <c r="D1482" s="119">
        <v>3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75</v>
      </c>
      <c r="Q1482" s="119">
        <v>0</v>
      </c>
      <c r="R1482" s="119">
        <v>25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216</v>
      </c>
      <c r="AC1482" s="119" t="s">
        <v>56</v>
      </c>
      <c r="AD1482" s="119" t="s">
        <v>465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1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13.1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531</v>
      </c>
    </row>
    <row r="1483" spans="1:65" s="119" customFormat="1" ht="11.4" x14ac:dyDescent="0.2">
      <c r="A1483" s="119" t="s">
        <v>130</v>
      </c>
      <c r="B1483" s="119">
        <v>5</v>
      </c>
      <c r="C1483" s="119">
        <v>1</v>
      </c>
      <c r="D1483" s="119">
        <v>4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20</v>
      </c>
      <c r="P1483" s="119">
        <v>80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219</v>
      </c>
      <c r="AB1483" s="119" t="s">
        <v>139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</v>
      </c>
      <c r="AQ1483" s="119">
        <v>1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19.100000000000001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530</v>
      </c>
    </row>
    <row r="1484" spans="1:65" s="119" customFormat="1" ht="11.4" x14ac:dyDescent="0.2">
      <c r="A1484" s="119" t="s">
        <v>130</v>
      </c>
      <c r="B1484" s="119">
        <v>5</v>
      </c>
      <c r="C1484" s="119">
        <v>2</v>
      </c>
      <c r="D1484" s="119">
        <v>3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40</v>
      </c>
      <c r="P1484" s="119">
        <v>60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195</v>
      </c>
      <c r="AB1484" s="119" t="s">
        <v>220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4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16.7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531</v>
      </c>
    </row>
    <row r="1485" spans="1:65" s="119" customFormat="1" ht="11.4" x14ac:dyDescent="0.2">
      <c r="A1485" s="119" t="s">
        <v>131</v>
      </c>
      <c r="B1485" s="119">
        <v>3</v>
      </c>
      <c r="C1485" s="119">
        <v>1</v>
      </c>
      <c r="D1485" s="119">
        <v>2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33.33</v>
      </c>
      <c r="P1485" s="119">
        <v>66.67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185</v>
      </c>
      <c r="AB1485" s="119" t="s">
        <v>211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2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14.9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530</v>
      </c>
    </row>
    <row r="1486" spans="1:65" s="119" customFormat="1" ht="11.4" x14ac:dyDescent="0.2">
      <c r="A1486" s="119" t="s">
        <v>131</v>
      </c>
      <c r="B1486" s="119">
        <v>2</v>
      </c>
      <c r="C1486" s="119">
        <v>0</v>
      </c>
      <c r="D1486" s="119">
        <v>2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286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1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12.1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531</v>
      </c>
    </row>
    <row r="1487" spans="1:65" s="119" customFormat="1" ht="11.4" x14ac:dyDescent="0.2">
      <c r="A1487" s="119" t="s">
        <v>132</v>
      </c>
      <c r="B1487" s="119">
        <v>4</v>
      </c>
      <c r="C1487" s="119">
        <v>0</v>
      </c>
      <c r="D1487" s="119">
        <v>4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195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4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17.399999999999999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530</v>
      </c>
    </row>
    <row r="1488" spans="1:65" s="119" customFormat="1" ht="11.4" x14ac:dyDescent="0.2">
      <c r="A1488" s="119" t="s">
        <v>132</v>
      </c>
      <c r="B1488" s="119">
        <v>4</v>
      </c>
      <c r="C1488" s="119">
        <v>1</v>
      </c>
      <c r="D1488" s="119">
        <v>3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25</v>
      </c>
      <c r="P1488" s="119">
        <v>75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469</v>
      </c>
      <c r="AB1488" s="119" t="s">
        <v>288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2</v>
      </c>
      <c r="AP1488" s="119">
        <v>1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12.3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531</v>
      </c>
    </row>
    <row r="1489" spans="1:65" s="119" customFormat="1" ht="11.4" x14ac:dyDescent="0.2">
      <c r="A1489" s="119" t="s">
        <v>133</v>
      </c>
      <c r="B1489" s="119">
        <v>3</v>
      </c>
      <c r="C1489" s="119">
        <v>0</v>
      </c>
      <c r="D1489" s="119">
        <v>3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200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1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14.8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530</v>
      </c>
    </row>
    <row r="1490" spans="1:65" s="119" customFormat="1" ht="11.4" x14ac:dyDescent="0.2">
      <c r="A1490" s="119" t="s">
        <v>133</v>
      </c>
      <c r="B1490" s="119">
        <v>4</v>
      </c>
      <c r="C1490" s="119">
        <v>2</v>
      </c>
      <c r="D1490" s="119">
        <v>2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50</v>
      </c>
      <c r="P1490" s="119">
        <v>50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224</v>
      </c>
      <c r="AB1490" s="119" t="s">
        <v>196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2</v>
      </c>
      <c r="AP1490" s="119">
        <v>1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13.3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531</v>
      </c>
    </row>
    <row r="1491" spans="1:65" s="119" customFormat="1" ht="11.4" x14ac:dyDescent="0.2">
      <c r="A1491" s="119" t="s">
        <v>135</v>
      </c>
      <c r="B1491" s="119">
        <v>5</v>
      </c>
      <c r="C1491" s="119">
        <v>0</v>
      </c>
      <c r="D1491" s="119">
        <v>5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284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4</v>
      </c>
      <c r="AP1491" s="119">
        <v>1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14.1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530</v>
      </c>
    </row>
    <row r="1492" spans="1:65" s="119" customFormat="1" ht="11.4" x14ac:dyDescent="0.2">
      <c r="A1492" s="119" t="s">
        <v>135</v>
      </c>
      <c r="B1492" s="119">
        <v>8</v>
      </c>
      <c r="C1492" s="119">
        <v>2</v>
      </c>
      <c r="D1492" s="119">
        <v>6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25</v>
      </c>
      <c r="P1492" s="119">
        <v>75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481</v>
      </c>
      <c r="AB1492" s="119" t="s">
        <v>223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0</v>
      </c>
      <c r="AO1492" s="119">
        <v>3</v>
      </c>
      <c r="AP1492" s="119">
        <v>4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13.4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531</v>
      </c>
    </row>
    <row r="1493" spans="1:65" s="119" customFormat="1" ht="11.4" x14ac:dyDescent="0.2">
      <c r="A1493" s="119" t="s">
        <v>136</v>
      </c>
      <c r="B1493" s="119">
        <v>5</v>
      </c>
      <c r="C1493" s="119">
        <v>0</v>
      </c>
      <c r="D1493" s="119">
        <v>5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493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4</v>
      </c>
      <c r="AP1493" s="119">
        <v>0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12.3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530</v>
      </c>
    </row>
    <row r="1494" spans="1:65" s="119" customFormat="1" ht="11.4" x14ac:dyDescent="0.2">
      <c r="A1494" s="119" t="s">
        <v>136</v>
      </c>
      <c r="B1494" s="119">
        <v>4</v>
      </c>
      <c r="C1494" s="119">
        <v>0</v>
      </c>
      <c r="D1494" s="119">
        <v>4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468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0</v>
      </c>
      <c r="AP1494" s="119">
        <v>3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14.2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531</v>
      </c>
    </row>
    <row r="1495" spans="1:65" s="119" customFormat="1" ht="11.4" x14ac:dyDescent="0.2">
      <c r="A1495" s="119" t="s">
        <v>137</v>
      </c>
      <c r="B1495" s="119">
        <v>4</v>
      </c>
      <c r="C1495" s="119">
        <v>0</v>
      </c>
      <c r="D1495" s="119">
        <v>4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84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2</v>
      </c>
      <c r="AP1495" s="119">
        <v>1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13.6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530</v>
      </c>
    </row>
    <row r="1496" spans="1:65" s="119" customFormat="1" ht="11.4" x14ac:dyDescent="0.2">
      <c r="A1496" s="119" t="s">
        <v>137</v>
      </c>
      <c r="B1496" s="119">
        <v>5</v>
      </c>
      <c r="C1496" s="119">
        <v>1</v>
      </c>
      <c r="D1496" s="119">
        <v>4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20</v>
      </c>
      <c r="P1496" s="119">
        <v>80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490</v>
      </c>
      <c r="AB1496" s="119" t="s">
        <v>194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3</v>
      </c>
      <c r="AP1496" s="119">
        <v>2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14.9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531</v>
      </c>
    </row>
    <row r="1497" spans="1:65" s="119" customFormat="1" ht="11.4" x14ac:dyDescent="0.2">
      <c r="A1497" s="119" t="s">
        <v>138</v>
      </c>
      <c r="B1497" s="119">
        <v>2</v>
      </c>
      <c r="C1497" s="119">
        <v>0</v>
      </c>
      <c r="D1497" s="119">
        <v>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207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1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13.7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530</v>
      </c>
    </row>
    <row r="1498" spans="1:65" s="119" customFormat="1" ht="11.4" x14ac:dyDescent="0.2">
      <c r="A1498" s="119" t="s">
        <v>138</v>
      </c>
      <c r="B1498" s="119">
        <v>6</v>
      </c>
      <c r="C1498" s="119">
        <v>2</v>
      </c>
      <c r="D1498" s="119">
        <v>4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33.33</v>
      </c>
      <c r="P1498" s="119">
        <v>66.67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217</v>
      </c>
      <c r="AB1498" s="119" t="s">
        <v>215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4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15.9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531</v>
      </c>
    </row>
    <row r="1499" spans="1:65" s="119" customFormat="1" ht="11.4" x14ac:dyDescent="0.2">
      <c r="A1499" s="119" t="s">
        <v>140</v>
      </c>
      <c r="B1499" s="119">
        <v>7</v>
      </c>
      <c r="C1499" s="119">
        <v>0</v>
      </c>
      <c r="D1499" s="119">
        <v>7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87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2</v>
      </c>
      <c r="AP1499" s="119">
        <v>3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13.2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530</v>
      </c>
    </row>
    <row r="1500" spans="1:65" s="119" customFormat="1" ht="11.4" x14ac:dyDescent="0.2">
      <c r="A1500" s="119" t="s">
        <v>140</v>
      </c>
      <c r="B1500" s="119">
        <v>5</v>
      </c>
      <c r="C1500" s="119">
        <v>0</v>
      </c>
      <c r="D1500" s="119">
        <v>4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80</v>
      </c>
      <c r="Q1500" s="119">
        <v>0</v>
      </c>
      <c r="R1500" s="119">
        <v>20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184</v>
      </c>
      <c r="AC1500" s="119" t="s">
        <v>56</v>
      </c>
      <c r="AD1500" s="119" t="s">
        <v>532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2</v>
      </c>
      <c r="AP1500" s="119">
        <v>2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13.7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531</v>
      </c>
    </row>
    <row r="1501" spans="1:65" s="119" customFormat="1" ht="11.4" x14ac:dyDescent="0.2">
      <c r="A1501" s="119" t="s">
        <v>141</v>
      </c>
      <c r="B1501" s="119">
        <v>5</v>
      </c>
      <c r="C1501" s="119">
        <v>0</v>
      </c>
      <c r="D1501" s="119">
        <v>5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211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2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14.6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530</v>
      </c>
    </row>
    <row r="1502" spans="1:65" s="119" customFormat="1" ht="11.4" x14ac:dyDescent="0.2">
      <c r="A1502" s="119" t="s">
        <v>141</v>
      </c>
      <c r="B1502" s="119">
        <v>5</v>
      </c>
      <c r="C1502" s="119">
        <v>0</v>
      </c>
      <c r="D1502" s="119">
        <v>5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87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3</v>
      </c>
      <c r="AP1502" s="119">
        <v>1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13.2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531</v>
      </c>
    </row>
    <row r="1503" spans="1:65" s="119" customFormat="1" ht="11.4" x14ac:dyDescent="0.2">
      <c r="A1503" s="119" t="s">
        <v>144</v>
      </c>
      <c r="B1503" s="119">
        <v>6</v>
      </c>
      <c r="C1503" s="119">
        <v>0</v>
      </c>
      <c r="D1503" s="119">
        <v>5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83.33</v>
      </c>
      <c r="Q1503" s="119">
        <v>0</v>
      </c>
      <c r="R1503" s="119">
        <v>16.670000000000002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291</v>
      </c>
      <c r="AC1503" s="119" t="s">
        <v>56</v>
      </c>
      <c r="AD1503" s="119" t="s">
        <v>483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1</v>
      </c>
      <c r="AN1503" s="119">
        <v>1</v>
      </c>
      <c r="AO1503" s="119">
        <v>2</v>
      </c>
      <c r="AP1503" s="119">
        <v>2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12.7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530</v>
      </c>
    </row>
    <row r="1504" spans="1:65" s="119" customFormat="1" ht="11.4" x14ac:dyDescent="0.2">
      <c r="A1504" s="119" t="s">
        <v>144</v>
      </c>
      <c r="B1504" s="119">
        <v>5</v>
      </c>
      <c r="C1504" s="119">
        <v>0</v>
      </c>
      <c r="D1504" s="119">
        <v>4</v>
      </c>
      <c r="E1504" s="119">
        <v>1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80</v>
      </c>
      <c r="Q1504" s="119">
        <v>20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504</v>
      </c>
      <c r="AC1504" s="119" t="s">
        <v>284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1</v>
      </c>
      <c r="AN1504" s="119">
        <v>0</v>
      </c>
      <c r="AO1504" s="119">
        <v>3</v>
      </c>
      <c r="AP1504" s="119">
        <v>1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11.4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531</v>
      </c>
    </row>
    <row r="1505" spans="1:65" s="119" customFormat="1" ht="11.4" x14ac:dyDescent="0.2">
      <c r="A1505" s="119" t="s">
        <v>145</v>
      </c>
      <c r="B1505" s="119">
        <v>2</v>
      </c>
      <c r="C1505" s="119">
        <v>0</v>
      </c>
      <c r="D1505" s="119">
        <v>2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186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2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17.2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530</v>
      </c>
    </row>
    <row r="1506" spans="1:65" s="119" customFormat="1" ht="11.4" x14ac:dyDescent="0.2">
      <c r="A1506" s="119" t="s">
        <v>145</v>
      </c>
      <c r="B1506" s="119">
        <v>5</v>
      </c>
      <c r="C1506" s="119">
        <v>2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40</v>
      </c>
      <c r="P1506" s="119">
        <v>60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200</v>
      </c>
      <c r="AB1506" s="119" t="s">
        <v>187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3</v>
      </c>
      <c r="AP1506" s="119">
        <v>2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13.8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531</v>
      </c>
    </row>
    <row r="1507" spans="1:65" s="119" customFormat="1" ht="11.4" x14ac:dyDescent="0.2">
      <c r="A1507" s="119" t="s">
        <v>146</v>
      </c>
      <c r="B1507" s="119">
        <v>4</v>
      </c>
      <c r="C1507" s="119">
        <v>1</v>
      </c>
      <c r="D1507" s="119">
        <v>3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25</v>
      </c>
      <c r="P1507" s="119">
        <v>75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479</v>
      </c>
      <c r="AB1507" s="119" t="s">
        <v>221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2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13.9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530</v>
      </c>
    </row>
    <row r="1508" spans="1:65" s="119" customFormat="1" ht="11.4" x14ac:dyDescent="0.2">
      <c r="A1508" s="119" t="s">
        <v>146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55</v>
      </c>
      <c r="P1508" s="119" t="s">
        <v>55</v>
      </c>
      <c r="Q1508" s="119" t="s">
        <v>55</v>
      </c>
      <c r="R1508" s="119" t="s">
        <v>55</v>
      </c>
      <c r="S1508" s="119" t="s">
        <v>55</v>
      </c>
      <c r="T1508" s="119" t="s">
        <v>55</v>
      </c>
      <c r="U1508" s="119" t="s">
        <v>55</v>
      </c>
      <c r="V1508" s="119" t="s">
        <v>55</v>
      </c>
      <c r="W1508" s="119" t="s">
        <v>55</v>
      </c>
      <c r="X1508" s="119" t="s">
        <v>55</v>
      </c>
      <c r="Y1508" s="119" t="s">
        <v>55</v>
      </c>
      <c r="Z1508" s="119" t="s">
        <v>55</v>
      </c>
      <c r="AA1508" s="119" t="s">
        <v>56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55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531</v>
      </c>
    </row>
    <row r="1509" spans="1:65" s="119" customFormat="1" ht="11.4" x14ac:dyDescent="0.2">
      <c r="A1509" s="119" t="s">
        <v>147</v>
      </c>
      <c r="B1509" s="119">
        <v>1</v>
      </c>
      <c r="C1509" s="119">
        <v>0</v>
      </c>
      <c r="D1509" s="119">
        <v>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481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0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10.3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530</v>
      </c>
    </row>
    <row r="1510" spans="1:65" s="119" customFormat="1" ht="11.4" x14ac:dyDescent="0.2">
      <c r="A1510" s="119" t="s">
        <v>147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103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15.7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531</v>
      </c>
    </row>
    <row r="1511" spans="1:65" s="119" customFormat="1" ht="11.4" x14ac:dyDescent="0.2">
      <c r="A1511" s="119" t="s">
        <v>148</v>
      </c>
      <c r="B1511" s="119">
        <v>4</v>
      </c>
      <c r="C1511" s="119">
        <v>1</v>
      </c>
      <c r="D1511" s="119">
        <v>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25</v>
      </c>
      <c r="P1511" s="119">
        <v>75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285</v>
      </c>
      <c r="AB1511" s="119" t="s">
        <v>284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3</v>
      </c>
      <c r="AP1511" s="119">
        <v>1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14.2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530</v>
      </c>
    </row>
    <row r="1512" spans="1:65" s="119" customFormat="1" ht="11.4" x14ac:dyDescent="0.2">
      <c r="A1512" s="119" t="s">
        <v>148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55</v>
      </c>
      <c r="P1512" s="119" t="s">
        <v>55</v>
      </c>
      <c r="Q1512" s="119" t="s">
        <v>55</v>
      </c>
      <c r="R1512" s="119" t="s">
        <v>55</v>
      </c>
      <c r="S1512" s="119" t="s">
        <v>55</v>
      </c>
      <c r="T1512" s="119" t="s">
        <v>55</v>
      </c>
      <c r="U1512" s="119" t="s">
        <v>55</v>
      </c>
      <c r="V1512" s="119" t="s">
        <v>55</v>
      </c>
      <c r="W1512" s="119" t="s">
        <v>55</v>
      </c>
      <c r="X1512" s="119" t="s">
        <v>55</v>
      </c>
      <c r="Y1512" s="119" t="s">
        <v>55</v>
      </c>
      <c r="Z1512" s="119" t="s">
        <v>55</v>
      </c>
      <c r="AA1512" s="119" t="s">
        <v>56</v>
      </c>
      <c r="AB1512" s="119" t="s">
        <v>56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55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531</v>
      </c>
    </row>
    <row r="1513" spans="1:65" s="119" customFormat="1" ht="11.4" x14ac:dyDescent="0.2">
      <c r="A1513" s="119" t="s">
        <v>149</v>
      </c>
      <c r="B1513" s="119">
        <v>2</v>
      </c>
      <c r="C1513" s="119">
        <v>0</v>
      </c>
      <c r="D1513" s="119">
        <v>2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191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2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17.5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530</v>
      </c>
    </row>
    <row r="1514" spans="1:65" s="119" customFormat="1" ht="11.4" x14ac:dyDescent="0.2">
      <c r="A1514" s="119" t="s">
        <v>149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55</v>
      </c>
      <c r="P1514" s="119" t="s">
        <v>55</v>
      </c>
      <c r="Q1514" s="119" t="s">
        <v>55</v>
      </c>
      <c r="R1514" s="119" t="s">
        <v>55</v>
      </c>
      <c r="S1514" s="119" t="s">
        <v>55</v>
      </c>
      <c r="T1514" s="119" t="s">
        <v>55</v>
      </c>
      <c r="U1514" s="119" t="s">
        <v>55</v>
      </c>
      <c r="V1514" s="119" t="s">
        <v>55</v>
      </c>
      <c r="W1514" s="119" t="s">
        <v>55</v>
      </c>
      <c r="X1514" s="119" t="s">
        <v>55</v>
      </c>
      <c r="Y1514" s="119" t="s">
        <v>55</v>
      </c>
      <c r="Z1514" s="119" t="s">
        <v>55</v>
      </c>
      <c r="AA1514" s="119" t="s">
        <v>56</v>
      </c>
      <c r="AB1514" s="119" t="s">
        <v>56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55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531</v>
      </c>
    </row>
    <row r="1515" spans="1:65" s="119" customFormat="1" ht="11.4" x14ac:dyDescent="0.2">
      <c r="A1515" s="119" t="s">
        <v>150</v>
      </c>
      <c r="B1515" s="119">
        <v>2</v>
      </c>
      <c r="C1515" s="119">
        <v>1</v>
      </c>
      <c r="D1515" s="119">
        <v>1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50</v>
      </c>
      <c r="P1515" s="119">
        <v>50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571</v>
      </c>
      <c r="AB1515" s="119" t="s">
        <v>285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0</v>
      </c>
      <c r="AQ1515" s="119">
        <v>0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21.4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530</v>
      </c>
    </row>
    <row r="1516" spans="1:65" s="119" customFormat="1" ht="11.4" x14ac:dyDescent="0.2">
      <c r="A1516" s="119" t="s">
        <v>150</v>
      </c>
      <c r="B1516" s="119">
        <v>2</v>
      </c>
      <c r="C1516" s="119">
        <v>1</v>
      </c>
      <c r="D1516" s="119">
        <v>1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50</v>
      </c>
      <c r="P1516" s="119">
        <v>50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285</v>
      </c>
      <c r="AB1516" s="119" t="s">
        <v>572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0</v>
      </c>
      <c r="AO1516" s="119">
        <v>1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9.1999999999999993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531</v>
      </c>
    </row>
    <row r="1517" spans="1:65" s="119" customFormat="1" ht="11.4" x14ac:dyDescent="0.2">
      <c r="A1517" s="119" t="s">
        <v>152</v>
      </c>
      <c r="B1517" s="119">
        <v>2</v>
      </c>
      <c r="C1517" s="119">
        <v>0</v>
      </c>
      <c r="D1517" s="119">
        <v>2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192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0</v>
      </c>
      <c r="AQ1517" s="119">
        <v>1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17.8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530</v>
      </c>
    </row>
    <row r="1518" spans="1:65" s="119" customFormat="1" ht="11.4" x14ac:dyDescent="0.2">
      <c r="A1518" s="119" t="s">
        <v>152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531</v>
      </c>
    </row>
    <row r="1519" spans="1:65" s="119" customFormat="1" ht="11.4" x14ac:dyDescent="0.2">
      <c r="A1519" s="119" t="s">
        <v>153</v>
      </c>
      <c r="B1519" s="119">
        <v>1</v>
      </c>
      <c r="C1519" s="119">
        <v>0</v>
      </c>
      <c r="D1519" s="119">
        <v>1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507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10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530</v>
      </c>
    </row>
    <row r="1520" spans="1:65" s="119" customFormat="1" ht="11.4" x14ac:dyDescent="0.2">
      <c r="A1520" s="119" t="s">
        <v>153</v>
      </c>
      <c r="B1520" s="119">
        <v>1</v>
      </c>
      <c r="C1520" s="119">
        <v>0</v>
      </c>
      <c r="D1520" s="119">
        <v>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210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19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531</v>
      </c>
    </row>
    <row r="1521" spans="1:65" s="119" customFormat="1" ht="11.4" x14ac:dyDescent="0.2">
      <c r="A1521" s="119" t="s">
        <v>154</v>
      </c>
      <c r="B1521" s="119">
        <v>1</v>
      </c>
      <c r="C1521" s="119">
        <v>0</v>
      </c>
      <c r="D1521" s="119">
        <v>0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0</v>
      </c>
      <c r="Q1521" s="119">
        <v>0</v>
      </c>
      <c r="R1521" s="119">
        <v>100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56</v>
      </c>
      <c r="AC1521" s="119" t="s">
        <v>56</v>
      </c>
      <c r="AD1521" s="119" t="s">
        <v>507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0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10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530</v>
      </c>
    </row>
    <row r="1522" spans="1:65" s="119" customFormat="1" ht="11.4" x14ac:dyDescent="0.2">
      <c r="A1522" s="119" t="s">
        <v>154</v>
      </c>
      <c r="B1522" s="119">
        <v>1</v>
      </c>
      <c r="C1522" s="119">
        <v>0</v>
      </c>
      <c r="D1522" s="119">
        <v>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516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19.8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531</v>
      </c>
    </row>
    <row r="1523" spans="1:65" s="119" customFormat="1" ht="11.4" x14ac:dyDescent="0.2">
      <c r="A1523" s="119" t="s">
        <v>155</v>
      </c>
      <c r="B1523" s="119">
        <v>2</v>
      </c>
      <c r="C1523" s="119">
        <v>0</v>
      </c>
      <c r="D1523" s="119">
        <v>2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203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16.100000000000001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530</v>
      </c>
    </row>
    <row r="1524" spans="1:65" s="119" customFormat="1" ht="11.4" x14ac:dyDescent="0.2">
      <c r="A1524" s="119" t="s">
        <v>155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477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1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10.6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531</v>
      </c>
    </row>
    <row r="1525" spans="1:65" s="119" customFormat="1" ht="11.4" x14ac:dyDescent="0.2">
      <c r="A1525" s="119" t="s">
        <v>156</v>
      </c>
      <c r="B1525" s="119">
        <v>0</v>
      </c>
      <c r="C1525" s="119">
        <v>0</v>
      </c>
      <c r="D1525" s="119">
        <v>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 t="s">
        <v>55</v>
      </c>
      <c r="P1525" s="119" t="s">
        <v>55</v>
      </c>
      <c r="Q1525" s="119" t="s">
        <v>55</v>
      </c>
      <c r="R1525" s="119" t="s">
        <v>55</v>
      </c>
      <c r="S1525" s="119" t="s">
        <v>55</v>
      </c>
      <c r="T1525" s="119" t="s">
        <v>55</v>
      </c>
      <c r="U1525" s="119" t="s">
        <v>55</v>
      </c>
      <c r="V1525" s="119" t="s">
        <v>55</v>
      </c>
      <c r="W1525" s="119" t="s">
        <v>55</v>
      </c>
      <c r="X1525" s="119" t="s">
        <v>55</v>
      </c>
      <c r="Y1525" s="119" t="s">
        <v>55</v>
      </c>
      <c r="Z1525" s="119" t="s">
        <v>55</v>
      </c>
      <c r="AA1525" s="119" t="s">
        <v>56</v>
      </c>
      <c r="AB1525" s="119" t="s">
        <v>56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 t="s">
        <v>55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530</v>
      </c>
    </row>
    <row r="1526" spans="1:65" s="119" customFormat="1" ht="11.4" x14ac:dyDescent="0.2">
      <c r="A1526" s="119" t="s">
        <v>156</v>
      </c>
      <c r="B1526" s="119">
        <v>2</v>
      </c>
      <c r="C1526" s="119">
        <v>0</v>
      </c>
      <c r="D1526" s="119">
        <v>2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206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17.7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531</v>
      </c>
    </row>
    <row r="1527" spans="1:65" s="119" customFormat="1" ht="11.4" x14ac:dyDescent="0.2">
      <c r="A1527" s="119" t="s">
        <v>157</v>
      </c>
      <c r="B1527" s="119">
        <v>2</v>
      </c>
      <c r="C1527" s="119">
        <v>0</v>
      </c>
      <c r="D1527" s="119">
        <v>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188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0</v>
      </c>
      <c r="AP1527" s="119">
        <v>0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15.8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530</v>
      </c>
    </row>
    <row r="1528" spans="1:65" s="119" customFormat="1" ht="11.4" x14ac:dyDescent="0.2">
      <c r="A1528" s="119" t="s">
        <v>157</v>
      </c>
      <c r="B1528" s="119">
        <v>3</v>
      </c>
      <c r="C1528" s="119">
        <v>0</v>
      </c>
      <c r="D1528" s="119">
        <v>3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201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1</v>
      </c>
      <c r="AP1528" s="119">
        <v>1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12.7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531</v>
      </c>
    </row>
    <row r="1529" spans="1:65" s="119" customFormat="1" ht="11.4" x14ac:dyDescent="0.2">
      <c r="A1529" s="119" t="s">
        <v>159</v>
      </c>
      <c r="B1529" s="119">
        <v>2</v>
      </c>
      <c r="C1529" s="119">
        <v>0</v>
      </c>
      <c r="D1529" s="119">
        <v>2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221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0</v>
      </c>
      <c r="AQ1529" s="119">
        <v>1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15.6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530</v>
      </c>
    </row>
    <row r="1530" spans="1:65" s="119" customFormat="1" ht="11.4" x14ac:dyDescent="0.2">
      <c r="A1530" s="119" t="s">
        <v>159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189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531</v>
      </c>
    </row>
    <row r="1531" spans="1:65" s="119" customFormat="1" ht="11.4" x14ac:dyDescent="0.2">
      <c r="A1531" s="119" t="s">
        <v>160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513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25.8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530</v>
      </c>
    </row>
    <row r="1532" spans="1:65" s="119" customFormat="1" ht="11.4" x14ac:dyDescent="0.2">
      <c r="A1532" s="119" t="s">
        <v>160</v>
      </c>
      <c r="B1532" s="119">
        <v>2</v>
      </c>
      <c r="C1532" s="119">
        <v>1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50</v>
      </c>
      <c r="P1532" s="119">
        <v>50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470</v>
      </c>
      <c r="AB1532" s="119" t="s">
        <v>535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10.1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531</v>
      </c>
    </row>
    <row r="1533" spans="1:65" s="119" customFormat="1" ht="11.4" x14ac:dyDescent="0.2">
      <c r="A1533" s="119" t="s">
        <v>161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530</v>
      </c>
    </row>
    <row r="1534" spans="1:65" s="119" customFormat="1" ht="11.4" x14ac:dyDescent="0.2">
      <c r="A1534" s="119" t="s">
        <v>161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515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22.1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531</v>
      </c>
    </row>
    <row r="1535" spans="1:65" s="119" customFormat="1" ht="11.4" x14ac:dyDescent="0.2">
      <c r="A1535" s="119" t="s">
        <v>162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203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16.100000000000001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530</v>
      </c>
    </row>
    <row r="1536" spans="1:65" s="119" customFormat="1" ht="11.4" x14ac:dyDescent="0.2">
      <c r="A1536" s="119" t="s">
        <v>162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531</v>
      </c>
    </row>
    <row r="1537" spans="1:65" s="119" customFormat="1" ht="11.4" x14ac:dyDescent="0.2">
      <c r="A1537" s="119" t="s">
        <v>163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530</v>
      </c>
    </row>
    <row r="1538" spans="1:65" s="119" customFormat="1" ht="11.4" x14ac:dyDescent="0.2">
      <c r="A1538" s="119" t="s">
        <v>163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531</v>
      </c>
    </row>
    <row r="1539" spans="1:65" s="119" customFormat="1" ht="11.4" x14ac:dyDescent="0.2">
      <c r="A1539" s="119" t="s">
        <v>164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55</v>
      </c>
      <c r="P1539" s="119" t="s">
        <v>55</v>
      </c>
      <c r="Q1539" s="119" t="s">
        <v>55</v>
      </c>
      <c r="R1539" s="119" t="s">
        <v>55</v>
      </c>
      <c r="S1539" s="119" t="s">
        <v>55</v>
      </c>
      <c r="T1539" s="119" t="s">
        <v>55</v>
      </c>
      <c r="U1539" s="119" t="s">
        <v>55</v>
      </c>
      <c r="V1539" s="119" t="s">
        <v>55</v>
      </c>
      <c r="W1539" s="119" t="s">
        <v>55</v>
      </c>
      <c r="X1539" s="119" t="s">
        <v>55</v>
      </c>
      <c r="Y1539" s="119" t="s">
        <v>55</v>
      </c>
      <c r="Z1539" s="119" t="s">
        <v>55</v>
      </c>
      <c r="AA1539" s="119" t="s">
        <v>56</v>
      </c>
      <c r="AB1539" s="119" t="s">
        <v>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530</v>
      </c>
    </row>
    <row r="1540" spans="1:65" s="119" customFormat="1" ht="11.4" x14ac:dyDescent="0.2">
      <c r="A1540" s="119" t="s">
        <v>164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531</v>
      </c>
    </row>
    <row r="1541" spans="1:65" s="119" customFormat="1" ht="11.4" x14ac:dyDescent="0.2">
      <c r="A1541" s="119" t="s">
        <v>165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217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14.3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530</v>
      </c>
    </row>
    <row r="1542" spans="1:65" s="119" customFormat="1" ht="11.4" x14ac:dyDescent="0.2">
      <c r="A1542" s="119" t="s">
        <v>165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531</v>
      </c>
    </row>
    <row r="1543" spans="1:65" s="119" customFormat="1" ht="11.4" x14ac:dyDescent="0.2">
      <c r="A1543" s="119" t="s">
        <v>166</v>
      </c>
      <c r="B1543" s="119">
        <v>1</v>
      </c>
      <c r="C1543" s="119">
        <v>1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100</v>
      </c>
      <c r="P1543" s="119">
        <v>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476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1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9.6999999999999993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530</v>
      </c>
    </row>
    <row r="1544" spans="1:65" s="119" customFormat="1" ht="11.4" x14ac:dyDescent="0.2">
      <c r="A1544" s="119" t="s">
        <v>166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531</v>
      </c>
    </row>
    <row r="1545" spans="1:65" s="119" customFormat="1" ht="11.4" x14ac:dyDescent="0.2">
      <c r="A1545" s="119" t="s">
        <v>167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287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12.6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530</v>
      </c>
    </row>
    <row r="1546" spans="1:65" s="119" customFormat="1" ht="11.4" x14ac:dyDescent="0.2">
      <c r="A1546" s="119" t="s">
        <v>167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531</v>
      </c>
    </row>
    <row r="1547" spans="1:65" s="119" customFormat="1" ht="11.4" x14ac:dyDescent="0.2">
      <c r="A1547" s="119" t="s">
        <v>168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530</v>
      </c>
    </row>
    <row r="1548" spans="1:65" s="119" customFormat="1" ht="11.4" x14ac:dyDescent="0.2">
      <c r="A1548" s="119" t="s">
        <v>168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531</v>
      </c>
    </row>
    <row r="1549" spans="1:65" s="119" customFormat="1" ht="11.4" x14ac:dyDescent="0.2">
      <c r="A1549" s="119" t="s">
        <v>169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530</v>
      </c>
    </row>
    <row r="1550" spans="1:65" s="119" customFormat="1" ht="11.4" x14ac:dyDescent="0.2">
      <c r="A1550" s="119" t="s">
        <v>169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531</v>
      </c>
    </row>
    <row r="1551" spans="1:65" s="119" customFormat="1" ht="11.4" x14ac:dyDescent="0.2">
      <c r="A1551" s="119" t="s">
        <v>170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530</v>
      </c>
    </row>
    <row r="1552" spans="1:65" s="119" customFormat="1" ht="11.4" x14ac:dyDescent="0.2">
      <c r="A1552" s="119" t="s">
        <v>170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531</v>
      </c>
    </row>
    <row r="1553" spans="1:65" s="119" customFormat="1" ht="11.4" x14ac:dyDescent="0.2">
      <c r="A1553" s="119" t="s">
        <v>171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494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11.6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530</v>
      </c>
    </row>
    <row r="1554" spans="1:65" s="119" customFormat="1" ht="11.4" x14ac:dyDescent="0.2">
      <c r="A1554" s="119" t="s">
        <v>171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531</v>
      </c>
    </row>
    <row r="1555" spans="1:65" s="119" customFormat="1" ht="11.4" x14ac:dyDescent="0.2">
      <c r="A1555" s="119" t="s">
        <v>172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530</v>
      </c>
    </row>
    <row r="1556" spans="1:65" s="119" customFormat="1" ht="11.4" x14ac:dyDescent="0.2">
      <c r="A1556" s="119" t="s">
        <v>172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531</v>
      </c>
    </row>
    <row r="1557" spans="1:65" s="120" customFormat="1" ht="12" x14ac:dyDescent="0.25">
      <c r="A1557" s="120" t="s">
        <v>173</v>
      </c>
      <c r="B1557" s="120">
        <v>156</v>
      </c>
      <c r="C1557" s="120">
        <v>13</v>
      </c>
      <c r="D1557" s="120">
        <v>137</v>
      </c>
      <c r="E1557" s="120">
        <v>0</v>
      </c>
      <c r="F1557" s="120">
        <v>6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8.3330000000000002</v>
      </c>
      <c r="P1557" s="120">
        <v>87.82</v>
      </c>
      <c r="Q1557" s="120">
        <v>0</v>
      </c>
      <c r="R1557" s="120">
        <v>3.8460000000000001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87</v>
      </c>
      <c r="AB1557" s="120" t="s">
        <v>184</v>
      </c>
      <c r="AC1557" s="120" t="s">
        <v>56</v>
      </c>
      <c r="AD1557" s="120" t="s">
        <v>202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12</v>
      </c>
      <c r="AO1557" s="120">
        <v>63</v>
      </c>
      <c r="AP1557" s="120">
        <v>67</v>
      </c>
      <c r="AQ1557" s="120">
        <v>11</v>
      </c>
      <c r="AR1557" s="120">
        <v>2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15.3</v>
      </c>
      <c r="BI1557" s="120">
        <v>15.3</v>
      </c>
      <c r="BJ1557" s="120">
        <v>18.7</v>
      </c>
      <c r="BK1557" s="120">
        <v>20.8</v>
      </c>
      <c r="BL1557" s="120">
        <v>0</v>
      </c>
      <c r="BM1557" s="120" t="s">
        <v>530</v>
      </c>
    </row>
    <row r="1558" spans="1:65" s="120" customFormat="1" ht="12" x14ac:dyDescent="0.25">
      <c r="A1558" s="120" t="s">
        <v>173</v>
      </c>
      <c r="B1558" s="120">
        <v>122</v>
      </c>
      <c r="C1558" s="120">
        <v>17</v>
      </c>
      <c r="D1558" s="120">
        <v>96</v>
      </c>
      <c r="E1558" s="120">
        <v>1</v>
      </c>
      <c r="F1558" s="120">
        <v>8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13.93</v>
      </c>
      <c r="P1558" s="120">
        <v>78.69</v>
      </c>
      <c r="Q1558" s="120">
        <v>0.82</v>
      </c>
      <c r="R1558" s="120">
        <v>6.5570000000000004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224</v>
      </c>
      <c r="AB1558" s="120" t="s">
        <v>211</v>
      </c>
      <c r="AC1558" s="120" t="s">
        <v>284</v>
      </c>
      <c r="AD1558" s="120" t="s">
        <v>500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6</v>
      </c>
      <c r="AN1558" s="120">
        <v>8</v>
      </c>
      <c r="AO1558" s="120">
        <v>55</v>
      </c>
      <c r="AP1558" s="120">
        <v>50</v>
      </c>
      <c r="AQ1558" s="120">
        <v>3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14</v>
      </c>
      <c r="BI1558" s="120">
        <v>14.3</v>
      </c>
      <c r="BJ1558" s="120">
        <v>17.8</v>
      </c>
      <c r="BK1558" s="120">
        <v>19.8</v>
      </c>
      <c r="BL1558" s="120">
        <v>0</v>
      </c>
      <c r="BM1558" s="120" t="s">
        <v>531</v>
      </c>
    </row>
    <row r="1559" spans="1:65" s="120" customFormat="1" ht="12" x14ac:dyDescent="0.25">
      <c r="A1559" s="120" t="s">
        <v>175</v>
      </c>
      <c r="B1559" s="120">
        <v>168</v>
      </c>
      <c r="C1559" s="120">
        <v>13</v>
      </c>
      <c r="D1559" s="120">
        <v>148</v>
      </c>
      <c r="E1559" s="120">
        <v>0</v>
      </c>
      <c r="F1559" s="120">
        <v>7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7.7380000000000004</v>
      </c>
      <c r="P1559" s="120">
        <v>88.1</v>
      </c>
      <c r="Q1559" s="120">
        <v>0</v>
      </c>
      <c r="R1559" s="120">
        <v>4.1669999999999998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87</v>
      </c>
      <c r="AB1559" s="120" t="s">
        <v>184</v>
      </c>
      <c r="AC1559" s="120" t="s">
        <v>56</v>
      </c>
      <c r="AD1559" s="120" t="s">
        <v>285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15</v>
      </c>
      <c r="AO1559" s="120">
        <v>66</v>
      </c>
      <c r="AP1559" s="120">
        <v>69</v>
      </c>
      <c r="AQ1559" s="120">
        <v>14</v>
      </c>
      <c r="AR1559" s="120">
        <v>3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15.3</v>
      </c>
      <c r="BI1559" s="120">
        <v>15.3</v>
      </c>
      <c r="BJ1559" s="120">
        <v>19</v>
      </c>
      <c r="BK1559" s="120">
        <v>21.7</v>
      </c>
      <c r="BL1559" s="120">
        <v>0</v>
      </c>
      <c r="BM1559" s="120" t="s">
        <v>530</v>
      </c>
    </row>
    <row r="1560" spans="1:65" s="120" customFormat="1" ht="12" x14ac:dyDescent="0.25">
      <c r="A1560" s="120" t="s">
        <v>175</v>
      </c>
      <c r="B1560" s="120">
        <v>140</v>
      </c>
      <c r="C1560" s="120">
        <v>18</v>
      </c>
      <c r="D1560" s="120">
        <v>113</v>
      </c>
      <c r="E1560" s="120">
        <v>1</v>
      </c>
      <c r="F1560" s="120">
        <v>8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12.86</v>
      </c>
      <c r="P1560" s="120">
        <v>80.709999999999994</v>
      </c>
      <c r="Q1560" s="120">
        <v>0.71399999999999997</v>
      </c>
      <c r="R1560" s="120">
        <v>5.7140000000000004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288</v>
      </c>
      <c r="AB1560" s="120" t="s">
        <v>200</v>
      </c>
      <c r="AC1560" s="120" t="s">
        <v>284</v>
      </c>
      <c r="AD1560" s="120" t="s">
        <v>500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6</v>
      </c>
      <c r="AN1560" s="120">
        <v>11</v>
      </c>
      <c r="AO1560" s="120">
        <v>60</v>
      </c>
      <c r="AP1560" s="120">
        <v>58</v>
      </c>
      <c r="AQ1560" s="120">
        <v>5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14.1</v>
      </c>
      <c r="BI1560" s="120">
        <v>14.4</v>
      </c>
      <c r="BJ1560" s="120">
        <v>18.100000000000001</v>
      </c>
      <c r="BK1560" s="120">
        <v>19.899999999999999</v>
      </c>
      <c r="BL1560" s="120">
        <v>0</v>
      </c>
      <c r="BM1560" s="120" t="s">
        <v>531</v>
      </c>
    </row>
    <row r="1561" spans="1:65" s="120" customFormat="1" ht="12" x14ac:dyDescent="0.25">
      <c r="A1561" s="120" t="s">
        <v>177</v>
      </c>
      <c r="B1561" s="120">
        <v>173</v>
      </c>
      <c r="C1561" s="120">
        <v>14</v>
      </c>
      <c r="D1561" s="120">
        <v>152</v>
      </c>
      <c r="E1561" s="120">
        <v>0</v>
      </c>
      <c r="F1561" s="120">
        <v>7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8.0920000000000005</v>
      </c>
      <c r="P1561" s="120">
        <v>87.86</v>
      </c>
      <c r="Q1561" s="120">
        <v>0</v>
      </c>
      <c r="R1561" s="120">
        <v>4.0460000000000003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283</v>
      </c>
      <c r="AB1561" s="120" t="s">
        <v>184</v>
      </c>
      <c r="AC1561" s="120" t="s">
        <v>56</v>
      </c>
      <c r="AD1561" s="120" t="s">
        <v>285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16</v>
      </c>
      <c r="AO1561" s="120">
        <v>69</v>
      </c>
      <c r="AP1561" s="120">
        <v>70</v>
      </c>
      <c r="AQ1561" s="120">
        <v>14</v>
      </c>
      <c r="AR1561" s="120">
        <v>3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15.2</v>
      </c>
      <c r="BI1561" s="120">
        <v>15</v>
      </c>
      <c r="BJ1561" s="120">
        <v>18.899999999999999</v>
      </c>
      <c r="BK1561" s="120">
        <v>21.6</v>
      </c>
      <c r="BL1561" s="120">
        <v>0</v>
      </c>
      <c r="BM1561" s="120" t="s">
        <v>530</v>
      </c>
    </row>
    <row r="1562" spans="1:65" s="120" customFormat="1" ht="12" x14ac:dyDescent="0.25">
      <c r="A1562" s="120" t="s">
        <v>177</v>
      </c>
      <c r="B1562" s="120">
        <v>140</v>
      </c>
      <c r="C1562" s="120">
        <v>18</v>
      </c>
      <c r="D1562" s="120">
        <v>113</v>
      </c>
      <c r="E1562" s="120">
        <v>1</v>
      </c>
      <c r="F1562" s="120">
        <v>8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12.86</v>
      </c>
      <c r="P1562" s="120">
        <v>80.709999999999994</v>
      </c>
      <c r="Q1562" s="120">
        <v>0.71399999999999997</v>
      </c>
      <c r="R1562" s="120">
        <v>5.7140000000000004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288</v>
      </c>
      <c r="AB1562" s="120" t="s">
        <v>200</v>
      </c>
      <c r="AC1562" s="120" t="s">
        <v>284</v>
      </c>
      <c r="AD1562" s="120" t="s">
        <v>500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6</v>
      </c>
      <c r="AN1562" s="120">
        <v>11</v>
      </c>
      <c r="AO1562" s="120">
        <v>60</v>
      </c>
      <c r="AP1562" s="120">
        <v>58</v>
      </c>
      <c r="AQ1562" s="120">
        <v>5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14.1</v>
      </c>
      <c r="BI1562" s="120">
        <v>14.4</v>
      </c>
      <c r="BJ1562" s="120">
        <v>18.100000000000001</v>
      </c>
      <c r="BK1562" s="120">
        <v>19.899999999999999</v>
      </c>
      <c r="BL1562" s="120">
        <v>0</v>
      </c>
      <c r="BM1562" s="120" t="s">
        <v>531</v>
      </c>
    </row>
    <row r="1563" spans="1:65" s="120" customFormat="1" ht="12" x14ac:dyDescent="0.25">
      <c r="A1563" s="120" t="s">
        <v>178</v>
      </c>
      <c r="B1563" s="120">
        <v>174</v>
      </c>
      <c r="C1563" s="120">
        <v>14</v>
      </c>
      <c r="D1563" s="120">
        <v>152</v>
      </c>
      <c r="E1563" s="120">
        <v>0</v>
      </c>
      <c r="F1563" s="120">
        <v>8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8.0459999999999994</v>
      </c>
      <c r="P1563" s="120">
        <v>87.36</v>
      </c>
      <c r="Q1563" s="120">
        <v>0</v>
      </c>
      <c r="R1563" s="120">
        <v>4.5979999999999999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283</v>
      </c>
      <c r="AB1563" s="120" t="s">
        <v>184</v>
      </c>
      <c r="AC1563" s="120" t="s">
        <v>56</v>
      </c>
      <c r="AD1563" s="120" t="s">
        <v>223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16</v>
      </c>
      <c r="AO1563" s="120">
        <v>69</v>
      </c>
      <c r="AP1563" s="120">
        <v>71</v>
      </c>
      <c r="AQ1563" s="120">
        <v>14</v>
      </c>
      <c r="AR1563" s="120">
        <v>3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15.2</v>
      </c>
      <c r="BI1563" s="120">
        <v>15</v>
      </c>
      <c r="BJ1563" s="120">
        <v>18.899999999999999</v>
      </c>
      <c r="BK1563" s="120">
        <v>21.6</v>
      </c>
      <c r="BL1563" s="120">
        <v>0</v>
      </c>
      <c r="BM1563" s="120" t="s">
        <v>530</v>
      </c>
    </row>
    <row r="1564" spans="1:65" s="120" customFormat="1" ht="12" x14ac:dyDescent="0.25">
      <c r="A1564" s="120" t="s">
        <v>178</v>
      </c>
      <c r="B1564" s="120">
        <v>140</v>
      </c>
      <c r="C1564" s="120">
        <v>18</v>
      </c>
      <c r="D1564" s="120">
        <v>113</v>
      </c>
      <c r="E1564" s="120">
        <v>1</v>
      </c>
      <c r="F1564" s="120">
        <v>8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12.86</v>
      </c>
      <c r="P1564" s="120">
        <v>80.709999999999994</v>
      </c>
      <c r="Q1564" s="120">
        <v>0.71399999999999997</v>
      </c>
      <c r="R1564" s="120">
        <v>5.7140000000000004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288</v>
      </c>
      <c r="AB1564" s="120" t="s">
        <v>200</v>
      </c>
      <c r="AC1564" s="120" t="s">
        <v>284</v>
      </c>
      <c r="AD1564" s="120" t="s">
        <v>500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6</v>
      </c>
      <c r="AN1564" s="120">
        <v>11</v>
      </c>
      <c r="AO1564" s="120">
        <v>60</v>
      </c>
      <c r="AP1564" s="120">
        <v>58</v>
      </c>
      <c r="AQ1564" s="120">
        <v>5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14.1</v>
      </c>
      <c r="BI1564" s="120">
        <v>14.4</v>
      </c>
      <c r="BJ1564" s="120">
        <v>18.100000000000001</v>
      </c>
      <c r="BK1564" s="120">
        <v>19.899999999999999</v>
      </c>
      <c r="BL1564" s="120">
        <v>0</v>
      </c>
      <c r="BM1564" s="120" t="s">
        <v>531</v>
      </c>
    </row>
    <row r="1567" spans="1:65" s="115" customFormat="1" x14ac:dyDescent="0.25">
      <c r="A1567" s="115" t="s">
        <v>225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271</v>
      </c>
      <c r="AR1570" s="118" t="s">
        <v>51</v>
      </c>
      <c r="AS1570" s="118" t="s">
        <v>272</v>
      </c>
      <c r="AT1570" s="118" t="s">
        <v>273</v>
      </c>
      <c r="AU1570" s="118" t="s">
        <v>274</v>
      </c>
      <c r="AV1570" s="118" t="s">
        <v>275</v>
      </c>
      <c r="AW1570" s="118" t="s">
        <v>52</v>
      </c>
      <c r="AX1570" s="118" t="s">
        <v>276</v>
      </c>
      <c r="AY1570" s="118" t="s">
        <v>277</v>
      </c>
      <c r="AZ1570" s="118" t="s">
        <v>278</v>
      </c>
      <c r="BA1570" s="118" t="s">
        <v>279</v>
      </c>
      <c r="BB1570" s="118" t="s">
        <v>53</v>
      </c>
      <c r="BC1570" s="118" t="s">
        <v>280</v>
      </c>
      <c r="BD1570" s="118" t="s">
        <v>15</v>
      </c>
      <c r="BE1570" s="118" t="s">
        <v>281</v>
      </c>
      <c r="BF1570" s="118" t="s">
        <v>16</v>
      </c>
      <c r="BG1570" s="118" t="s">
        <v>269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271</v>
      </c>
      <c r="AQ1571" s="118" t="s">
        <v>51</v>
      </c>
      <c r="AR1571" s="118" t="s">
        <v>272</v>
      </c>
      <c r="AS1571" s="118" t="s">
        <v>273</v>
      </c>
      <c r="AT1571" s="118" t="s">
        <v>274</v>
      </c>
      <c r="AU1571" s="118" t="s">
        <v>275</v>
      </c>
      <c r="AV1571" s="118" t="s">
        <v>52</v>
      </c>
      <c r="AW1571" s="118" t="s">
        <v>276</v>
      </c>
      <c r="AX1571" s="118" t="s">
        <v>277</v>
      </c>
      <c r="AY1571" s="118" t="s">
        <v>278</v>
      </c>
      <c r="AZ1571" s="118" t="s">
        <v>279</v>
      </c>
      <c r="BA1571" s="118" t="s">
        <v>53</v>
      </c>
      <c r="BB1571" s="118" t="s">
        <v>280</v>
      </c>
      <c r="BC1571" s="118" t="s">
        <v>15</v>
      </c>
      <c r="BD1571" s="118" t="s">
        <v>281</v>
      </c>
      <c r="BE1571" s="118" t="s">
        <v>16</v>
      </c>
      <c r="BF1571" s="118" t="s">
        <v>269</v>
      </c>
      <c r="BG1571" s="118" t="s">
        <v>282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 t="s">
        <v>55</v>
      </c>
      <c r="P1572" s="119" t="s">
        <v>55</v>
      </c>
      <c r="Q1572" s="119" t="s">
        <v>55</v>
      </c>
      <c r="R1572" s="119" t="s">
        <v>55</v>
      </c>
      <c r="S1572" s="119" t="s">
        <v>55</v>
      </c>
      <c r="T1572" s="119" t="s">
        <v>55</v>
      </c>
      <c r="U1572" s="119" t="s">
        <v>55</v>
      </c>
      <c r="V1572" s="119" t="s">
        <v>55</v>
      </c>
      <c r="W1572" s="119" t="s">
        <v>55</v>
      </c>
      <c r="X1572" s="119" t="s">
        <v>55</v>
      </c>
      <c r="Y1572" s="119" t="s">
        <v>55</v>
      </c>
      <c r="Z1572" s="119" t="s">
        <v>55</v>
      </c>
      <c r="AA1572" s="119" t="s">
        <v>56</v>
      </c>
      <c r="AB1572" s="119" t="s">
        <v>56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 t="s">
        <v>55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530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515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22.1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531</v>
      </c>
    </row>
    <row r="1574" spans="1:65" s="119" customFormat="1" ht="11.4" x14ac:dyDescent="0.2">
      <c r="A1574" s="119" t="s">
        <v>60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 t="s">
        <v>55</v>
      </c>
      <c r="P1574" s="119" t="s">
        <v>55</v>
      </c>
      <c r="Q1574" s="119" t="s">
        <v>55</v>
      </c>
      <c r="R1574" s="119" t="s">
        <v>55</v>
      </c>
      <c r="S1574" s="119" t="s">
        <v>55</v>
      </c>
      <c r="T1574" s="119" t="s">
        <v>55</v>
      </c>
      <c r="U1574" s="119" t="s">
        <v>55</v>
      </c>
      <c r="V1574" s="119" t="s">
        <v>55</v>
      </c>
      <c r="W1574" s="119" t="s">
        <v>55</v>
      </c>
      <c r="X1574" s="119" t="s">
        <v>55</v>
      </c>
      <c r="Y1574" s="119" t="s">
        <v>55</v>
      </c>
      <c r="Z1574" s="119" t="s">
        <v>55</v>
      </c>
      <c r="AA1574" s="119" t="s">
        <v>56</v>
      </c>
      <c r="AB1574" s="119" t="s">
        <v>56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 t="s">
        <v>55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530</v>
      </c>
    </row>
    <row r="1575" spans="1:65" s="119" customFormat="1" ht="11.4" x14ac:dyDescent="0.2">
      <c r="A1575" s="119" t="s">
        <v>60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 t="s">
        <v>55</v>
      </c>
      <c r="P1575" s="119" t="s">
        <v>55</v>
      </c>
      <c r="Q1575" s="119" t="s">
        <v>55</v>
      </c>
      <c r="R1575" s="119" t="s">
        <v>55</v>
      </c>
      <c r="S1575" s="119" t="s">
        <v>55</v>
      </c>
      <c r="T1575" s="119" t="s">
        <v>55</v>
      </c>
      <c r="U1575" s="119" t="s">
        <v>55</v>
      </c>
      <c r="V1575" s="119" t="s">
        <v>55</v>
      </c>
      <c r="W1575" s="119" t="s">
        <v>55</v>
      </c>
      <c r="X1575" s="119" t="s">
        <v>55</v>
      </c>
      <c r="Y1575" s="119" t="s">
        <v>55</v>
      </c>
      <c r="Z1575" s="119" t="s">
        <v>55</v>
      </c>
      <c r="AA1575" s="119" t="s">
        <v>56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 t="s">
        <v>55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531</v>
      </c>
    </row>
    <row r="1576" spans="1:65" s="119" customFormat="1" ht="11.4" x14ac:dyDescent="0.2">
      <c r="A1576" s="119" t="s">
        <v>65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 t="s">
        <v>55</v>
      </c>
      <c r="P1576" s="119" t="s">
        <v>55</v>
      </c>
      <c r="Q1576" s="119" t="s">
        <v>55</v>
      </c>
      <c r="R1576" s="119" t="s">
        <v>55</v>
      </c>
      <c r="S1576" s="119" t="s">
        <v>55</v>
      </c>
      <c r="T1576" s="119" t="s">
        <v>55</v>
      </c>
      <c r="U1576" s="119" t="s">
        <v>55</v>
      </c>
      <c r="V1576" s="119" t="s">
        <v>55</v>
      </c>
      <c r="W1576" s="119" t="s">
        <v>55</v>
      </c>
      <c r="X1576" s="119" t="s">
        <v>55</v>
      </c>
      <c r="Y1576" s="119" t="s">
        <v>55</v>
      </c>
      <c r="Z1576" s="119" t="s">
        <v>55</v>
      </c>
      <c r="AA1576" s="119" t="s">
        <v>56</v>
      </c>
      <c r="AB1576" s="119" t="s">
        <v>56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 t="s">
        <v>55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530</v>
      </c>
    </row>
    <row r="1577" spans="1:65" s="119" customFormat="1" ht="11.4" x14ac:dyDescent="0.2">
      <c r="A1577" s="119" t="s">
        <v>65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 t="s">
        <v>55</v>
      </c>
      <c r="P1577" s="119" t="s">
        <v>55</v>
      </c>
      <c r="Q1577" s="119" t="s">
        <v>55</v>
      </c>
      <c r="R1577" s="119" t="s">
        <v>55</v>
      </c>
      <c r="S1577" s="119" t="s">
        <v>55</v>
      </c>
      <c r="T1577" s="119" t="s">
        <v>55</v>
      </c>
      <c r="U1577" s="119" t="s">
        <v>55</v>
      </c>
      <c r="V1577" s="119" t="s">
        <v>55</v>
      </c>
      <c r="W1577" s="119" t="s">
        <v>55</v>
      </c>
      <c r="X1577" s="119" t="s">
        <v>55</v>
      </c>
      <c r="Y1577" s="119" t="s">
        <v>55</v>
      </c>
      <c r="Z1577" s="119" t="s">
        <v>55</v>
      </c>
      <c r="AA1577" s="119" t="s">
        <v>56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 t="s">
        <v>55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531</v>
      </c>
    </row>
    <row r="1578" spans="1:65" s="119" customFormat="1" ht="11.4" x14ac:dyDescent="0.2">
      <c r="A1578" s="119" t="s">
        <v>69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56</v>
      </c>
      <c r="AC1578" s="119" t="s">
        <v>56</v>
      </c>
      <c r="AD1578" s="119" t="s">
        <v>467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12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530</v>
      </c>
    </row>
    <row r="1579" spans="1:65" s="119" customFormat="1" ht="11.4" x14ac:dyDescent="0.2">
      <c r="A1579" s="119" t="s">
        <v>69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531</v>
      </c>
    </row>
    <row r="1580" spans="1:65" s="119" customFormat="1" ht="11.4" x14ac:dyDescent="0.2">
      <c r="A1580" s="119" t="s">
        <v>74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</v>
      </c>
      <c r="AC1580" s="119" t="s">
        <v>56</v>
      </c>
      <c r="AD1580" s="119" t="s">
        <v>292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11.7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530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 t="s">
        <v>55</v>
      </c>
      <c r="P1581" s="119" t="s">
        <v>55</v>
      </c>
      <c r="Q1581" s="119" t="s">
        <v>55</v>
      </c>
      <c r="R1581" s="119" t="s">
        <v>55</v>
      </c>
      <c r="S1581" s="119" t="s">
        <v>55</v>
      </c>
      <c r="T1581" s="119" t="s">
        <v>55</v>
      </c>
      <c r="U1581" s="119" t="s">
        <v>55</v>
      </c>
      <c r="V1581" s="119" t="s">
        <v>55</v>
      </c>
      <c r="W1581" s="119" t="s">
        <v>55</v>
      </c>
      <c r="X1581" s="119" t="s">
        <v>55</v>
      </c>
      <c r="Y1581" s="119" t="s">
        <v>55</v>
      </c>
      <c r="Z1581" s="119" t="s">
        <v>55</v>
      </c>
      <c r="AA1581" s="119" t="s">
        <v>56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 t="s">
        <v>55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531</v>
      </c>
    </row>
    <row r="1582" spans="1:65" s="119" customFormat="1" ht="11.4" x14ac:dyDescent="0.2">
      <c r="A1582" s="119" t="s">
        <v>78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 t="s">
        <v>55</v>
      </c>
      <c r="P1582" s="119" t="s">
        <v>55</v>
      </c>
      <c r="Q1582" s="119" t="s">
        <v>55</v>
      </c>
      <c r="R1582" s="119" t="s">
        <v>55</v>
      </c>
      <c r="S1582" s="119" t="s">
        <v>55</v>
      </c>
      <c r="T1582" s="119" t="s">
        <v>55</v>
      </c>
      <c r="U1582" s="119" t="s">
        <v>55</v>
      </c>
      <c r="V1582" s="119" t="s">
        <v>55</v>
      </c>
      <c r="W1582" s="119" t="s">
        <v>55</v>
      </c>
      <c r="X1582" s="119" t="s">
        <v>55</v>
      </c>
      <c r="Y1582" s="119" t="s">
        <v>55</v>
      </c>
      <c r="Z1582" s="119" t="s">
        <v>55</v>
      </c>
      <c r="AA1582" s="119" t="s">
        <v>56</v>
      </c>
      <c r="AB1582" s="119" t="s">
        <v>56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 t="s">
        <v>55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530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531</v>
      </c>
    </row>
    <row r="1584" spans="1:65" s="119" customFormat="1" ht="11.4" x14ac:dyDescent="0.2">
      <c r="A1584" s="119" t="s">
        <v>83</v>
      </c>
      <c r="B1584" s="119">
        <v>1</v>
      </c>
      <c r="C1584" s="119">
        <v>0</v>
      </c>
      <c r="D1584" s="119">
        <v>1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84</v>
      </c>
      <c r="AC1584" s="119" t="s">
        <v>56</v>
      </c>
      <c r="AD1584" s="119" t="s">
        <v>493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13.4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530</v>
      </c>
    </row>
    <row r="1585" spans="1:65" s="119" customFormat="1" ht="11.4" x14ac:dyDescent="0.2">
      <c r="A1585" s="119" t="s">
        <v>83</v>
      </c>
      <c r="B1585" s="119">
        <v>3</v>
      </c>
      <c r="C1585" s="119">
        <v>0</v>
      </c>
      <c r="D1585" s="119">
        <v>3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211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0</v>
      </c>
      <c r="AQ1585" s="119">
        <v>1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14.6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531</v>
      </c>
    </row>
    <row r="1586" spans="1:65" s="119" customFormat="1" ht="11.4" x14ac:dyDescent="0.2">
      <c r="A1586" s="119" t="s">
        <v>89</v>
      </c>
      <c r="B1586" s="119">
        <v>4</v>
      </c>
      <c r="C1586" s="119">
        <v>0</v>
      </c>
      <c r="D1586" s="119">
        <v>3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100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222</v>
      </c>
      <c r="AB1586" s="119" t="s">
        <v>186</v>
      </c>
      <c r="AC1586" s="119" t="s">
        <v>56</v>
      </c>
      <c r="AD1586" s="119" t="s">
        <v>56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1</v>
      </c>
      <c r="AQ1586" s="119">
        <v>1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17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530</v>
      </c>
    </row>
    <row r="1587" spans="1:65" s="119" customFormat="1" ht="11.4" x14ac:dyDescent="0.2">
      <c r="A1587" s="119" t="s">
        <v>89</v>
      </c>
      <c r="B1587" s="119">
        <v>6</v>
      </c>
      <c r="C1587" s="119">
        <v>1</v>
      </c>
      <c r="D1587" s="119">
        <v>5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510</v>
      </c>
      <c r="AB1587" s="119" t="s">
        <v>184</v>
      </c>
      <c r="AC1587" s="119" t="s">
        <v>56</v>
      </c>
      <c r="AD1587" s="119" t="s">
        <v>56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2</v>
      </c>
      <c r="AP1587" s="119">
        <v>2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14.3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531</v>
      </c>
    </row>
    <row r="1588" spans="1:65" s="119" customFormat="1" ht="11.4" x14ac:dyDescent="0.2">
      <c r="A1588" s="119" t="s">
        <v>94</v>
      </c>
      <c r="B1588" s="119">
        <v>25</v>
      </c>
      <c r="C1588" s="119">
        <v>2</v>
      </c>
      <c r="D1588" s="119">
        <v>23</v>
      </c>
      <c r="E1588" s="119">
        <v>0</v>
      </c>
      <c r="F1588" s="119">
        <v>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8</v>
      </c>
      <c r="P1588" s="119">
        <v>88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480</v>
      </c>
      <c r="AB1588" s="119" t="s">
        <v>218</v>
      </c>
      <c r="AC1588" s="119" t="s">
        <v>56</v>
      </c>
      <c r="AD1588" s="119" t="s">
        <v>202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4</v>
      </c>
      <c r="AO1588" s="119">
        <v>10</v>
      </c>
      <c r="AP1588" s="119">
        <v>10</v>
      </c>
      <c r="AQ1588" s="119">
        <v>2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14.6</v>
      </c>
      <c r="BI1588" s="119">
        <v>14.5</v>
      </c>
      <c r="BJ1588" s="119">
        <v>18.3</v>
      </c>
      <c r="BK1588" s="119">
        <v>20.7</v>
      </c>
      <c r="BL1588" s="119">
        <v>0</v>
      </c>
      <c r="BM1588" s="119" t="s">
        <v>530</v>
      </c>
    </row>
    <row r="1589" spans="1:65" s="119" customFormat="1" ht="11.4" x14ac:dyDescent="0.2">
      <c r="A1589" s="119" t="s">
        <v>94</v>
      </c>
      <c r="B1589" s="119">
        <v>10</v>
      </c>
      <c r="C1589" s="119">
        <v>0</v>
      </c>
      <c r="D1589" s="119">
        <v>10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100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570</v>
      </c>
      <c r="AB1589" s="119" t="s">
        <v>289</v>
      </c>
      <c r="AC1589" s="119" t="s">
        <v>56</v>
      </c>
      <c r="AD1589" s="119" t="s">
        <v>56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4</v>
      </c>
      <c r="AP1589" s="119">
        <v>5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14.5</v>
      </c>
      <c r="BI1589" s="119">
        <v>15.1</v>
      </c>
      <c r="BJ1589" s="119">
        <v>18.2</v>
      </c>
      <c r="BK1589" s="119">
        <v>20.2</v>
      </c>
      <c r="BL1589" s="119">
        <v>0</v>
      </c>
      <c r="BM1589" s="119" t="s">
        <v>531</v>
      </c>
    </row>
    <row r="1590" spans="1:65" s="119" customFormat="1" ht="11.4" x14ac:dyDescent="0.2">
      <c r="A1590" s="119" t="s">
        <v>99</v>
      </c>
      <c r="B1590" s="119">
        <v>10</v>
      </c>
      <c r="C1590" s="119">
        <v>1</v>
      </c>
      <c r="D1590" s="119">
        <v>8</v>
      </c>
      <c r="E1590" s="119">
        <v>0</v>
      </c>
      <c r="F1590" s="119">
        <v>0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11.11</v>
      </c>
      <c r="P1590" s="119">
        <v>88.89</v>
      </c>
      <c r="Q1590" s="119">
        <v>0</v>
      </c>
      <c r="R1590" s="119">
        <v>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494</v>
      </c>
      <c r="AB1590" s="119" t="s">
        <v>211</v>
      </c>
      <c r="AC1590" s="119" t="s">
        <v>56</v>
      </c>
      <c r="AD1590" s="119" t="s">
        <v>466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5</v>
      </c>
      <c r="AP1590" s="119">
        <v>4</v>
      </c>
      <c r="AQ1590" s="119">
        <v>0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14.3</v>
      </c>
      <c r="BI1590" s="119" t="s">
        <v>55</v>
      </c>
      <c r="BJ1590" s="119" t="s">
        <v>55</v>
      </c>
      <c r="BK1590" s="119" t="s">
        <v>55</v>
      </c>
      <c r="BL1590" s="119">
        <v>0</v>
      </c>
      <c r="BM1590" s="119" t="s">
        <v>530</v>
      </c>
    </row>
    <row r="1591" spans="1:65" s="119" customFormat="1" ht="11.4" x14ac:dyDescent="0.2">
      <c r="A1591" s="119" t="s">
        <v>99</v>
      </c>
      <c r="B1591" s="119">
        <v>8</v>
      </c>
      <c r="C1591" s="119">
        <v>1</v>
      </c>
      <c r="D1591" s="119">
        <v>7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87.5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207</v>
      </c>
      <c r="AB1591" s="119" t="s">
        <v>221</v>
      </c>
      <c r="AC1591" s="119" t="s">
        <v>56</v>
      </c>
      <c r="AD1591" s="119" t="s">
        <v>552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4</v>
      </c>
      <c r="AP1591" s="119">
        <v>3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14.9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531</v>
      </c>
    </row>
    <row r="1592" spans="1:65" s="119" customFormat="1" ht="11.4" x14ac:dyDescent="0.2">
      <c r="A1592" s="119" t="s">
        <v>104</v>
      </c>
      <c r="B1592" s="119">
        <v>9</v>
      </c>
      <c r="C1592" s="119">
        <v>1</v>
      </c>
      <c r="D1592" s="119">
        <v>8</v>
      </c>
      <c r="E1592" s="119">
        <v>0</v>
      </c>
      <c r="F1592" s="119">
        <v>0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87.5</v>
      </c>
      <c r="Q1592" s="119">
        <v>0</v>
      </c>
      <c r="R1592" s="119">
        <v>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540</v>
      </c>
      <c r="AB1592" s="119" t="s">
        <v>184</v>
      </c>
      <c r="AC1592" s="119" t="s">
        <v>56</v>
      </c>
      <c r="AD1592" s="119" t="s">
        <v>191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3</v>
      </c>
      <c r="AP1592" s="119">
        <v>4</v>
      </c>
      <c r="AQ1592" s="119">
        <v>0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14.9</v>
      </c>
      <c r="BI1592" s="119" t="s">
        <v>55</v>
      </c>
      <c r="BJ1592" s="119" t="s">
        <v>55</v>
      </c>
      <c r="BK1592" s="119" t="s">
        <v>55</v>
      </c>
      <c r="BL1592" s="119">
        <v>0</v>
      </c>
      <c r="BM1592" s="119" t="s">
        <v>530</v>
      </c>
    </row>
    <row r="1593" spans="1:65" s="119" customFormat="1" ht="11.4" x14ac:dyDescent="0.2">
      <c r="A1593" s="119" t="s">
        <v>104</v>
      </c>
      <c r="B1593" s="119">
        <v>6</v>
      </c>
      <c r="C1593" s="119">
        <v>1</v>
      </c>
      <c r="D1593" s="119">
        <v>5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489</v>
      </c>
      <c r="AB1593" s="119" t="s">
        <v>498</v>
      </c>
      <c r="AC1593" s="119" t="s">
        <v>56</v>
      </c>
      <c r="AD1593" s="119" t="s">
        <v>540</v>
      </c>
      <c r="AE1593" s="119" t="s">
        <v>56</v>
      </c>
      <c r="AF1593" s="119" t="s">
        <v>483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3</v>
      </c>
      <c r="AP1593" s="119">
        <v>1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11.7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531</v>
      </c>
    </row>
    <row r="1594" spans="1:65" s="119" customFormat="1" ht="11.4" x14ac:dyDescent="0.2">
      <c r="A1594" s="119" t="s">
        <v>110</v>
      </c>
      <c r="B1594" s="119">
        <v>10</v>
      </c>
      <c r="C1594" s="119">
        <v>2</v>
      </c>
      <c r="D1594" s="119">
        <v>8</v>
      </c>
      <c r="E1594" s="119">
        <v>0</v>
      </c>
      <c r="F1594" s="119">
        <v>0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11.11</v>
      </c>
      <c r="P1594" s="119">
        <v>77.78</v>
      </c>
      <c r="Q1594" s="119">
        <v>0</v>
      </c>
      <c r="R1594" s="119">
        <v>0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501</v>
      </c>
      <c r="AB1594" s="119" t="s">
        <v>283</v>
      </c>
      <c r="AC1594" s="119" t="s">
        <v>56</v>
      </c>
      <c r="AD1594" s="119" t="s">
        <v>222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3</v>
      </c>
      <c r="AO1594" s="119">
        <v>5</v>
      </c>
      <c r="AP1594" s="119">
        <v>2</v>
      </c>
      <c r="AQ1594" s="119">
        <v>0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12.3</v>
      </c>
      <c r="BI1594" s="119" t="s">
        <v>55</v>
      </c>
      <c r="BJ1594" s="119" t="s">
        <v>55</v>
      </c>
      <c r="BK1594" s="119" t="s">
        <v>55</v>
      </c>
      <c r="BL1594" s="119">
        <v>0</v>
      </c>
      <c r="BM1594" s="119" t="s">
        <v>530</v>
      </c>
    </row>
    <row r="1595" spans="1:65" s="119" customFormat="1" ht="11.4" x14ac:dyDescent="0.2">
      <c r="A1595" s="119" t="s">
        <v>110</v>
      </c>
      <c r="B1595" s="119">
        <v>8</v>
      </c>
      <c r="C1595" s="119">
        <v>0</v>
      </c>
      <c r="D1595" s="119">
        <v>7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100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544</v>
      </c>
      <c r="AB1595" s="119" t="s">
        <v>207</v>
      </c>
      <c r="AC1595" s="119" t="s">
        <v>56</v>
      </c>
      <c r="AD1595" s="119" t="s">
        <v>495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4</v>
      </c>
      <c r="AP1595" s="119">
        <v>3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13.3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531</v>
      </c>
    </row>
    <row r="1596" spans="1:65" s="119" customFormat="1" ht="11.4" x14ac:dyDescent="0.2">
      <c r="A1596" s="119" t="s">
        <v>115</v>
      </c>
      <c r="B1596" s="119">
        <v>11</v>
      </c>
      <c r="C1596" s="119">
        <v>1</v>
      </c>
      <c r="D1596" s="119">
        <v>9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10</v>
      </c>
      <c r="P1596" s="119">
        <v>90</v>
      </c>
      <c r="Q1596" s="119">
        <v>0</v>
      </c>
      <c r="R1596" s="119">
        <v>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476</v>
      </c>
      <c r="AB1596" s="119" t="s">
        <v>223</v>
      </c>
      <c r="AC1596" s="119" t="s">
        <v>56</v>
      </c>
      <c r="AD1596" s="119" t="s">
        <v>467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5</v>
      </c>
      <c r="AP1596" s="119">
        <v>3</v>
      </c>
      <c r="AQ1596" s="119">
        <v>1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13.8</v>
      </c>
      <c r="BI1596" s="119">
        <v>13.4</v>
      </c>
      <c r="BJ1596" s="119">
        <v>17.899999999999999</v>
      </c>
      <c r="BK1596" s="119">
        <v>21.2</v>
      </c>
      <c r="BL1596" s="119">
        <v>0</v>
      </c>
      <c r="BM1596" s="119" t="s">
        <v>530</v>
      </c>
    </row>
    <row r="1597" spans="1:65" s="119" customFormat="1" ht="11.4" x14ac:dyDescent="0.2">
      <c r="A1597" s="119" t="s">
        <v>115</v>
      </c>
      <c r="B1597" s="119">
        <v>8</v>
      </c>
      <c r="C1597" s="119">
        <v>1</v>
      </c>
      <c r="D1597" s="119">
        <v>6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85.71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196</v>
      </c>
      <c r="AB1597" s="119" t="s">
        <v>211</v>
      </c>
      <c r="AC1597" s="119" t="s">
        <v>56</v>
      </c>
      <c r="AD1597" s="119" t="s">
        <v>287</v>
      </c>
      <c r="AE1597" s="119" t="s">
        <v>565</v>
      </c>
      <c r="AF1597" s="119" t="s">
        <v>476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3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14.2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531</v>
      </c>
    </row>
    <row r="1598" spans="1:65" s="119" customFormat="1" ht="11.4" x14ac:dyDescent="0.2">
      <c r="A1598" s="119" t="s">
        <v>121</v>
      </c>
      <c r="B1598" s="119">
        <v>9</v>
      </c>
      <c r="C1598" s="119">
        <v>1</v>
      </c>
      <c r="D1598" s="119">
        <v>8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88.89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543</v>
      </c>
      <c r="AB1598" s="119" t="s">
        <v>285</v>
      </c>
      <c r="AC1598" s="119" t="s">
        <v>56</v>
      </c>
      <c r="AD1598" s="119" t="s">
        <v>151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6</v>
      </c>
      <c r="AP1598" s="119">
        <v>3</v>
      </c>
      <c r="AQ1598" s="119">
        <v>0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13.8</v>
      </c>
      <c r="BI1598" s="119" t="s">
        <v>55</v>
      </c>
      <c r="BJ1598" s="119" t="s">
        <v>55</v>
      </c>
      <c r="BK1598" s="119" t="s">
        <v>55</v>
      </c>
      <c r="BL1598" s="119">
        <v>0</v>
      </c>
      <c r="BM1598" s="119" t="s">
        <v>530</v>
      </c>
    </row>
    <row r="1599" spans="1:65" s="119" customFormat="1" ht="11.4" x14ac:dyDescent="0.2">
      <c r="A1599" s="119" t="s">
        <v>121</v>
      </c>
      <c r="B1599" s="119">
        <v>7</v>
      </c>
      <c r="C1599" s="119">
        <v>1</v>
      </c>
      <c r="D1599" s="119">
        <v>5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16.670000000000002</v>
      </c>
      <c r="P1599" s="119">
        <v>66.67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467</v>
      </c>
      <c r="AB1599" s="119" t="s">
        <v>217</v>
      </c>
      <c r="AC1599" s="119" t="s">
        <v>56</v>
      </c>
      <c r="AD1599" s="119" t="s">
        <v>471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3</v>
      </c>
      <c r="AP1599" s="119">
        <v>2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13.3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531</v>
      </c>
    </row>
    <row r="1600" spans="1:65" s="119" customFormat="1" ht="11.4" x14ac:dyDescent="0.2">
      <c r="A1600" s="119" t="s">
        <v>125</v>
      </c>
      <c r="B1600" s="119">
        <v>13</v>
      </c>
      <c r="C1600" s="119">
        <v>1</v>
      </c>
      <c r="D1600" s="119">
        <v>11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7.6920000000000002</v>
      </c>
      <c r="P1600" s="119">
        <v>84.62</v>
      </c>
      <c r="Q1600" s="119">
        <v>0</v>
      </c>
      <c r="R1600" s="119">
        <v>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223</v>
      </c>
      <c r="AB1600" s="119" t="s">
        <v>218</v>
      </c>
      <c r="AC1600" s="119" t="s">
        <v>56</v>
      </c>
      <c r="AD1600" s="119" t="s">
        <v>291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6</v>
      </c>
      <c r="AP1600" s="119">
        <v>5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14.9</v>
      </c>
      <c r="BI1600" s="119">
        <v>14.8</v>
      </c>
      <c r="BJ1600" s="119">
        <v>18.7</v>
      </c>
      <c r="BK1600" s="119">
        <v>20.5</v>
      </c>
      <c r="BL1600" s="119">
        <v>0</v>
      </c>
      <c r="BM1600" s="119" t="s">
        <v>530</v>
      </c>
    </row>
    <row r="1601" spans="1:65" s="119" customFormat="1" ht="11.4" x14ac:dyDescent="0.2">
      <c r="A1601" s="119" t="s">
        <v>125</v>
      </c>
      <c r="B1601" s="119">
        <v>7</v>
      </c>
      <c r="C1601" s="119">
        <v>1</v>
      </c>
      <c r="D1601" s="119">
        <v>6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71.430000000000007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212</v>
      </c>
      <c r="AB1601" s="119" t="s">
        <v>468</v>
      </c>
      <c r="AC1601" s="119" t="s">
        <v>56</v>
      </c>
      <c r="AD1601" s="119" t="s">
        <v>196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3</v>
      </c>
      <c r="AP1601" s="119">
        <v>2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14.4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531</v>
      </c>
    </row>
    <row r="1602" spans="1:65" s="119" customFormat="1" ht="11.4" x14ac:dyDescent="0.2">
      <c r="A1602" s="119" t="s">
        <v>131</v>
      </c>
      <c r="B1602" s="119">
        <v>15</v>
      </c>
      <c r="C1602" s="119">
        <v>2</v>
      </c>
      <c r="D1602" s="119">
        <v>13</v>
      </c>
      <c r="E1602" s="119">
        <v>0</v>
      </c>
      <c r="F1602" s="119">
        <v>0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7.1429999999999998</v>
      </c>
      <c r="P1602" s="119">
        <v>85.71</v>
      </c>
      <c r="Q1602" s="119">
        <v>0</v>
      </c>
      <c r="R1602" s="119">
        <v>0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292</v>
      </c>
      <c r="AB1602" s="119" t="s">
        <v>84</v>
      </c>
      <c r="AC1602" s="119" t="s">
        <v>56</v>
      </c>
      <c r="AD1602" s="119" t="s">
        <v>207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8</v>
      </c>
      <c r="AP1602" s="119">
        <v>4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13.4</v>
      </c>
      <c r="BI1602" s="119">
        <v>13.2</v>
      </c>
      <c r="BJ1602" s="119">
        <v>16.600000000000001</v>
      </c>
      <c r="BK1602" s="119">
        <v>19.399999999999999</v>
      </c>
      <c r="BL1602" s="119">
        <v>0</v>
      </c>
      <c r="BM1602" s="119" t="s">
        <v>530</v>
      </c>
    </row>
    <row r="1603" spans="1:65" s="119" customFormat="1" ht="11.4" x14ac:dyDescent="0.2">
      <c r="A1603" s="119" t="s">
        <v>131</v>
      </c>
      <c r="B1603" s="119">
        <v>10</v>
      </c>
      <c r="C1603" s="119">
        <v>1</v>
      </c>
      <c r="D1603" s="119">
        <v>8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10</v>
      </c>
      <c r="P1603" s="119">
        <v>80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496</v>
      </c>
      <c r="AB1603" s="119" t="s">
        <v>196</v>
      </c>
      <c r="AC1603" s="119" t="s">
        <v>56</v>
      </c>
      <c r="AD1603" s="119" t="s">
        <v>493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4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13.9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531</v>
      </c>
    </row>
    <row r="1604" spans="1:65" s="119" customFormat="1" ht="11.4" x14ac:dyDescent="0.2">
      <c r="A1604" s="119" t="s">
        <v>136</v>
      </c>
      <c r="B1604" s="119">
        <v>19</v>
      </c>
      <c r="C1604" s="119">
        <v>0</v>
      </c>
      <c r="D1604" s="119">
        <v>19</v>
      </c>
      <c r="E1604" s="119">
        <v>0</v>
      </c>
      <c r="F1604" s="119">
        <v>0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94.74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211</v>
      </c>
      <c r="AB1604" s="119" t="s">
        <v>485</v>
      </c>
      <c r="AC1604" s="119" t="s">
        <v>56</v>
      </c>
      <c r="AD1604" s="119" t="s">
        <v>223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10</v>
      </c>
      <c r="AP1604" s="119">
        <v>6</v>
      </c>
      <c r="AQ1604" s="119">
        <v>0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13.8</v>
      </c>
      <c r="BI1604" s="119">
        <v>13.7</v>
      </c>
      <c r="BJ1604" s="119">
        <v>17.3</v>
      </c>
      <c r="BK1604" s="119">
        <v>18.8</v>
      </c>
      <c r="BL1604" s="119">
        <v>0</v>
      </c>
      <c r="BM1604" s="119" t="s">
        <v>530</v>
      </c>
    </row>
    <row r="1605" spans="1:65" s="119" customFormat="1" ht="11.4" x14ac:dyDescent="0.2">
      <c r="A1605" s="119" t="s">
        <v>136</v>
      </c>
      <c r="B1605" s="119">
        <v>14</v>
      </c>
      <c r="C1605" s="119">
        <v>1</v>
      </c>
      <c r="D1605" s="119">
        <v>12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7.1429999999999998</v>
      </c>
      <c r="P1605" s="119">
        <v>85.71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211</v>
      </c>
      <c r="AB1605" s="119" t="s">
        <v>472</v>
      </c>
      <c r="AC1605" s="119" t="s">
        <v>56</v>
      </c>
      <c r="AD1605" s="119" t="s">
        <v>552</v>
      </c>
      <c r="AE1605" s="119" t="s">
        <v>56</v>
      </c>
      <c r="AF1605" s="119" t="s">
        <v>480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6</v>
      </c>
      <c r="AP1605" s="119">
        <v>6</v>
      </c>
      <c r="AQ1605" s="119">
        <v>1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14.9</v>
      </c>
      <c r="BI1605" s="119">
        <v>14.9</v>
      </c>
      <c r="BJ1605" s="119">
        <v>18.7</v>
      </c>
      <c r="BK1605" s="119">
        <v>21</v>
      </c>
      <c r="BL1605" s="119">
        <v>0</v>
      </c>
      <c r="BM1605" s="119" t="s">
        <v>531</v>
      </c>
    </row>
    <row r="1606" spans="1:65" s="119" customFormat="1" ht="11.4" x14ac:dyDescent="0.2">
      <c r="A1606" s="119" t="s">
        <v>141</v>
      </c>
      <c r="B1606" s="119">
        <v>15</v>
      </c>
      <c r="C1606" s="119">
        <v>1</v>
      </c>
      <c r="D1606" s="119">
        <v>13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6.6669999999999998</v>
      </c>
      <c r="P1606" s="119">
        <v>86.67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465</v>
      </c>
      <c r="AB1606" s="119" t="s">
        <v>468</v>
      </c>
      <c r="AC1606" s="119" t="s">
        <v>56</v>
      </c>
      <c r="AD1606" s="119" t="s">
        <v>496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6</v>
      </c>
      <c r="AP1606" s="119">
        <v>6</v>
      </c>
      <c r="AQ1606" s="119">
        <v>0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</v>
      </c>
      <c r="BI1606" s="119">
        <v>14</v>
      </c>
      <c r="BJ1606" s="119">
        <v>17.600000000000001</v>
      </c>
      <c r="BK1606" s="119">
        <v>19.3</v>
      </c>
      <c r="BL1606" s="119">
        <v>0</v>
      </c>
      <c r="BM1606" s="119" t="s">
        <v>530</v>
      </c>
    </row>
    <row r="1607" spans="1:65" s="119" customFormat="1" ht="11.4" x14ac:dyDescent="0.2">
      <c r="A1607" s="119" t="s">
        <v>141</v>
      </c>
      <c r="B1607" s="119">
        <v>10</v>
      </c>
      <c r="C1607" s="119">
        <v>3</v>
      </c>
      <c r="D1607" s="119">
        <v>7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20</v>
      </c>
      <c r="P1607" s="119">
        <v>70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218</v>
      </c>
      <c r="AB1607" s="119" t="s">
        <v>216</v>
      </c>
      <c r="AC1607" s="119" t="s">
        <v>284</v>
      </c>
      <c r="AD1607" s="119" t="s">
        <v>504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4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14.1</v>
      </c>
      <c r="BI1607" s="119">
        <v>14</v>
      </c>
      <c r="BJ1607" s="119">
        <v>16.600000000000001</v>
      </c>
      <c r="BK1607" s="119">
        <v>20.8</v>
      </c>
      <c r="BL1607" s="119">
        <v>0</v>
      </c>
      <c r="BM1607" s="119" t="s">
        <v>531</v>
      </c>
    </row>
    <row r="1608" spans="1:65" s="119" customFormat="1" ht="11.4" x14ac:dyDescent="0.2">
      <c r="A1608" s="119" t="s">
        <v>147</v>
      </c>
      <c r="B1608" s="119">
        <v>10</v>
      </c>
      <c r="C1608" s="119">
        <v>1</v>
      </c>
      <c r="D1608" s="119">
        <v>9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10</v>
      </c>
      <c r="P1608" s="119">
        <v>90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290</v>
      </c>
      <c r="AB1608" s="119" t="s">
        <v>468</v>
      </c>
      <c r="AC1608" s="119" t="s">
        <v>56</v>
      </c>
      <c r="AD1608" s="119" t="s">
        <v>468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5</v>
      </c>
      <c r="AP1608" s="119">
        <v>3</v>
      </c>
      <c r="AQ1608" s="119">
        <v>0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</v>
      </c>
      <c r="BI1608" s="119">
        <v>14</v>
      </c>
      <c r="BJ1608" s="119">
        <v>18</v>
      </c>
      <c r="BK1608" s="119">
        <v>21.5</v>
      </c>
      <c r="BL1608" s="119">
        <v>0</v>
      </c>
      <c r="BM1608" s="119" t="s">
        <v>530</v>
      </c>
    </row>
    <row r="1609" spans="1:65" s="119" customFormat="1" ht="11.4" x14ac:dyDescent="0.2">
      <c r="A1609" s="119" t="s">
        <v>147</v>
      </c>
      <c r="B1609" s="119">
        <v>7</v>
      </c>
      <c r="C1609" s="119">
        <v>1</v>
      </c>
      <c r="D1609" s="119">
        <v>6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85.71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151</v>
      </c>
      <c r="AB1609" s="119" t="s">
        <v>200</v>
      </c>
      <c r="AC1609" s="119" t="s">
        <v>56</v>
      </c>
      <c r="AD1609" s="119" t="s">
        <v>207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3</v>
      </c>
      <c r="AP1609" s="119">
        <v>3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14.6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531</v>
      </c>
    </row>
    <row r="1610" spans="1:65" s="119" customFormat="1" ht="11.4" x14ac:dyDescent="0.2">
      <c r="A1610" s="119" t="s">
        <v>152</v>
      </c>
      <c r="B1610" s="119">
        <v>5</v>
      </c>
      <c r="C1610" s="119">
        <v>0</v>
      </c>
      <c r="D1610" s="119">
        <v>4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100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497</v>
      </c>
      <c r="AB1610" s="119" t="s">
        <v>466</v>
      </c>
      <c r="AC1610" s="119" t="s">
        <v>56</v>
      </c>
      <c r="AD1610" s="119" t="s">
        <v>490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3</v>
      </c>
      <c r="AP1610" s="119">
        <v>2</v>
      </c>
      <c r="AQ1610" s="119">
        <v>0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14.4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530</v>
      </c>
    </row>
    <row r="1611" spans="1:65" s="119" customFormat="1" ht="11.4" x14ac:dyDescent="0.2">
      <c r="A1611" s="119" t="s">
        <v>152</v>
      </c>
      <c r="B1611" s="119">
        <v>5</v>
      </c>
      <c r="C1611" s="119">
        <v>0</v>
      </c>
      <c r="D1611" s="119">
        <v>4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283</v>
      </c>
      <c r="AB1611" s="119" t="s">
        <v>222</v>
      </c>
      <c r="AC1611" s="119" t="s">
        <v>56</v>
      </c>
      <c r="AD1611" s="119" t="s">
        <v>191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2</v>
      </c>
      <c r="AQ1611" s="119">
        <v>1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15.3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531</v>
      </c>
    </row>
    <row r="1612" spans="1:65" s="119" customFormat="1" ht="11.4" x14ac:dyDescent="0.2">
      <c r="A1612" s="119" t="s">
        <v>156</v>
      </c>
      <c r="B1612" s="119">
        <v>3</v>
      </c>
      <c r="C1612" s="119">
        <v>0</v>
      </c>
      <c r="D1612" s="119">
        <v>3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56</v>
      </c>
      <c r="AB1612" s="119" t="s">
        <v>79</v>
      </c>
      <c r="AC1612" s="119" t="s">
        <v>56</v>
      </c>
      <c r="AD1612" s="119" t="s">
        <v>283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</v>
      </c>
      <c r="AQ1612" s="119">
        <v>1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17.2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530</v>
      </c>
    </row>
    <row r="1613" spans="1:65" s="119" customFormat="1" ht="11.4" x14ac:dyDescent="0.2">
      <c r="A1613" s="119" t="s">
        <v>156</v>
      </c>
      <c r="B1613" s="119">
        <v>4</v>
      </c>
      <c r="C1613" s="119">
        <v>0</v>
      </c>
      <c r="D1613" s="119">
        <v>3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493</v>
      </c>
      <c r="AB1613" s="119" t="s">
        <v>126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2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15.9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531</v>
      </c>
    </row>
    <row r="1614" spans="1:65" s="119" customFormat="1" ht="11.4" x14ac:dyDescent="0.2">
      <c r="A1614" s="119" t="s">
        <v>161</v>
      </c>
      <c r="B1614" s="119">
        <v>2</v>
      </c>
      <c r="C1614" s="119">
        <v>0</v>
      </c>
      <c r="D1614" s="119">
        <v>2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87</v>
      </c>
      <c r="AC1614" s="119" t="s">
        <v>56</v>
      </c>
      <c r="AD1614" s="119" t="s">
        <v>56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13.2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530</v>
      </c>
    </row>
    <row r="1615" spans="1:65" s="119" customFormat="1" ht="11.4" x14ac:dyDescent="0.2">
      <c r="A1615" s="119" t="s">
        <v>161</v>
      </c>
      <c r="B1615" s="119">
        <v>1</v>
      </c>
      <c r="C1615" s="119">
        <v>0</v>
      </c>
      <c r="D1615" s="119">
        <v>1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219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18.3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531</v>
      </c>
    </row>
    <row r="1616" spans="1:65" s="119" customFormat="1" ht="11.4" x14ac:dyDescent="0.2">
      <c r="A1616" s="119" t="s">
        <v>165</v>
      </c>
      <c r="B1616" s="119">
        <v>2</v>
      </c>
      <c r="C1616" s="119">
        <v>0</v>
      </c>
      <c r="D1616" s="119">
        <v>2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50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493</v>
      </c>
      <c r="AB1616" s="119" t="s">
        <v>485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13.5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530</v>
      </c>
    </row>
    <row r="1617" spans="1:65" s="119" customFormat="1" ht="11.4" x14ac:dyDescent="0.2">
      <c r="A1617" s="119" t="s">
        <v>165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222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15.3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531</v>
      </c>
    </row>
    <row r="1618" spans="1:65" s="119" customFormat="1" ht="11.4" x14ac:dyDescent="0.2">
      <c r="A1618" s="119" t="s">
        <v>169</v>
      </c>
      <c r="B1618" s="119">
        <v>0</v>
      </c>
      <c r="C1618" s="119">
        <v>0</v>
      </c>
      <c r="D1618" s="119">
        <v>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469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11.8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530</v>
      </c>
    </row>
    <row r="1619" spans="1:65" s="119" customFormat="1" ht="11.4" x14ac:dyDescent="0.2">
      <c r="A1619" s="119" t="s">
        <v>169</v>
      </c>
      <c r="B1619" s="119">
        <v>0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482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9.9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531</v>
      </c>
    </row>
    <row r="1620" spans="1:65" s="120" customFormat="1" ht="12" x14ac:dyDescent="0.25">
      <c r="A1620" s="120" t="s">
        <v>173</v>
      </c>
      <c r="B1620" s="120">
        <v>149</v>
      </c>
      <c r="C1620" s="120">
        <v>13</v>
      </c>
      <c r="D1620" s="120">
        <v>131</v>
      </c>
      <c r="E1620" s="120">
        <v>0</v>
      </c>
      <c r="F1620" s="120">
        <v>5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8.7249999999999996</v>
      </c>
      <c r="P1620" s="120">
        <v>87.92</v>
      </c>
      <c r="Q1620" s="120">
        <v>0</v>
      </c>
      <c r="R1620" s="120">
        <v>2.6850000000000001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487</v>
      </c>
      <c r="AB1620" s="120" t="s">
        <v>285</v>
      </c>
      <c r="AC1620" s="120" t="s">
        <v>56</v>
      </c>
      <c r="AD1620" s="120" t="s">
        <v>485</v>
      </c>
      <c r="AE1620" s="120" t="s">
        <v>56</v>
      </c>
      <c r="AF1620" s="120" t="s">
        <v>56</v>
      </c>
      <c r="AG1620" s="120" t="s">
        <v>56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20</v>
      </c>
      <c r="AO1620" s="120">
        <v>70</v>
      </c>
      <c r="AP1620" s="120">
        <v>51</v>
      </c>
      <c r="AQ1620" s="120">
        <v>7</v>
      </c>
      <c r="AR1620" s="120">
        <v>1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14.1</v>
      </c>
      <c r="BI1620" s="120">
        <v>13.9</v>
      </c>
      <c r="BJ1620" s="120">
        <v>18</v>
      </c>
      <c r="BK1620" s="120">
        <v>20.100000000000001</v>
      </c>
      <c r="BL1620" s="120">
        <v>0</v>
      </c>
      <c r="BM1620" s="120" t="s">
        <v>530</v>
      </c>
    </row>
    <row r="1621" spans="1:65" s="120" customFormat="1" ht="12" x14ac:dyDescent="0.25">
      <c r="A1621" s="120" t="s">
        <v>173</v>
      </c>
      <c r="B1621" s="120">
        <v>101</v>
      </c>
      <c r="C1621" s="120">
        <v>12</v>
      </c>
      <c r="D1621" s="120">
        <v>84</v>
      </c>
      <c r="E1621" s="120">
        <v>0</v>
      </c>
      <c r="F1621" s="120">
        <v>4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11.88</v>
      </c>
      <c r="P1621" s="120">
        <v>83.17</v>
      </c>
      <c r="Q1621" s="120">
        <v>0</v>
      </c>
      <c r="R1621" s="120">
        <v>3.96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187</v>
      </c>
      <c r="AB1621" s="120" t="s">
        <v>223</v>
      </c>
      <c r="AC1621" s="120" t="s">
        <v>284</v>
      </c>
      <c r="AD1621" s="120" t="s">
        <v>487</v>
      </c>
      <c r="AE1621" s="120" t="s">
        <v>565</v>
      </c>
      <c r="AF1621" s="120" t="s">
        <v>507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2</v>
      </c>
      <c r="AN1621" s="120">
        <v>10</v>
      </c>
      <c r="AO1621" s="120">
        <v>46</v>
      </c>
      <c r="AP1621" s="120">
        <v>37</v>
      </c>
      <c r="AQ1621" s="120">
        <v>5</v>
      </c>
      <c r="AR1621" s="120">
        <v>1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14.1</v>
      </c>
      <c r="BI1621" s="120">
        <v>14.1</v>
      </c>
      <c r="BJ1621" s="120">
        <v>18</v>
      </c>
      <c r="BK1621" s="120">
        <v>20.2</v>
      </c>
      <c r="BL1621" s="120">
        <v>0</v>
      </c>
      <c r="BM1621" s="120" t="s">
        <v>531</v>
      </c>
    </row>
    <row r="1622" spans="1:65" s="120" customFormat="1" ht="12" x14ac:dyDescent="0.25">
      <c r="A1622" s="120" t="s">
        <v>175</v>
      </c>
      <c r="B1622" s="120">
        <v>160</v>
      </c>
      <c r="C1622" s="120">
        <v>13</v>
      </c>
      <c r="D1622" s="120">
        <v>141</v>
      </c>
      <c r="E1622" s="120">
        <v>0</v>
      </c>
      <c r="F1622" s="120">
        <v>6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8.125</v>
      </c>
      <c r="P1622" s="120">
        <v>88.13</v>
      </c>
      <c r="Q1622" s="120">
        <v>0</v>
      </c>
      <c r="R1622" s="120">
        <v>3.125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487</v>
      </c>
      <c r="AB1622" s="120" t="s">
        <v>223</v>
      </c>
      <c r="AC1622" s="120" t="s">
        <v>56</v>
      </c>
      <c r="AD1622" s="120" t="s">
        <v>496</v>
      </c>
      <c r="AE1622" s="120" t="s">
        <v>56</v>
      </c>
      <c r="AF1622" s="120" t="s">
        <v>56</v>
      </c>
      <c r="AG1622" s="120" t="s">
        <v>56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21</v>
      </c>
      <c r="AO1622" s="120">
        <v>75</v>
      </c>
      <c r="AP1622" s="120">
        <v>55</v>
      </c>
      <c r="AQ1622" s="120">
        <v>9</v>
      </c>
      <c r="AR1622" s="120">
        <v>1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14.2</v>
      </c>
      <c r="BI1622" s="120">
        <v>14</v>
      </c>
      <c r="BJ1622" s="120">
        <v>18</v>
      </c>
      <c r="BK1622" s="120">
        <v>20.3</v>
      </c>
      <c r="BL1622" s="120">
        <v>0</v>
      </c>
      <c r="BM1622" s="120" t="s">
        <v>530</v>
      </c>
    </row>
    <row r="1623" spans="1:65" s="120" customFormat="1" ht="12" x14ac:dyDescent="0.25">
      <c r="A1623" s="120" t="s">
        <v>175</v>
      </c>
      <c r="B1623" s="120">
        <v>114</v>
      </c>
      <c r="C1623" s="120">
        <v>13</v>
      </c>
      <c r="D1623" s="120">
        <v>96</v>
      </c>
      <c r="E1623" s="120">
        <v>0</v>
      </c>
      <c r="F1623" s="120">
        <v>5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11.4</v>
      </c>
      <c r="P1623" s="120">
        <v>83.33</v>
      </c>
      <c r="Q1623" s="120">
        <v>0</v>
      </c>
      <c r="R1623" s="120">
        <v>3.5089999999999999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187</v>
      </c>
      <c r="AB1623" s="120" t="s">
        <v>211</v>
      </c>
      <c r="AC1623" s="120" t="s">
        <v>284</v>
      </c>
      <c r="AD1623" s="120" t="s">
        <v>470</v>
      </c>
      <c r="AE1623" s="120" t="s">
        <v>565</v>
      </c>
      <c r="AF1623" s="120" t="s">
        <v>507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12</v>
      </c>
      <c r="AO1623" s="120">
        <v>51</v>
      </c>
      <c r="AP1623" s="120">
        <v>42</v>
      </c>
      <c r="AQ1623" s="120">
        <v>7</v>
      </c>
      <c r="AR1623" s="120">
        <v>1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14.3</v>
      </c>
      <c r="BI1623" s="120">
        <v>14.3</v>
      </c>
      <c r="BJ1623" s="120">
        <v>18.2</v>
      </c>
      <c r="BK1623" s="120">
        <v>20.9</v>
      </c>
      <c r="BL1623" s="120">
        <v>0</v>
      </c>
      <c r="BM1623" s="120" t="s">
        <v>531</v>
      </c>
    </row>
    <row r="1624" spans="1:65" s="120" customFormat="1" ht="12" x14ac:dyDescent="0.25">
      <c r="A1624" s="120" t="s">
        <v>177</v>
      </c>
      <c r="B1624" s="120">
        <v>163</v>
      </c>
      <c r="C1624" s="120">
        <v>14</v>
      </c>
      <c r="D1624" s="120">
        <v>143</v>
      </c>
      <c r="E1624" s="120">
        <v>0</v>
      </c>
      <c r="F1624" s="120">
        <v>6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8.0250000000000004</v>
      </c>
      <c r="P1624" s="120">
        <v>88.27</v>
      </c>
      <c r="Q1624" s="120">
        <v>0</v>
      </c>
      <c r="R1624" s="120">
        <v>3.0859999999999999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113</v>
      </c>
      <c r="AB1624" s="120" t="s">
        <v>223</v>
      </c>
      <c r="AC1624" s="120" t="s">
        <v>56</v>
      </c>
      <c r="AD1624" s="120" t="s">
        <v>496</v>
      </c>
      <c r="AE1624" s="120" t="s">
        <v>56</v>
      </c>
      <c r="AF1624" s="120" t="s">
        <v>56</v>
      </c>
      <c r="AG1624" s="120" t="s">
        <v>56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21</v>
      </c>
      <c r="AO1624" s="120">
        <v>76</v>
      </c>
      <c r="AP1624" s="120">
        <v>56</v>
      </c>
      <c r="AQ1624" s="120">
        <v>9</v>
      </c>
      <c r="AR1624" s="120">
        <v>1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14.1</v>
      </c>
      <c r="BI1624" s="120">
        <v>14</v>
      </c>
      <c r="BJ1624" s="120">
        <v>18</v>
      </c>
      <c r="BK1624" s="120">
        <v>20.2</v>
      </c>
      <c r="BL1624" s="120">
        <v>0</v>
      </c>
      <c r="BM1624" s="120" t="s">
        <v>530</v>
      </c>
    </row>
    <row r="1625" spans="1:65" s="120" customFormat="1" ht="12" x14ac:dyDescent="0.25">
      <c r="A1625" s="120" t="s">
        <v>177</v>
      </c>
      <c r="B1625" s="120">
        <v>115</v>
      </c>
      <c r="C1625" s="120">
        <v>13</v>
      </c>
      <c r="D1625" s="120">
        <v>97</v>
      </c>
      <c r="E1625" s="120">
        <v>0</v>
      </c>
      <c r="F1625" s="120">
        <v>5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11.3</v>
      </c>
      <c r="P1625" s="120">
        <v>83.48</v>
      </c>
      <c r="Q1625" s="120">
        <v>0</v>
      </c>
      <c r="R1625" s="120">
        <v>3.4780000000000002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187</v>
      </c>
      <c r="AB1625" s="120" t="s">
        <v>211</v>
      </c>
      <c r="AC1625" s="120" t="s">
        <v>284</v>
      </c>
      <c r="AD1625" s="120" t="s">
        <v>470</v>
      </c>
      <c r="AE1625" s="120" t="s">
        <v>565</v>
      </c>
      <c r="AF1625" s="120" t="s">
        <v>507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12</v>
      </c>
      <c r="AO1625" s="120">
        <v>51</v>
      </c>
      <c r="AP1625" s="120">
        <v>42</v>
      </c>
      <c r="AQ1625" s="120">
        <v>7</v>
      </c>
      <c r="AR1625" s="120">
        <v>1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14.3</v>
      </c>
      <c r="BI1625" s="120">
        <v>14.3</v>
      </c>
      <c r="BJ1625" s="120">
        <v>18.2</v>
      </c>
      <c r="BK1625" s="120">
        <v>21</v>
      </c>
      <c r="BL1625" s="120">
        <v>0</v>
      </c>
      <c r="BM1625" s="120" t="s">
        <v>531</v>
      </c>
    </row>
    <row r="1626" spans="1:65" s="120" customFormat="1" ht="12" x14ac:dyDescent="0.25">
      <c r="A1626" s="120" t="s">
        <v>178</v>
      </c>
      <c r="B1626" s="120">
        <v>163</v>
      </c>
      <c r="C1626" s="120">
        <v>14</v>
      </c>
      <c r="D1626" s="120">
        <v>143</v>
      </c>
      <c r="E1626" s="120">
        <v>0</v>
      </c>
      <c r="F1626" s="120">
        <v>6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7.9749999999999996</v>
      </c>
      <c r="P1626" s="120">
        <v>87.73</v>
      </c>
      <c r="Q1626" s="120">
        <v>0</v>
      </c>
      <c r="R1626" s="120">
        <v>3.681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113</v>
      </c>
      <c r="AB1626" s="120" t="s">
        <v>223</v>
      </c>
      <c r="AC1626" s="120" t="s">
        <v>56</v>
      </c>
      <c r="AD1626" s="120" t="s">
        <v>486</v>
      </c>
      <c r="AE1626" s="120" t="s">
        <v>56</v>
      </c>
      <c r="AF1626" s="120" t="s">
        <v>56</v>
      </c>
      <c r="AG1626" s="120" t="s">
        <v>56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21</v>
      </c>
      <c r="AO1626" s="120">
        <v>76</v>
      </c>
      <c r="AP1626" s="120">
        <v>56</v>
      </c>
      <c r="AQ1626" s="120">
        <v>9</v>
      </c>
      <c r="AR1626" s="120">
        <v>1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14.1</v>
      </c>
      <c r="BI1626" s="120">
        <v>14</v>
      </c>
      <c r="BJ1626" s="120">
        <v>18</v>
      </c>
      <c r="BK1626" s="120">
        <v>20.2</v>
      </c>
      <c r="BL1626" s="120">
        <v>0</v>
      </c>
      <c r="BM1626" s="120" t="s">
        <v>530</v>
      </c>
    </row>
    <row r="1627" spans="1:65" s="120" customFormat="1" ht="12" x14ac:dyDescent="0.25">
      <c r="A1627" s="120" t="s">
        <v>178</v>
      </c>
      <c r="B1627" s="120">
        <v>116</v>
      </c>
      <c r="C1627" s="120">
        <v>13</v>
      </c>
      <c r="D1627" s="120">
        <v>97</v>
      </c>
      <c r="E1627" s="120">
        <v>0</v>
      </c>
      <c r="F1627" s="120">
        <v>5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11.3</v>
      </c>
      <c r="P1627" s="120">
        <v>84.35</v>
      </c>
      <c r="Q1627" s="120">
        <v>0</v>
      </c>
      <c r="R1627" s="120">
        <v>3.4780000000000002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187</v>
      </c>
      <c r="AB1627" s="120" t="s">
        <v>211</v>
      </c>
      <c r="AC1627" s="120" t="s">
        <v>284</v>
      </c>
      <c r="AD1627" s="120" t="s">
        <v>470</v>
      </c>
      <c r="AE1627" s="120" t="s">
        <v>565</v>
      </c>
      <c r="AF1627" s="120" t="s">
        <v>507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12</v>
      </c>
      <c r="AO1627" s="120">
        <v>51</v>
      </c>
      <c r="AP1627" s="120">
        <v>42</v>
      </c>
      <c r="AQ1627" s="120">
        <v>7</v>
      </c>
      <c r="AR1627" s="120">
        <v>1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14.3</v>
      </c>
      <c r="BI1627" s="120">
        <v>14.3</v>
      </c>
      <c r="BJ1627" s="120">
        <v>18.2</v>
      </c>
      <c r="BK1627" s="120">
        <v>21.1</v>
      </c>
      <c r="BL1627" s="120">
        <v>0</v>
      </c>
      <c r="BM1627" s="120" t="s">
        <v>531</v>
      </c>
    </row>
    <row r="1630" spans="1:65" s="115" customFormat="1" x14ac:dyDescent="0.25">
      <c r="A1630" s="115" t="s">
        <v>227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271</v>
      </c>
      <c r="AR1633" s="118" t="s">
        <v>51</v>
      </c>
      <c r="AS1633" s="118" t="s">
        <v>272</v>
      </c>
      <c r="AT1633" s="118" t="s">
        <v>273</v>
      </c>
      <c r="AU1633" s="118" t="s">
        <v>274</v>
      </c>
      <c r="AV1633" s="118" t="s">
        <v>275</v>
      </c>
      <c r="AW1633" s="118" t="s">
        <v>52</v>
      </c>
      <c r="AX1633" s="118" t="s">
        <v>276</v>
      </c>
      <c r="AY1633" s="118" t="s">
        <v>277</v>
      </c>
      <c r="AZ1633" s="118" t="s">
        <v>278</v>
      </c>
      <c r="BA1633" s="118" t="s">
        <v>279</v>
      </c>
      <c r="BB1633" s="118" t="s">
        <v>53</v>
      </c>
      <c r="BC1633" s="118" t="s">
        <v>280</v>
      </c>
      <c r="BD1633" s="118" t="s">
        <v>15</v>
      </c>
      <c r="BE1633" s="118" t="s">
        <v>281</v>
      </c>
      <c r="BF1633" s="118" t="s">
        <v>16</v>
      </c>
      <c r="BG1633" s="118" t="s">
        <v>269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271</v>
      </c>
      <c r="AQ1634" s="118" t="s">
        <v>51</v>
      </c>
      <c r="AR1634" s="118" t="s">
        <v>272</v>
      </c>
      <c r="AS1634" s="118" t="s">
        <v>273</v>
      </c>
      <c r="AT1634" s="118" t="s">
        <v>274</v>
      </c>
      <c r="AU1634" s="118" t="s">
        <v>275</v>
      </c>
      <c r="AV1634" s="118" t="s">
        <v>52</v>
      </c>
      <c r="AW1634" s="118" t="s">
        <v>276</v>
      </c>
      <c r="AX1634" s="118" t="s">
        <v>277</v>
      </c>
      <c r="AY1634" s="118" t="s">
        <v>278</v>
      </c>
      <c r="AZ1634" s="118" t="s">
        <v>279</v>
      </c>
      <c r="BA1634" s="118" t="s">
        <v>53</v>
      </c>
      <c r="BB1634" s="118" t="s">
        <v>280</v>
      </c>
      <c r="BC1634" s="118" t="s">
        <v>15</v>
      </c>
      <c r="BD1634" s="118" t="s">
        <v>281</v>
      </c>
      <c r="BE1634" s="118" t="s">
        <v>16</v>
      </c>
      <c r="BF1634" s="118" t="s">
        <v>269</v>
      </c>
      <c r="BG1634" s="118" t="s">
        <v>282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228</v>
      </c>
      <c r="B1635" s="119">
        <v>158</v>
      </c>
      <c r="C1635" s="119">
        <v>13</v>
      </c>
      <c r="D1635" s="119">
        <v>140</v>
      </c>
      <c r="E1635" s="119">
        <v>0</v>
      </c>
      <c r="F1635" s="119">
        <v>5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8.2279999999999998</v>
      </c>
      <c r="P1635" s="119">
        <v>88.61</v>
      </c>
      <c r="Q1635" s="119">
        <v>0</v>
      </c>
      <c r="R1635" s="119">
        <v>3.165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483</v>
      </c>
      <c r="AB1635" s="119" t="s">
        <v>223</v>
      </c>
      <c r="AC1635" s="119" t="s">
        <v>56</v>
      </c>
      <c r="AD1635" s="119" t="s">
        <v>284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15</v>
      </c>
      <c r="AO1635" s="119">
        <v>76</v>
      </c>
      <c r="AP1635" s="119">
        <v>60</v>
      </c>
      <c r="AQ1635" s="119">
        <v>6</v>
      </c>
      <c r="AR1635" s="119">
        <v>0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14.1</v>
      </c>
      <c r="BI1635" s="119">
        <v>14.1</v>
      </c>
      <c r="BJ1635" s="119">
        <v>17.2</v>
      </c>
      <c r="BK1635" s="119">
        <v>19.600000000000001</v>
      </c>
      <c r="BL1635" s="119">
        <v>0</v>
      </c>
      <c r="BM1635" s="119" t="s">
        <v>530</v>
      </c>
    </row>
    <row r="1636" spans="1:65" s="119" customFormat="1" ht="11.4" x14ac:dyDescent="0.2">
      <c r="A1636" s="119" t="s">
        <v>228</v>
      </c>
      <c r="B1636" s="119">
        <v>106</v>
      </c>
      <c r="C1636" s="119">
        <v>12</v>
      </c>
      <c r="D1636" s="119">
        <v>89</v>
      </c>
      <c r="E1636" s="119">
        <v>0</v>
      </c>
      <c r="F1636" s="119">
        <v>5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11.32</v>
      </c>
      <c r="P1636" s="119">
        <v>83.96</v>
      </c>
      <c r="Q1636" s="119">
        <v>0</v>
      </c>
      <c r="R1636" s="119">
        <v>4.7169999999999996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292</v>
      </c>
      <c r="AB1636" s="119" t="s">
        <v>211</v>
      </c>
      <c r="AC1636" s="119" t="s">
        <v>56</v>
      </c>
      <c r="AD1636" s="119" t="s">
        <v>477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3</v>
      </c>
      <c r="AN1636" s="119">
        <v>8</v>
      </c>
      <c r="AO1636" s="119">
        <v>55</v>
      </c>
      <c r="AP1636" s="119">
        <v>32</v>
      </c>
      <c r="AQ1636" s="119">
        <v>7</v>
      </c>
      <c r="AR1636" s="119">
        <v>1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14.1</v>
      </c>
      <c r="BI1636" s="119">
        <v>14</v>
      </c>
      <c r="BJ1636" s="119">
        <v>18.2</v>
      </c>
      <c r="BK1636" s="119">
        <v>22</v>
      </c>
      <c r="BL1636" s="119">
        <v>0</v>
      </c>
      <c r="BM1636" s="119" t="s">
        <v>531</v>
      </c>
    </row>
    <row r="1637" spans="1:65" s="119" customFormat="1" ht="11.4" x14ac:dyDescent="0.2">
      <c r="A1637" s="119" t="s">
        <v>229</v>
      </c>
      <c r="B1637" s="119">
        <v>194</v>
      </c>
      <c r="C1637" s="119">
        <v>16</v>
      </c>
      <c r="D1637" s="119">
        <v>171</v>
      </c>
      <c r="E1637" s="119">
        <v>0</v>
      </c>
      <c r="F1637" s="119">
        <v>7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8.2469999999999999</v>
      </c>
      <c r="P1637" s="119">
        <v>88.14</v>
      </c>
      <c r="Q1637" s="119">
        <v>0</v>
      </c>
      <c r="R1637" s="119">
        <v>3.6080000000000001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288</v>
      </c>
      <c r="AB1637" s="119" t="s">
        <v>285</v>
      </c>
      <c r="AC1637" s="119" t="s">
        <v>56</v>
      </c>
      <c r="AD1637" s="119" t="s">
        <v>470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26</v>
      </c>
      <c r="AO1637" s="119">
        <v>87</v>
      </c>
      <c r="AP1637" s="119">
        <v>71</v>
      </c>
      <c r="AQ1637" s="119">
        <v>9</v>
      </c>
      <c r="AR1637" s="119">
        <v>1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14.1</v>
      </c>
      <c r="BI1637" s="119">
        <v>14.4</v>
      </c>
      <c r="BJ1637" s="119">
        <v>18</v>
      </c>
      <c r="BK1637" s="119">
        <v>20</v>
      </c>
      <c r="BL1637" s="119">
        <v>0</v>
      </c>
      <c r="BM1637" s="119" t="s">
        <v>530</v>
      </c>
    </row>
    <row r="1638" spans="1:65" s="119" customFormat="1" ht="11.4" x14ac:dyDescent="0.2">
      <c r="A1638" s="119" t="s">
        <v>229</v>
      </c>
      <c r="B1638" s="119">
        <v>144</v>
      </c>
      <c r="C1638" s="119">
        <v>14</v>
      </c>
      <c r="D1638" s="119">
        <v>125</v>
      </c>
      <c r="E1638" s="119">
        <v>0</v>
      </c>
      <c r="F1638" s="119">
        <v>5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9.7219999999999995</v>
      </c>
      <c r="P1638" s="119">
        <v>86.81</v>
      </c>
      <c r="Q1638" s="119">
        <v>0</v>
      </c>
      <c r="R1638" s="119">
        <v>3.472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291</v>
      </c>
      <c r="AB1638" s="119" t="s">
        <v>285</v>
      </c>
      <c r="AC1638" s="119" t="s">
        <v>56</v>
      </c>
      <c r="AD1638" s="119" t="s">
        <v>492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3</v>
      </c>
      <c r="AN1638" s="119">
        <v>13</v>
      </c>
      <c r="AO1638" s="119">
        <v>66</v>
      </c>
      <c r="AP1638" s="119">
        <v>53</v>
      </c>
      <c r="AQ1638" s="119">
        <v>7</v>
      </c>
      <c r="AR1638" s="119">
        <v>2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14.2</v>
      </c>
      <c r="BI1638" s="119">
        <v>14.2</v>
      </c>
      <c r="BJ1638" s="119">
        <v>17.8</v>
      </c>
      <c r="BK1638" s="119">
        <v>20.7</v>
      </c>
      <c r="BL1638" s="119">
        <v>0</v>
      </c>
      <c r="BM1638" s="119" t="s">
        <v>531</v>
      </c>
    </row>
    <row r="1639" spans="1:65" s="119" customFormat="1" ht="11.4" x14ac:dyDescent="0.2">
      <c r="A1639" s="119" t="s">
        <v>230</v>
      </c>
      <c r="B1639" s="119">
        <v>177</v>
      </c>
      <c r="C1639" s="119">
        <v>18</v>
      </c>
      <c r="D1639" s="119">
        <v>151</v>
      </c>
      <c r="E1639" s="119">
        <v>0</v>
      </c>
      <c r="F1639" s="119">
        <v>8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10.17</v>
      </c>
      <c r="P1639" s="119">
        <v>85.31</v>
      </c>
      <c r="Q1639" s="119">
        <v>0</v>
      </c>
      <c r="R1639" s="119">
        <v>4.5199999999999996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467</v>
      </c>
      <c r="AB1639" s="119" t="s">
        <v>211</v>
      </c>
      <c r="AC1639" s="119" t="s">
        <v>56</v>
      </c>
      <c r="AD1639" s="119" t="s">
        <v>207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27</v>
      </c>
      <c r="AO1639" s="119">
        <v>75</v>
      </c>
      <c r="AP1639" s="119">
        <v>66</v>
      </c>
      <c r="AQ1639" s="119">
        <v>9</v>
      </c>
      <c r="AR1639" s="119">
        <v>0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14.3</v>
      </c>
      <c r="BI1639" s="119">
        <v>14.5</v>
      </c>
      <c r="BJ1639" s="119">
        <v>18.2</v>
      </c>
      <c r="BK1639" s="119">
        <v>20.100000000000001</v>
      </c>
      <c r="BL1639" s="119">
        <v>0</v>
      </c>
      <c r="BM1639" s="119" t="s">
        <v>530</v>
      </c>
    </row>
    <row r="1640" spans="1:65" s="119" customFormat="1" ht="11.4" x14ac:dyDescent="0.2">
      <c r="A1640" s="119" t="s">
        <v>230</v>
      </c>
      <c r="B1640" s="119">
        <v>139</v>
      </c>
      <c r="C1640" s="119">
        <v>19</v>
      </c>
      <c r="D1640" s="119">
        <v>115</v>
      </c>
      <c r="E1640" s="119">
        <v>0</v>
      </c>
      <c r="F1640" s="119">
        <v>5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13.67</v>
      </c>
      <c r="P1640" s="119">
        <v>82.73</v>
      </c>
      <c r="Q1640" s="119">
        <v>0</v>
      </c>
      <c r="R1640" s="119">
        <v>3.597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216</v>
      </c>
      <c r="AB1640" s="119" t="s">
        <v>185</v>
      </c>
      <c r="AC1640" s="119" t="s">
        <v>56</v>
      </c>
      <c r="AD1640" s="119" t="s">
        <v>285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13</v>
      </c>
      <c r="AO1640" s="119">
        <v>56</v>
      </c>
      <c r="AP1640" s="119">
        <v>57</v>
      </c>
      <c r="AQ1640" s="119">
        <v>11</v>
      </c>
      <c r="AR1640" s="119">
        <v>2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15.2</v>
      </c>
      <c r="BI1640" s="119">
        <v>15.1</v>
      </c>
      <c r="BJ1640" s="119">
        <v>18.7</v>
      </c>
      <c r="BK1640" s="119">
        <v>21.8</v>
      </c>
      <c r="BL1640" s="119">
        <v>0</v>
      </c>
      <c r="BM1640" s="119" t="s">
        <v>531</v>
      </c>
    </row>
    <row r="1641" spans="1:65" s="119" customFormat="1" ht="11.4" x14ac:dyDescent="0.2">
      <c r="A1641" s="119" t="s">
        <v>231</v>
      </c>
      <c r="B1641" s="119">
        <v>196</v>
      </c>
      <c r="C1641" s="119">
        <v>12</v>
      </c>
      <c r="D1641" s="119">
        <v>180</v>
      </c>
      <c r="E1641" s="119">
        <v>0</v>
      </c>
      <c r="F1641" s="119">
        <v>4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6.1219999999999999</v>
      </c>
      <c r="P1641" s="119">
        <v>91.84</v>
      </c>
      <c r="Q1641" s="119">
        <v>0</v>
      </c>
      <c r="R1641" s="119">
        <v>2.0409999999999999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480</v>
      </c>
      <c r="AB1641" s="119" t="s">
        <v>216</v>
      </c>
      <c r="AC1641" s="119" t="s">
        <v>56</v>
      </c>
      <c r="AD1641" s="119" t="s">
        <v>196</v>
      </c>
      <c r="AE1641" s="119" t="s">
        <v>56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34</v>
      </c>
      <c r="AO1641" s="119">
        <v>95</v>
      </c>
      <c r="AP1641" s="119">
        <v>54</v>
      </c>
      <c r="AQ1641" s="119">
        <v>12</v>
      </c>
      <c r="AR1641" s="119">
        <v>1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13.7</v>
      </c>
      <c r="BI1641" s="119">
        <v>13.2</v>
      </c>
      <c r="BJ1641" s="119">
        <v>17.7</v>
      </c>
      <c r="BK1641" s="119">
        <v>20.3</v>
      </c>
      <c r="BL1641" s="119">
        <v>0</v>
      </c>
      <c r="BM1641" s="119" t="s">
        <v>530</v>
      </c>
    </row>
    <row r="1642" spans="1:65" s="119" customFormat="1" ht="11.4" x14ac:dyDescent="0.2">
      <c r="A1642" s="119" t="s">
        <v>231</v>
      </c>
      <c r="B1642" s="119">
        <v>129</v>
      </c>
      <c r="C1642" s="119">
        <v>15</v>
      </c>
      <c r="D1642" s="119">
        <v>108</v>
      </c>
      <c r="E1642" s="119">
        <v>0</v>
      </c>
      <c r="F1642" s="119">
        <v>5</v>
      </c>
      <c r="G1642" s="119">
        <v>1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11.63</v>
      </c>
      <c r="P1642" s="119">
        <v>83.72</v>
      </c>
      <c r="Q1642" s="119">
        <v>0</v>
      </c>
      <c r="R1642" s="119">
        <v>3.8759999999999999</v>
      </c>
      <c r="S1642" s="119">
        <v>0.77500000000000002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211</v>
      </c>
      <c r="AB1642" s="119" t="s">
        <v>216</v>
      </c>
      <c r="AC1642" s="119" t="s">
        <v>56</v>
      </c>
      <c r="AD1642" s="119" t="s">
        <v>490</v>
      </c>
      <c r="AE1642" s="119" t="s">
        <v>565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4</v>
      </c>
      <c r="AN1642" s="119">
        <v>19</v>
      </c>
      <c r="AO1642" s="119">
        <v>56</v>
      </c>
      <c r="AP1642" s="119">
        <v>43</v>
      </c>
      <c r="AQ1642" s="119">
        <v>5</v>
      </c>
      <c r="AR1642" s="119">
        <v>2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13.8</v>
      </c>
      <c r="BI1642" s="119">
        <v>13.7</v>
      </c>
      <c r="BJ1642" s="119">
        <v>18.3</v>
      </c>
      <c r="BK1642" s="119">
        <v>21</v>
      </c>
      <c r="BL1642" s="119">
        <v>0</v>
      </c>
      <c r="BM1642" s="119" t="s">
        <v>531</v>
      </c>
    </row>
    <row r="1643" spans="1:65" s="119" customFormat="1" ht="11.4" x14ac:dyDescent="0.2">
      <c r="A1643" s="119" t="s">
        <v>232</v>
      </c>
      <c r="B1643" s="119">
        <v>174</v>
      </c>
      <c r="C1643" s="119">
        <v>14</v>
      </c>
      <c r="D1643" s="119">
        <v>152</v>
      </c>
      <c r="E1643" s="119">
        <v>0</v>
      </c>
      <c r="F1643" s="119">
        <v>8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8.0459999999999994</v>
      </c>
      <c r="P1643" s="119">
        <v>87.36</v>
      </c>
      <c r="Q1643" s="119">
        <v>0</v>
      </c>
      <c r="R1643" s="119">
        <v>4.5979999999999999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283</v>
      </c>
      <c r="AB1643" s="119" t="s">
        <v>184</v>
      </c>
      <c r="AC1643" s="119" t="s">
        <v>56</v>
      </c>
      <c r="AD1643" s="119" t="s">
        <v>223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16</v>
      </c>
      <c r="AO1643" s="119">
        <v>69</v>
      </c>
      <c r="AP1643" s="119">
        <v>71</v>
      </c>
      <c r="AQ1643" s="119">
        <v>14</v>
      </c>
      <c r="AR1643" s="119">
        <v>3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15.2</v>
      </c>
      <c r="BI1643" s="119">
        <v>15</v>
      </c>
      <c r="BJ1643" s="119">
        <v>18.899999999999999</v>
      </c>
      <c r="BK1643" s="119">
        <v>21.6</v>
      </c>
      <c r="BL1643" s="119">
        <v>0</v>
      </c>
      <c r="BM1643" s="119" t="s">
        <v>530</v>
      </c>
    </row>
    <row r="1644" spans="1:65" s="119" customFormat="1" ht="11.4" x14ac:dyDescent="0.2">
      <c r="A1644" s="119" t="s">
        <v>232</v>
      </c>
      <c r="B1644" s="119">
        <v>140</v>
      </c>
      <c r="C1644" s="119">
        <v>18</v>
      </c>
      <c r="D1644" s="119">
        <v>113</v>
      </c>
      <c r="E1644" s="119">
        <v>1</v>
      </c>
      <c r="F1644" s="119">
        <v>8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12.86</v>
      </c>
      <c r="P1644" s="119">
        <v>80.709999999999994</v>
      </c>
      <c r="Q1644" s="119">
        <v>0.71399999999999997</v>
      </c>
      <c r="R1644" s="119">
        <v>5.7140000000000004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288</v>
      </c>
      <c r="AB1644" s="119" t="s">
        <v>200</v>
      </c>
      <c r="AC1644" s="119" t="s">
        <v>284</v>
      </c>
      <c r="AD1644" s="119" t="s">
        <v>500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6</v>
      </c>
      <c r="AN1644" s="119">
        <v>11</v>
      </c>
      <c r="AO1644" s="119">
        <v>60</v>
      </c>
      <c r="AP1644" s="119">
        <v>58</v>
      </c>
      <c r="AQ1644" s="119">
        <v>5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14.1</v>
      </c>
      <c r="BI1644" s="119">
        <v>14.4</v>
      </c>
      <c r="BJ1644" s="119">
        <v>18.100000000000001</v>
      </c>
      <c r="BK1644" s="119">
        <v>19.899999999999999</v>
      </c>
      <c r="BL1644" s="119">
        <v>0</v>
      </c>
      <c r="BM1644" s="119" t="s">
        <v>531</v>
      </c>
    </row>
    <row r="1645" spans="1:65" s="119" customFormat="1" ht="11.4" x14ac:dyDescent="0.2">
      <c r="A1645" s="119" t="s">
        <v>233</v>
      </c>
      <c r="B1645" s="119">
        <v>162</v>
      </c>
      <c r="C1645" s="119">
        <v>9</v>
      </c>
      <c r="D1645" s="119">
        <v>144</v>
      </c>
      <c r="E1645" s="119">
        <v>0</v>
      </c>
      <c r="F1645" s="119">
        <v>9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5.556</v>
      </c>
      <c r="P1645" s="119">
        <v>88.89</v>
      </c>
      <c r="Q1645" s="119">
        <v>0</v>
      </c>
      <c r="R1645" s="119">
        <v>5.556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537</v>
      </c>
      <c r="AB1645" s="119" t="s">
        <v>217</v>
      </c>
      <c r="AC1645" s="119" t="s">
        <v>56</v>
      </c>
      <c r="AD1645" s="119" t="s">
        <v>151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13</v>
      </c>
      <c r="AO1645" s="119">
        <v>89</v>
      </c>
      <c r="AP1645" s="119">
        <v>49</v>
      </c>
      <c r="AQ1645" s="119">
        <v>9</v>
      </c>
      <c r="AR1645" s="119">
        <v>1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14</v>
      </c>
      <c r="BI1645" s="119">
        <v>13.3</v>
      </c>
      <c r="BJ1645" s="119">
        <v>18.3</v>
      </c>
      <c r="BK1645" s="119">
        <v>20.3</v>
      </c>
      <c r="BL1645" s="119">
        <v>0</v>
      </c>
      <c r="BM1645" s="119" t="s">
        <v>530</v>
      </c>
    </row>
    <row r="1646" spans="1:65" s="119" customFormat="1" ht="11.4" x14ac:dyDescent="0.2">
      <c r="A1646" s="119" t="s">
        <v>233</v>
      </c>
      <c r="B1646" s="119">
        <v>88</v>
      </c>
      <c r="C1646" s="119">
        <v>7</v>
      </c>
      <c r="D1646" s="119">
        <v>76</v>
      </c>
      <c r="E1646" s="119">
        <v>0</v>
      </c>
      <c r="F1646" s="119">
        <v>5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7.9550000000000001</v>
      </c>
      <c r="P1646" s="119">
        <v>86.36</v>
      </c>
      <c r="Q1646" s="119">
        <v>0</v>
      </c>
      <c r="R1646" s="119">
        <v>5.6820000000000004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290</v>
      </c>
      <c r="AB1646" s="119" t="s">
        <v>221</v>
      </c>
      <c r="AC1646" s="119" t="s">
        <v>56</v>
      </c>
      <c r="AD1646" s="119" t="s">
        <v>196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10</v>
      </c>
      <c r="AO1646" s="119">
        <v>33</v>
      </c>
      <c r="AP1646" s="119">
        <v>32</v>
      </c>
      <c r="AQ1646" s="119">
        <v>11</v>
      </c>
      <c r="AR1646" s="119">
        <v>2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15.2</v>
      </c>
      <c r="BI1646" s="119">
        <v>15.2</v>
      </c>
      <c r="BJ1646" s="119">
        <v>20.100000000000001</v>
      </c>
      <c r="BK1646" s="119">
        <v>22.9</v>
      </c>
      <c r="BL1646" s="119">
        <v>0</v>
      </c>
      <c r="BM1646" s="119" t="s">
        <v>531</v>
      </c>
    </row>
    <row r="1647" spans="1:65" s="119" customFormat="1" ht="11.4" x14ac:dyDescent="0.2">
      <c r="A1647" s="119" t="s">
        <v>234</v>
      </c>
      <c r="B1647" s="119">
        <v>81</v>
      </c>
      <c r="C1647" s="119">
        <v>14</v>
      </c>
      <c r="D1647" s="119">
        <v>66</v>
      </c>
      <c r="E1647" s="119">
        <v>0</v>
      </c>
      <c r="F1647" s="119">
        <v>1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17.28</v>
      </c>
      <c r="P1647" s="119">
        <v>81.48</v>
      </c>
      <c r="Q1647" s="119">
        <v>0</v>
      </c>
      <c r="R1647" s="119">
        <v>1.2350000000000001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535</v>
      </c>
      <c r="AB1647" s="119" t="s">
        <v>485</v>
      </c>
      <c r="AC1647" s="119" t="s">
        <v>56</v>
      </c>
      <c r="AD1647" s="119" t="s">
        <v>468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19</v>
      </c>
      <c r="AO1647" s="119">
        <v>39</v>
      </c>
      <c r="AP1647" s="119">
        <v>20</v>
      </c>
      <c r="AQ1647" s="119">
        <v>1</v>
      </c>
      <c r="AR1647" s="119">
        <v>1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12.9</v>
      </c>
      <c r="BI1647" s="119">
        <v>13.4</v>
      </c>
      <c r="BJ1647" s="119">
        <v>16.8</v>
      </c>
      <c r="BK1647" s="119">
        <v>19</v>
      </c>
      <c r="BL1647" s="119">
        <v>0</v>
      </c>
      <c r="BM1647" s="119" t="s">
        <v>530</v>
      </c>
    </row>
    <row r="1648" spans="1:65" s="119" customFormat="1" ht="11.4" x14ac:dyDescent="0.2">
      <c r="A1648" s="119" t="s">
        <v>234</v>
      </c>
      <c r="B1648" s="119">
        <v>63</v>
      </c>
      <c r="C1648" s="119">
        <v>6</v>
      </c>
      <c r="D1648" s="119">
        <v>53</v>
      </c>
      <c r="E1648" s="119">
        <v>0</v>
      </c>
      <c r="F1648" s="119">
        <v>1</v>
      </c>
      <c r="G1648" s="119">
        <v>0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9.5239999999999991</v>
      </c>
      <c r="P1648" s="119">
        <v>84.13</v>
      </c>
      <c r="Q1648" s="119">
        <v>0</v>
      </c>
      <c r="R1648" s="119">
        <v>1.587</v>
      </c>
      <c r="S1648" s="119">
        <v>0</v>
      </c>
      <c r="T1648" s="119">
        <v>4.7619999999999996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224</v>
      </c>
      <c r="AB1648" s="119" t="s">
        <v>486</v>
      </c>
      <c r="AC1648" s="119" t="s">
        <v>56</v>
      </c>
      <c r="AD1648" s="119" t="s">
        <v>207</v>
      </c>
      <c r="AE1648" s="119" t="s">
        <v>56</v>
      </c>
      <c r="AF1648" s="119" t="s">
        <v>507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11</v>
      </c>
      <c r="AO1648" s="119">
        <v>29</v>
      </c>
      <c r="AP1648" s="119">
        <v>20</v>
      </c>
      <c r="AQ1648" s="119">
        <v>2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13.2</v>
      </c>
      <c r="BI1648" s="119">
        <v>13.1</v>
      </c>
      <c r="BJ1648" s="119">
        <v>16.5</v>
      </c>
      <c r="BK1648" s="119">
        <v>18.8</v>
      </c>
      <c r="BL1648" s="119">
        <v>0</v>
      </c>
      <c r="BM1648" s="119" t="s">
        <v>531</v>
      </c>
    </row>
    <row r="1649" spans="1:65" s="120" customFormat="1" ht="12" x14ac:dyDescent="0.25">
      <c r="A1649" s="120" t="s">
        <v>235</v>
      </c>
      <c r="B1649" s="120">
        <v>1142</v>
      </c>
      <c r="C1649" s="120">
        <v>96</v>
      </c>
      <c r="D1649" s="120">
        <v>1004</v>
      </c>
      <c r="E1649" s="120">
        <v>0</v>
      </c>
      <c r="F1649" s="120">
        <v>42</v>
      </c>
      <c r="G1649" s="120">
        <v>0</v>
      </c>
      <c r="H1649" s="120">
        <v>0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8.4060000000000006</v>
      </c>
      <c r="P1649" s="120">
        <v>87.92</v>
      </c>
      <c r="Q1649" s="120">
        <v>0</v>
      </c>
      <c r="R1649" s="120">
        <v>3.6779999999999999</v>
      </c>
      <c r="S1649" s="120">
        <v>0</v>
      </c>
      <c r="T1649" s="120">
        <v>0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113</v>
      </c>
      <c r="AB1649" s="120" t="s">
        <v>223</v>
      </c>
      <c r="AC1649" s="120" t="s">
        <v>56</v>
      </c>
      <c r="AD1649" s="120" t="s">
        <v>486</v>
      </c>
      <c r="AE1649" s="120" t="s">
        <v>56</v>
      </c>
      <c r="AF1649" s="120" t="s">
        <v>56</v>
      </c>
      <c r="AG1649" s="120" t="s">
        <v>56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4</v>
      </c>
      <c r="AN1649" s="120">
        <v>150</v>
      </c>
      <c r="AO1649" s="120">
        <v>530</v>
      </c>
      <c r="AP1649" s="120">
        <v>391</v>
      </c>
      <c r="AQ1649" s="120">
        <v>60</v>
      </c>
      <c r="AR1649" s="120">
        <v>7</v>
      </c>
      <c r="AS1649" s="120">
        <v>0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14.1</v>
      </c>
      <c r="BI1649" s="120">
        <v>14</v>
      </c>
      <c r="BJ1649" s="120">
        <v>18</v>
      </c>
      <c r="BK1649" s="120">
        <v>20.2</v>
      </c>
      <c r="BL1649" s="120">
        <v>0</v>
      </c>
      <c r="BM1649" s="120" t="s">
        <v>530</v>
      </c>
    </row>
    <row r="1650" spans="1:65" s="120" customFormat="1" ht="12" x14ac:dyDescent="0.25">
      <c r="A1650" s="120" t="s">
        <v>235</v>
      </c>
      <c r="B1650" s="120">
        <v>809</v>
      </c>
      <c r="C1650" s="120">
        <v>91</v>
      </c>
      <c r="D1650" s="120">
        <v>679</v>
      </c>
      <c r="E1650" s="120">
        <v>1</v>
      </c>
      <c r="F1650" s="120">
        <v>34</v>
      </c>
      <c r="G1650" s="120">
        <v>1</v>
      </c>
      <c r="H1650" s="120">
        <v>3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11.25</v>
      </c>
      <c r="P1650" s="120">
        <v>83.93</v>
      </c>
      <c r="Q1650" s="120">
        <v>0.124</v>
      </c>
      <c r="R1650" s="120">
        <v>4.2030000000000003</v>
      </c>
      <c r="S1650" s="120">
        <v>0.124</v>
      </c>
      <c r="T1650" s="120">
        <v>0.371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187</v>
      </c>
      <c r="AB1650" s="120" t="s">
        <v>211</v>
      </c>
      <c r="AC1650" s="120" t="s">
        <v>284</v>
      </c>
      <c r="AD1650" s="120" t="s">
        <v>470</v>
      </c>
      <c r="AE1650" s="120" t="s">
        <v>565</v>
      </c>
      <c r="AF1650" s="120" t="s">
        <v>507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17</v>
      </c>
      <c r="AN1650" s="120">
        <v>85</v>
      </c>
      <c r="AO1650" s="120">
        <v>355</v>
      </c>
      <c r="AP1650" s="120">
        <v>295</v>
      </c>
      <c r="AQ1650" s="120">
        <v>48</v>
      </c>
      <c r="AR1650" s="120">
        <v>9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14.3</v>
      </c>
      <c r="BI1650" s="120">
        <v>14.3</v>
      </c>
      <c r="BJ1650" s="120">
        <v>18.2</v>
      </c>
      <c r="BK1650" s="120">
        <v>21.1</v>
      </c>
      <c r="BL1650" s="120">
        <v>0</v>
      </c>
      <c r="BM1650" s="120" t="s">
        <v>531</v>
      </c>
    </row>
    <row r="1653" spans="1:65" s="115" customFormat="1" x14ac:dyDescent="0.25">
      <c r="A1653" s="115" t="s">
        <v>236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271</v>
      </c>
      <c r="AR1656" s="118" t="s">
        <v>51</v>
      </c>
      <c r="AS1656" s="118" t="s">
        <v>272</v>
      </c>
      <c r="AT1656" s="118" t="s">
        <v>273</v>
      </c>
      <c r="AU1656" s="118" t="s">
        <v>274</v>
      </c>
      <c r="AV1656" s="118" t="s">
        <v>275</v>
      </c>
      <c r="AW1656" s="118" t="s">
        <v>52</v>
      </c>
      <c r="AX1656" s="118" t="s">
        <v>276</v>
      </c>
      <c r="AY1656" s="118" t="s">
        <v>277</v>
      </c>
      <c r="AZ1656" s="118" t="s">
        <v>278</v>
      </c>
      <c r="BA1656" s="118" t="s">
        <v>279</v>
      </c>
      <c r="BB1656" s="118" t="s">
        <v>53</v>
      </c>
      <c r="BC1656" s="118" t="s">
        <v>280</v>
      </c>
      <c r="BD1656" s="118" t="s">
        <v>15</v>
      </c>
      <c r="BE1656" s="118" t="s">
        <v>281</v>
      </c>
      <c r="BF1656" s="118" t="s">
        <v>16</v>
      </c>
      <c r="BG1656" s="118" t="s">
        <v>269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271</v>
      </c>
      <c r="AQ1657" s="118" t="s">
        <v>51</v>
      </c>
      <c r="AR1657" s="118" t="s">
        <v>272</v>
      </c>
      <c r="AS1657" s="118" t="s">
        <v>273</v>
      </c>
      <c r="AT1657" s="118" t="s">
        <v>274</v>
      </c>
      <c r="AU1657" s="118" t="s">
        <v>275</v>
      </c>
      <c r="AV1657" s="118" t="s">
        <v>52</v>
      </c>
      <c r="AW1657" s="118" t="s">
        <v>276</v>
      </c>
      <c r="AX1657" s="118" t="s">
        <v>277</v>
      </c>
      <c r="AY1657" s="118" t="s">
        <v>278</v>
      </c>
      <c r="AZ1657" s="118" t="s">
        <v>279</v>
      </c>
      <c r="BA1657" s="118" t="s">
        <v>53</v>
      </c>
      <c r="BB1657" s="118" t="s">
        <v>280</v>
      </c>
      <c r="BC1657" s="118" t="s">
        <v>15</v>
      </c>
      <c r="BD1657" s="118" t="s">
        <v>281</v>
      </c>
      <c r="BE1657" s="118" t="s">
        <v>16</v>
      </c>
      <c r="BF1657" s="118" t="s">
        <v>269</v>
      </c>
      <c r="BG1657" s="118" t="s">
        <v>282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235</v>
      </c>
      <c r="B1658" s="120">
        <v>1142</v>
      </c>
      <c r="C1658" s="120">
        <v>96</v>
      </c>
      <c r="D1658" s="120">
        <v>1004</v>
      </c>
      <c r="E1658" s="120">
        <v>0</v>
      </c>
      <c r="F1658" s="120">
        <v>42</v>
      </c>
      <c r="G1658" s="120">
        <v>0</v>
      </c>
      <c r="H1658" s="120">
        <v>0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8.4060000000000006</v>
      </c>
      <c r="P1658" s="120">
        <v>87.92</v>
      </c>
      <c r="Q1658" s="120">
        <v>0</v>
      </c>
      <c r="R1658" s="120">
        <v>3.6779999999999999</v>
      </c>
      <c r="S1658" s="120">
        <v>0</v>
      </c>
      <c r="T1658" s="120">
        <v>0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113</v>
      </c>
      <c r="AB1658" s="120" t="s">
        <v>223</v>
      </c>
      <c r="AC1658" s="120" t="s">
        <v>56</v>
      </c>
      <c r="AD1658" s="120" t="s">
        <v>486</v>
      </c>
      <c r="AE1658" s="120" t="s">
        <v>56</v>
      </c>
      <c r="AF1658" s="120" t="s">
        <v>56</v>
      </c>
      <c r="AG1658" s="120" t="s">
        <v>56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4</v>
      </c>
      <c r="AN1658" s="120">
        <v>150</v>
      </c>
      <c r="AO1658" s="120">
        <v>530</v>
      </c>
      <c r="AP1658" s="120">
        <v>391</v>
      </c>
      <c r="AQ1658" s="120">
        <v>60</v>
      </c>
      <c r="AR1658" s="120">
        <v>7</v>
      </c>
      <c r="AS1658" s="120">
        <v>0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14.1</v>
      </c>
      <c r="BI1658" s="120">
        <v>14</v>
      </c>
      <c r="BJ1658" s="120">
        <v>18</v>
      </c>
      <c r="BK1658" s="120">
        <v>20.2</v>
      </c>
      <c r="BL1658" s="120">
        <v>0</v>
      </c>
      <c r="BM1658" s="120" t="s">
        <v>530</v>
      </c>
    </row>
    <row r="1659" spans="1:65" s="120" customFormat="1" ht="12" x14ac:dyDescent="0.25">
      <c r="A1659" s="120" t="s">
        <v>235</v>
      </c>
      <c r="B1659" s="120">
        <v>809</v>
      </c>
      <c r="C1659" s="120">
        <v>91</v>
      </c>
      <c r="D1659" s="120">
        <v>679</v>
      </c>
      <c r="E1659" s="120">
        <v>1</v>
      </c>
      <c r="F1659" s="120">
        <v>34</v>
      </c>
      <c r="G1659" s="120">
        <v>1</v>
      </c>
      <c r="H1659" s="120">
        <v>3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11.25</v>
      </c>
      <c r="P1659" s="120">
        <v>83.93</v>
      </c>
      <c r="Q1659" s="120">
        <v>0.124</v>
      </c>
      <c r="R1659" s="120">
        <v>4.2030000000000003</v>
      </c>
      <c r="S1659" s="120">
        <v>0.124</v>
      </c>
      <c r="T1659" s="120">
        <v>0.371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187</v>
      </c>
      <c r="AB1659" s="120" t="s">
        <v>211</v>
      </c>
      <c r="AC1659" s="120" t="s">
        <v>284</v>
      </c>
      <c r="AD1659" s="120" t="s">
        <v>470</v>
      </c>
      <c r="AE1659" s="120" t="s">
        <v>565</v>
      </c>
      <c r="AF1659" s="120" t="s">
        <v>507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17</v>
      </c>
      <c r="AN1659" s="120">
        <v>85</v>
      </c>
      <c r="AO1659" s="120">
        <v>355</v>
      </c>
      <c r="AP1659" s="120">
        <v>295</v>
      </c>
      <c r="AQ1659" s="120">
        <v>48</v>
      </c>
      <c r="AR1659" s="120">
        <v>9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14.3</v>
      </c>
      <c r="BI1659" s="120">
        <v>14.3</v>
      </c>
      <c r="BJ1659" s="120">
        <v>18.2</v>
      </c>
      <c r="BK1659" s="120">
        <v>21.1</v>
      </c>
      <c r="BL1659" s="120">
        <v>0</v>
      </c>
      <c r="BM1659" s="120" t="s">
        <v>531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239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2021-11-11T07:57:21Z</dcterms:modified>
</cp:coreProperties>
</file>