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D:\Documents\Work\New folder\"/>
    </mc:Choice>
  </mc:AlternateContent>
  <xr:revisionPtr revIDLastSave="0" documentId="13_ncr:1_{F33E6E51-E9E4-4EF4-B6C0-28BD7F49F32A}" xr6:coauthVersionLast="47" xr6:coauthVersionMax="47" xr10:uidLastSave="{00000000-0000-0000-0000-000000000000}"/>
  <bookViews>
    <workbookView xWindow="-28920" yWindow="15" windowWidth="29040" windowHeight="16440" tabRatio="936" xr2:uid="{00000000-000D-0000-FFFF-FFFF00000000}"/>
  </bookViews>
  <sheets>
    <sheet name="Front Cover" sheetId="12" r:id="rId1"/>
    <sheet name="QA &amp; Issue Sheet" sheetId="13" r:id="rId2"/>
    <sheet name="Contents Page" sheetId="14" r:id="rId3"/>
    <sheet name="Location Plan" sheetId="68" r:id="rId4"/>
    <sheet name="Plate Capture Summary" sheetId="15" r:id="rId5"/>
    <sheet name="1c" sheetId="86" r:id="rId6"/>
    <sheet name="1d" sheetId="87" r:id="rId7"/>
    <sheet name="3b" sheetId="88" r:id="rId8"/>
    <sheet name="3c" sheetId="89" r:id="rId9"/>
    <sheet name="4a" sheetId="90" r:id="rId10"/>
    <sheet name="4b" sheetId="91" r:id="rId11"/>
  </sheets>
  <definedNames>
    <definedName name="_xlnm.Print_Area" localSheetId="2">'Contents Page'!$A$1:$J$61</definedName>
    <definedName name="_xlnm.Print_Area" localSheetId="0">'Front Cover'!$A$1:$K$74</definedName>
    <definedName name="_xlnm.Print_Area" localSheetId="3">'Location Plan'!$A$1:$O$64</definedName>
    <definedName name="_xlnm.Print_Area" localSheetId="1">'QA &amp; Issue Sheet'!$A$1:$G$65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9" i="91" l="1"/>
  <c r="I79" i="91"/>
  <c r="H79" i="91"/>
  <c r="F79" i="91"/>
  <c r="E79" i="91"/>
  <c r="K78" i="91"/>
  <c r="M78" i="91" s="1"/>
  <c r="J78" i="91"/>
  <c r="G78" i="91"/>
  <c r="C78" i="91"/>
  <c r="B78" i="91"/>
  <c r="M77" i="91"/>
  <c r="K77" i="91"/>
  <c r="J77" i="91"/>
  <c r="G77" i="91"/>
  <c r="C77" i="91"/>
  <c r="D77" i="91" s="1"/>
  <c r="B77" i="91"/>
  <c r="K76" i="91"/>
  <c r="M76" i="91" s="1"/>
  <c r="J76" i="91"/>
  <c r="G76" i="91"/>
  <c r="C76" i="91"/>
  <c r="B76" i="91"/>
  <c r="K75" i="91"/>
  <c r="M75" i="91" s="1"/>
  <c r="J75" i="91"/>
  <c r="G75" i="91"/>
  <c r="C75" i="91"/>
  <c r="B75" i="91"/>
  <c r="D75" i="91" s="1"/>
  <c r="K74" i="91"/>
  <c r="M74" i="91" s="1"/>
  <c r="J74" i="91"/>
  <c r="G74" i="91"/>
  <c r="C74" i="91"/>
  <c r="B74" i="91"/>
  <c r="M73" i="91"/>
  <c r="K73" i="91"/>
  <c r="J73" i="91"/>
  <c r="G73" i="91"/>
  <c r="C73" i="91"/>
  <c r="D73" i="91" s="1"/>
  <c r="B73" i="91"/>
  <c r="K72" i="91"/>
  <c r="M72" i="91" s="1"/>
  <c r="J72" i="91"/>
  <c r="G72" i="91"/>
  <c r="C72" i="91"/>
  <c r="D72" i="91" s="1"/>
  <c r="B72" i="91"/>
  <c r="K71" i="91"/>
  <c r="M71" i="91" s="1"/>
  <c r="J71" i="91"/>
  <c r="G71" i="91"/>
  <c r="C71" i="91"/>
  <c r="B71" i="91"/>
  <c r="K70" i="91"/>
  <c r="M70" i="91" s="1"/>
  <c r="J70" i="91"/>
  <c r="G70" i="91"/>
  <c r="C70" i="91"/>
  <c r="B70" i="91"/>
  <c r="M69" i="91"/>
  <c r="K69" i="91"/>
  <c r="J69" i="91"/>
  <c r="G69" i="91"/>
  <c r="C69" i="91"/>
  <c r="D69" i="91" s="1"/>
  <c r="B69" i="91"/>
  <c r="K68" i="91"/>
  <c r="M68" i="91" s="1"/>
  <c r="J68" i="91"/>
  <c r="G68" i="91"/>
  <c r="C68" i="91"/>
  <c r="B68" i="91"/>
  <c r="K67" i="91"/>
  <c r="M67" i="91" s="1"/>
  <c r="J67" i="91"/>
  <c r="G67" i="91"/>
  <c r="C67" i="91"/>
  <c r="B67" i="91"/>
  <c r="K66" i="91"/>
  <c r="M66" i="91" s="1"/>
  <c r="J66" i="91"/>
  <c r="G66" i="91"/>
  <c r="C66" i="91"/>
  <c r="B66" i="91"/>
  <c r="M65" i="91"/>
  <c r="K65" i="91"/>
  <c r="J65" i="91"/>
  <c r="G65" i="91"/>
  <c r="C65" i="91"/>
  <c r="B65" i="91"/>
  <c r="D65" i="91" s="1"/>
  <c r="K64" i="91"/>
  <c r="M64" i="91" s="1"/>
  <c r="J64" i="91"/>
  <c r="G64" i="91"/>
  <c r="C64" i="91"/>
  <c r="D64" i="91" s="1"/>
  <c r="B64" i="91"/>
  <c r="K63" i="91"/>
  <c r="M63" i="91" s="1"/>
  <c r="J63" i="91"/>
  <c r="G63" i="91"/>
  <c r="C63" i="91"/>
  <c r="B63" i="91"/>
  <c r="K62" i="91"/>
  <c r="M62" i="91" s="1"/>
  <c r="J62" i="91"/>
  <c r="G62" i="91"/>
  <c r="C62" i="91"/>
  <c r="B62" i="91"/>
  <c r="M61" i="91"/>
  <c r="K61" i="91"/>
  <c r="J61" i="91"/>
  <c r="G61" i="91"/>
  <c r="C61" i="91"/>
  <c r="D61" i="91" s="1"/>
  <c r="B61" i="91"/>
  <c r="K60" i="91"/>
  <c r="M60" i="91" s="1"/>
  <c r="J60" i="91"/>
  <c r="G60" i="91"/>
  <c r="C60" i="91"/>
  <c r="D60" i="91" s="1"/>
  <c r="B60" i="91"/>
  <c r="K59" i="91"/>
  <c r="M59" i="91" s="1"/>
  <c r="J59" i="91"/>
  <c r="G59" i="91"/>
  <c r="C59" i="91"/>
  <c r="B59" i="91"/>
  <c r="D59" i="91" s="1"/>
  <c r="K58" i="91"/>
  <c r="M58" i="91" s="1"/>
  <c r="J58" i="91"/>
  <c r="G58" i="91"/>
  <c r="C58" i="91"/>
  <c r="B58" i="91"/>
  <c r="M57" i="91"/>
  <c r="K57" i="91"/>
  <c r="J57" i="91"/>
  <c r="G57" i="91"/>
  <c r="C57" i="91"/>
  <c r="D57" i="91" s="1"/>
  <c r="B57" i="91"/>
  <c r="K56" i="91"/>
  <c r="M56" i="91" s="1"/>
  <c r="J56" i="91"/>
  <c r="G56" i="91"/>
  <c r="C56" i="91"/>
  <c r="D56" i="91" s="1"/>
  <c r="B56" i="91"/>
  <c r="K55" i="91"/>
  <c r="M55" i="91" s="1"/>
  <c r="J55" i="91"/>
  <c r="G55" i="91"/>
  <c r="C55" i="91"/>
  <c r="B55" i="91"/>
  <c r="K54" i="91"/>
  <c r="M54" i="91" s="1"/>
  <c r="J54" i="91"/>
  <c r="G54" i="91"/>
  <c r="C54" i="91"/>
  <c r="B54" i="91"/>
  <c r="M53" i="91"/>
  <c r="K53" i="91"/>
  <c r="J53" i="91"/>
  <c r="G53" i="91"/>
  <c r="C53" i="91"/>
  <c r="D53" i="91" s="1"/>
  <c r="B53" i="91"/>
  <c r="K52" i="91"/>
  <c r="M52" i="91" s="1"/>
  <c r="J52" i="91"/>
  <c r="G52" i="91"/>
  <c r="C52" i="91"/>
  <c r="D52" i="91" s="1"/>
  <c r="B52" i="91"/>
  <c r="K51" i="91"/>
  <c r="M51" i="91" s="1"/>
  <c r="J51" i="91"/>
  <c r="G51" i="91"/>
  <c r="C51" i="91"/>
  <c r="B51" i="91"/>
  <c r="K50" i="91"/>
  <c r="M50" i="91" s="1"/>
  <c r="J50" i="91"/>
  <c r="G50" i="91"/>
  <c r="C50" i="91"/>
  <c r="B50" i="91"/>
  <c r="M49" i="91"/>
  <c r="K49" i="91"/>
  <c r="J49" i="91"/>
  <c r="G49" i="91"/>
  <c r="D49" i="91"/>
  <c r="C49" i="91"/>
  <c r="B49" i="91"/>
  <c r="K48" i="91"/>
  <c r="M48" i="91" s="1"/>
  <c r="J48" i="91"/>
  <c r="G48" i="91"/>
  <c r="C48" i="91"/>
  <c r="D48" i="91" s="1"/>
  <c r="B48" i="91"/>
  <c r="K47" i="91"/>
  <c r="M47" i="91" s="1"/>
  <c r="J47" i="91"/>
  <c r="G47" i="91"/>
  <c r="C47" i="91"/>
  <c r="B47" i="91"/>
  <c r="K46" i="91"/>
  <c r="M46" i="91" s="1"/>
  <c r="J46" i="91"/>
  <c r="G46" i="91"/>
  <c r="C46" i="91"/>
  <c r="B46" i="91"/>
  <c r="M45" i="91"/>
  <c r="K45" i="91"/>
  <c r="J45" i="91"/>
  <c r="G45" i="91"/>
  <c r="C45" i="91"/>
  <c r="D45" i="91" s="1"/>
  <c r="B45" i="91"/>
  <c r="K44" i="91"/>
  <c r="M44" i="91" s="1"/>
  <c r="J44" i="91"/>
  <c r="G44" i="91"/>
  <c r="C44" i="91"/>
  <c r="D44" i="91" s="1"/>
  <c r="B44" i="91"/>
  <c r="K43" i="91"/>
  <c r="M43" i="91" s="1"/>
  <c r="J43" i="91"/>
  <c r="G43" i="91"/>
  <c r="C43" i="91"/>
  <c r="B43" i="91"/>
  <c r="K42" i="91"/>
  <c r="M42" i="91" s="1"/>
  <c r="J42" i="91"/>
  <c r="G42" i="91"/>
  <c r="C42" i="91"/>
  <c r="B42" i="91"/>
  <c r="M41" i="91"/>
  <c r="K41" i="91"/>
  <c r="J41" i="91"/>
  <c r="G41" i="91"/>
  <c r="C41" i="91"/>
  <c r="D41" i="91" s="1"/>
  <c r="B41" i="91"/>
  <c r="K40" i="91"/>
  <c r="M40" i="91" s="1"/>
  <c r="J40" i="91"/>
  <c r="G40" i="91"/>
  <c r="C40" i="91"/>
  <c r="B40" i="91"/>
  <c r="K39" i="91"/>
  <c r="M39" i="91" s="1"/>
  <c r="J39" i="91"/>
  <c r="G39" i="91"/>
  <c r="C39" i="91"/>
  <c r="B39" i="91"/>
  <c r="K38" i="91"/>
  <c r="M38" i="91" s="1"/>
  <c r="J38" i="91"/>
  <c r="G38" i="91"/>
  <c r="C38" i="91"/>
  <c r="B38" i="91"/>
  <c r="M37" i="91"/>
  <c r="K37" i="91"/>
  <c r="J37" i="91"/>
  <c r="G37" i="91"/>
  <c r="C37" i="91"/>
  <c r="D37" i="91" s="1"/>
  <c r="B37" i="91"/>
  <c r="K36" i="91"/>
  <c r="M36" i="91" s="1"/>
  <c r="J36" i="91"/>
  <c r="G36" i="91"/>
  <c r="C36" i="91"/>
  <c r="D36" i="91" s="1"/>
  <c r="B36" i="91"/>
  <c r="K35" i="91"/>
  <c r="M35" i="91" s="1"/>
  <c r="J35" i="91"/>
  <c r="G35" i="91"/>
  <c r="C35" i="91"/>
  <c r="B35" i="91"/>
  <c r="K34" i="91"/>
  <c r="M34" i="91" s="1"/>
  <c r="J34" i="91"/>
  <c r="G34" i="91"/>
  <c r="C34" i="91"/>
  <c r="B34" i="91"/>
  <c r="M33" i="91"/>
  <c r="K33" i="91"/>
  <c r="J33" i="91"/>
  <c r="G33" i="91"/>
  <c r="C33" i="91"/>
  <c r="D33" i="91" s="1"/>
  <c r="B33" i="91"/>
  <c r="K32" i="91"/>
  <c r="M32" i="91" s="1"/>
  <c r="J32" i="91"/>
  <c r="G32" i="91"/>
  <c r="C32" i="91"/>
  <c r="D32" i="91" s="1"/>
  <c r="B32" i="91"/>
  <c r="K31" i="91"/>
  <c r="M31" i="91" s="1"/>
  <c r="J31" i="91"/>
  <c r="G31" i="91"/>
  <c r="C31" i="91"/>
  <c r="B31" i="91"/>
  <c r="K30" i="91"/>
  <c r="M30" i="91" s="1"/>
  <c r="J30" i="91"/>
  <c r="G30" i="91"/>
  <c r="C30" i="91"/>
  <c r="B30" i="91"/>
  <c r="M29" i="91"/>
  <c r="K29" i="91"/>
  <c r="J29" i="91"/>
  <c r="G29" i="91"/>
  <c r="C29" i="91"/>
  <c r="D29" i="91" s="1"/>
  <c r="B29" i="91"/>
  <c r="K28" i="91"/>
  <c r="M28" i="91" s="1"/>
  <c r="J28" i="91"/>
  <c r="G28" i="91"/>
  <c r="C28" i="91"/>
  <c r="B28" i="91"/>
  <c r="K27" i="91"/>
  <c r="M27" i="91" s="1"/>
  <c r="J27" i="91"/>
  <c r="G27" i="91"/>
  <c r="C27" i="91"/>
  <c r="B27" i="91"/>
  <c r="K26" i="91"/>
  <c r="M26" i="91" s="1"/>
  <c r="J26" i="91"/>
  <c r="G26" i="91"/>
  <c r="C26" i="91"/>
  <c r="B26" i="91"/>
  <c r="M25" i="91"/>
  <c r="K25" i="91"/>
  <c r="J25" i="91"/>
  <c r="G25" i="91"/>
  <c r="C25" i="91"/>
  <c r="B25" i="91"/>
  <c r="K24" i="91"/>
  <c r="M24" i="91" s="1"/>
  <c r="J24" i="91"/>
  <c r="G24" i="91"/>
  <c r="C24" i="91"/>
  <c r="B24" i="91"/>
  <c r="K23" i="91"/>
  <c r="M23" i="91" s="1"/>
  <c r="J23" i="91"/>
  <c r="G23" i="91"/>
  <c r="C23" i="91"/>
  <c r="B23" i="91"/>
  <c r="K22" i="91"/>
  <c r="M22" i="91" s="1"/>
  <c r="J22" i="91"/>
  <c r="G22" i="91"/>
  <c r="C22" i="91"/>
  <c r="B22" i="91"/>
  <c r="M21" i="91"/>
  <c r="K21" i="91"/>
  <c r="J21" i="91"/>
  <c r="G21" i="91"/>
  <c r="C21" i="91"/>
  <c r="B21" i="91"/>
  <c r="K20" i="91"/>
  <c r="M20" i="91" s="1"/>
  <c r="J20" i="91"/>
  <c r="G20" i="91"/>
  <c r="C20" i="91"/>
  <c r="B20" i="91"/>
  <c r="K19" i="91"/>
  <c r="M19" i="91" s="1"/>
  <c r="J19" i="91"/>
  <c r="G19" i="91"/>
  <c r="C19" i="91"/>
  <c r="B19" i="91"/>
  <c r="K18" i="91"/>
  <c r="M18" i="91" s="1"/>
  <c r="J18" i="91"/>
  <c r="G18" i="91"/>
  <c r="C18" i="91"/>
  <c r="B18" i="91"/>
  <c r="M17" i="91"/>
  <c r="K17" i="91"/>
  <c r="J17" i="91"/>
  <c r="G17" i="91"/>
  <c r="C17" i="91"/>
  <c r="B17" i="91"/>
  <c r="K16" i="91"/>
  <c r="M16" i="91" s="1"/>
  <c r="J16" i="91"/>
  <c r="G16" i="91"/>
  <c r="C16" i="91"/>
  <c r="B16" i="91"/>
  <c r="K15" i="91"/>
  <c r="M15" i="91" s="1"/>
  <c r="J15" i="91"/>
  <c r="G15" i="91"/>
  <c r="C15" i="91"/>
  <c r="B15" i="91"/>
  <c r="G8" i="91"/>
  <c r="G7" i="91"/>
  <c r="B6" i="91"/>
  <c r="B5" i="91"/>
  <c r="A5" i="91"/>
  <c r="B4" i="91"/>
  <c r="A4" i="91"/>
  <c r="B3" i="91"/>
  <c r="A3" i="91"/>
  <c r="L79" i="90"/>
  <c r="I79" i="90"/>
  <c r="H79" i="90"/>
  <c r="F79" i="90"/>
  <c r="G79" i="90" s="1"/>
  <c r="E79" i="90"/>
  <c r="K78" i="90"/>
  <c r="M78" i="90" s="1"/>
  <c r="J78" i="90"/>
  <c r="G78" i="90"/>
  <c r="C78" i="90"/>
  <c r="B78" i="90"/>
  <c r="K77" i="90"/>
  <c r="M77" i="90" s="1"/>
  <c r="J77" i="90"/>
  <c r="G77" i="90"/>
  <c r="C77" i="90"/>
  <c r="B77" i="90"/>
  <c r="M76" i="90"/>
  <c r="K76" i="90"/>
  <c r="J76" i="90"/>
  <c r="G76" i="90"/>
  <c r="C76" i="90"/>
  <c r="D76" i="90" s="1"/>
  <c r="B76" i="90"/>
  <c r="K75" i="90"/>
  <c r="M75" i="90" s="1"/>
  <c r="J75" i="90"/>
  <c r="G75" i="90"/>
  <c r="C75" i="90"/>
  <c r="D75" i="90" s="1"/>
  <c r="B75" i="90"/>
  <c r="K74" i="90"/>
  <c r="M74" i="90" s="1"/>
  <c r="J74" i="90"/>
  <c r="G74" i="90"/>
  <c r="C74" i="90"/>
  <c r="B74" i="90"/>
  <c r="K73" i="90"/>
  <c r="M73" i="90" s="1"/>
  <c r="J73" i="90"/>
  <c r="G73" i="90"/>
  <c r="C73" i="90"/>
  <c r="B73" i="90"/>
  <c r="M72" i="90"/>
  <c r="K72" i="90"/>
  <c r="J72" i="90"/>
  <c r="G72" i="90"/>
  <c r="C72" i="90"/>
  <c r="D72" i="90" s="1"/>
  <c r="B72" i="90"/>
  <c r="K71" i="90"/>
  <c r="M71" i="90" s="1"/>
  <c r="J71" i="90"/>
  <c r="G71" i="90"/>
  <c r="C71" i="90"/>
  <c r="D71" i="90" s="1"/>
  <c r="B71" i="90"/>
  <c r="K70" i="90"/>
  <c r="M70" i="90" s="1"/>
  <c r="J70" i="90"/>
  <c r="G70" i="90"/>
  <c r="C70" i="90"/>
  <c r="B70" i="90"/>
  <c r="K69" i="90"/>
  <c r="M69" i="90" s="1"/>
  <c r="J69" i="90"/>
  <c r="G69" i="90"/>
  <c r="C69" i="90"/>
  <c r="B69" i="90"/>
  <c r="M68" i="90"/>
  <c r="K68" i="90"/>
  <c r="J68" i="90"/>
  <c r="G68" i="90"/>
  <c r="D68" i="90"/>
  <c r="C68" i="90"/>
  <c r="B68" i="90"/>
  <c r="K67" i="90"/>
  <c r="M67" i="90" s="1"/>
  <c r="J67" i="90"/>
  <c r="G67" i="90"/>
  <c r="C67" i="90"/>
  <c r="D67" i="90" s="1"/>
  <c r="B67" i="90"/>
  <c r="K66" i="90"/>
  <c r="M66" i="90" s="1"/>
  <c r="J66" i="90"/>
  <c r="G66" i="90"/>
  <c r="C66" i="90"/>
  <c r="B66" i="90"/>
  <c r="K65" i="90"/>
  <c r="M65" i="90" s="1"/>
  <c r="J65" i="90"/>
  <c r="G65" i="90"/>
  <c r="C65" i="90"/>
  <c r="B65" i="90"/>
  <c r="M64" i="90"/>
  <c r="K64" i="90"/>
  <c r="J64" i="90"/>
  <c r="G64" i="90"/>
  <c r="C64" i="90"/>
  <c r="D64" i="90" s="1"/>
  <c r="B64" i="90"/>
  <c r="K63" i="90"/>
  <c r="M63" i="90" s="1"/>
  <c r="J63" i="90"/>
  <c r="G63" i="90"/>
  <c r="C63" i="90"/>
  <c r="D63" i="90" s="1"/>
  <c r="B63" i="90"/>
  <c r="K62" i="90"/>
  <c r="M62" i="90" s="1"/>
  <c r="J62" i="90"/>
  <c r="G62" i="90"/>
  <c r="C62" i="90"/>
  <c r="B62" i="90"/>
  <c r="K61" i="90"/>
  <c r="M61" i="90" s="1"/>
  <c r="J61" i="90"/>
  <c r="G61" i="90"/>
  <c r="C61" i="90"/>
  <c r="B61" i="90"/>
  <c r="M60" i="90"/>
  <c r="K60" i="90"/>
  <c r="J60" i="90"/>
  <c r="G60" i="90"/>
  <c r="C60" i="90"/>
  <c r="D60" i="90" s="1"/>
  <c r="B60" i="90"/>
  <c r="K59" i="90"/>
  <c r="M59" i="90" s="1"/>
  <c r="J59" i="90"/>
  <c r="G59" i="90"/>
  <c r="C59" i="90"/>
  <c r="D59" i="90" s="1"/>
  <c r="B59" i="90"/>
  <c r="K58" i="90"/>
  <c r="M58" i="90" s="1"/>
  <c r="J58" i="90"/>
  <c r="G58" i="90"/>
  <c r="C58" i="90"/>
  <c r="B58" i="90"/>
  <c r="K57" i="90"/>
  <c r="M57" i="90" s="1"/>
  <c r="J57" i="90"/>
  <c r="G57" i="90"/>
  <c r="C57" i="90"/>
  <c r="B57" i="90"/>
  <c r="M56" i="90"/>
  <c r="K56" i="90"/>
  <c r="J56" i="90"/>
  <c r="G56" i="90"/>
  <c r="C56" i="90"/>
  <c r="D56" i="90" s="1"/>
  <c r="B56" i="90"/>
  <c r="K55" i="90"/>
  <c r="M55" i="90" s="1"/>
  <c r="J55" i="90"/>
  <c r="G55" i="90"/>
  <c r="C55" i="90"/>
  <c r="D55" i="90" s="1"/>
  <c r="B55" i="90"/>
  <c r="K54" i="90"/>
  <c r="M54" i="90" s="1"/>
  <c r="J54" i="90"/>
  <c r="G54" i="90"/>
  <c r="C54" i="90"/>
  <c r="B54" i="90"/>
  <c r="K53" i="90"/>
  <c r="M53" i="90" s="1"/>
  <c r="J53" i="90"/>
  <c r="G53" i="90"/>
  <c r="C53" i="90"/>
  <c r="B53" i="90"/>
  <c r="M52" i="90"/>
  <c r="K52" i="90"/>
  <c r="J52" i="90"/>
  <c r="G52" i="90"/>
  <c r="C52" i="90"/>
  <c r="D52" i="90" s="1"/>
  <c r="B52" i="90"/>
  <c r="K51" i="90"/>
  <c r="M51" i="90" s="1"/>
  <c r="J51" i="90"/>
  <c r="G51" i="90"/>
  <c r="C51" i="90"/>
  <c r="D51" i="90" s="1"/>
  <c r="B51" i="90"/>
  <c r="K50" i="90"/>
  <c r="M50" i="90" s="1"/>
  <c r="J50" i="90"/>
  <c r="G50" i="90"/>
  <c r="C50" i="90"/>
  <c r="B50" i="90"/>
  <c r="K49" i="90"/>
  <c r="M49" i="90" s="1"/>
  <c r="J49" i="90"/>
  <c r="G49" i="90"/>
  <c r="C49" i="90"/>
  <c r="B49" i="90"/>
  <c r="M48" i="90"/>
  <c r="K48" i="90"/>
  <c r="J48" i="90"/>
  <c r="G48" i="90"/>
  <c r="C48" i="90"/>
  <c r="D48" i="90" s="1"/>
  <c r="B48" i="90"/>
  <c r="K47" i="90"/>
  <c r="M47" i="90" s="1"/>
  <c r="J47" i="90"/>
  <c r="G47" i="90"/>
  <c r="C47" i="90"/>
  <c r="D47" i="90" s="1"/>
  <c r="B47" i="90"/>
  <c r="K46" i="90"/>
  <c r="M46" i="90" s="1"/>
  <c r="J46" i="90"/>
  <c r="G46" i="90"/>
  <c r="C46" i="90"/>
  <c r="B46" i="90"/>
  <c r="K45" i="90"/>
  <c r="M45" i="90" s="1"/>
  <c r="J45" i="90"/>
  <c r="G45" i="90"/>
  <c r="C45" i="90"/>
  <c r="B45" i="90"/>
  <c r="M44" i="90"/>
  <c r="K44" i="90"/>
  <c r="J44" i="90"/>
  <c r="G44" i="90"/>
  <c r="C44" i="90"/>
  <c r="D44" i="90" s="1"/>
  <c r="B44" i="90"/>
  <c r="K43" i="90"/>
  <c r="M43" i="90" s="1"/>
  <c r="J43" i="90"/>
  <c r="G43" i="90"/>
  <c r="C43" i="90"/>
  <c r="D43" i="90" s="1"/>
  <c r="B43" i="90"/>
  <c r="K42" i="90"/>
  <c r="M42" i="90" s="1"/>
  <c r="J42" i="90"/>
  <c r="G42" i="90"/>
  <c r="C42" i="90"/>
  <c r="B42" i="90"/>
  <c r="K41" i="90"/>
  <c r="M41" i="90" s="1"/>
  <c r="J41" i="90"/>
  <c r="G41" i="90"/>
  <c r="C41" i="90"/>
  <c r="B41" i="90"/>
  <c r="M40" i="90"/>
  <c r="K40" i="90"/>
  <c r="J40" i="90"/>
  <c r="G40" i="90"/>
  <c r="C40" i="90"/>
  <c r="D40" i="90" s="1"/>
  <c r="B40" i="90"/>
  <c r="K39" i="90"/>
  <c r="M39" i="90" s="1"/>
  <c r="J39" i="90"/>
  <c r="G39" i="90"/>
  <c r="C39" i="90"/>
  <c r="D39" i="90" s="1"/>
  <c r="B39" i="90"/>
  <c r="K38" i="90"/>
  <c r="M38" i="90" s="1"/>
  <c r="J38" i="90"/>
  <c r="G38" i="90"/>
  <c r="C38" i="90"/>
  <c r="B38" i="90"/>
  <c r="K37" i="90"/>
  <c r="M37" i="90" s="1"/>
  <c r="J37" i="90"/>
  <c r="G37" i="90"/>
  <c r="C37" i="90"/>
  <c r="B37" i="90"/>
  <c r="M36" i="90"/>
  <c r="K36" i="90"/>
  <c r="J36" i="90"/>
  <c r="G36" i="90"/>
  <c r="C36" i="90"/>
  <c r="D36" i="90" s="1"/>
  <c r="B36" i="90"/>
  <c r="K35" i="90"/>
  <c r="M35" i="90" s="1"/>
  <c r="J35" i="90"/>
  <c r="G35" i="90"/>
  <c r="C35" i="90"/>
  <c r="D35" i="90" s="1"/>
  <c r="B35" i="90"/>
  <c r="K34" i="90"/>
  <c r="M34" i="90" s="1"/>
  <c r="J34" i="90"/>
  <c r="G34" i="90"/>
  <c r="C34" i="90"/>
  <c r="B34" i="90"/>
  <c r="K33" i="90"/>
  <c r="M33" i="90" s="1"/>
  <c r="J33" i="90"/>
  <c r="G33" i="90"/>
  <c r="C33" i="90"/>
  <c r="B33" i="90"/>
  <c r="M32" i="90"/>
  <c r="K32" i="90"/>
  <c r="J32" i="90"/>
  <c r="G32" i="90"/>
  <c r="C32" i="90"/>
  <c r="D32" i="90" s="1"/>
  <c r="B32" i="90"/>
  <c r="M31" i="90"/>
  <c r="K31" i="90"/>
  <c r="J31" i="90"/>
  <c r="G31" i="90"/>
  <c r="C31" i="90"/>
  <c r="D31" i="90" s="1"/>
  <c r="B31" i="90"/>
  <c r="K30" i="90"/>
  <c r="M30" i="90" s="1"/>
  <c r="J30" i="90"/>
  <c r="G30" i="90"/>
  <c r="C30" i="90"/>
  <c r="B30" i="90"/>
  <c r="K29" i="90"/>
  <c r="M29" i="90" s="1"/>
  <c r="J29" i="90"/>
  <c r="G29" i="90"/>
  <c r="C29" i="90"/>
  <c r="B29" i="90"/>
  <c r="M28" i="90"/>
  <c r="K28" i="90"/>
  <c r="J28" i="90"/>
  <c r="G28" i="90"/>
  <c r="C28" i="90"/>
  <c r="B28" i="90"/>
  <c r="K27" i="90"/>
  <c r="M27" i="90" s="1"/>
  <c r="J27" i="90"/>
  <c r="G27" i="90"/>
  <c r="C27" i="90"/>
  <c r="D27" i="90" s="1"/>
  <c r="B27" i="90"/>
  <c r="M26" i="90"/>
  <c r="K26" i="90"/>
  <c r="J26" i="90"/>
  <c r="G26" i="90"/>
  <c r="C26" i="90"/>
  <c r="D26" i="90" s="1"/>
  <c r="B26" i="90"/>
  <c r="K25" i="90"/>
  <c r="M25" i="90" s="1"/>
  <c r="J25" i="90"/>
  <c r="G25" i="90"/>
  <c r="C25" i="90"/>
  <c r="B25" i="90"/>
  <c r="M24" i="90"/>
  <c r="K24" i="90"/>
  <c r="J24" i="90"/>
  <c r="G24" i="90"/>
  <c r="C24" i="90"/>
  <c r="D24" i="90" s="1"/>
  <c r="B24" i="90"/>
  <c r="K23" i="90"/>
  <c r="M23" i="90" s="1"/>
  <c r="J23" i="90"/>
  <c r="G23" i="90"/>
  <c r="C23" i="90"/>
  <c r="D23" i="90" s="1"/>
  <c r="B23" i="90"/>
  <c r="K22" i="90"/>
  <c r="M22" i="90" s="1"/>
  <c r="J22" i="90"/>
  <c r="G22" i="90"/>
  <c r="C22" i="90"/>
  <c r="B22" i="90"/>
  <c r="K21" i="90"/>
  <c r="M21" i="90" s="1"/>
  <c r="J21" i="90"/>
  <c r="G21" i="90"/>
  <c r="C21" i="90"/>
  <c r="B21" i="90"/>
  <c r="M20" i="90"/>
  <c r="K20" i="90"/>
  <c r="J20" i="90"/>
  <c r="G20" i="90"/>
  <c r="C20" i="90"/>
  <c r="B20" i="90"/>
  <c r="K19" i="90"/>
  <c r="M19" i="90" s="1"/>
  <c r="J19" i="90"/>
  <c r="G19" i="90"/>
  <c r="C19" i="90"/>
  <c r="D19" i="90" s="1"/>
  <c r="B19" i="90"/>
  <c r="M18" i="90"/>
  <c r="K18" i="90"/>
  <c r="J18" i="90"/>
  <c r="G18" i="90"/>
  <c r="C18" i="90"/>
  <c r="D18" i="90" s="1"/>
  <c r="B18" i="90"/>
  <c r="K17" i="90"/>
  <c r="M17" i="90" s="1"/>
  <c r="J17" i="90"/>
  <c r="G17" i="90"/>
  <c r="C17" i="90"/>
  <c r="B17" i="90"/>
  <c r="M16" i="90"/>
  <c r="K16" i="90"/>
  <c r="J16" i="90"/>
  <c r="G16" i="90"/>
  <c r="C16" i="90"/>
  <c r="D16" i="90" s="1"/>
  <c r="B16" i="90"/>
  <c r="K15" i="90"/>
  <c r="J15" i="90"/>
  <c r="G15" i="90"/>
  <c r="C15" i="90"/>
  <c r="D15" i="90" s="1"/>
  <c r="B15" i="90"/>
  <c r="G8" i="90"/>
  <c r="G7" i="90"/>
  <c r="B6" i="90"/>
  <c r="B5" i="90"/>
  <c r="A5" i="90"/>
  <c r="B4" i="90"/>
  <c r="A4" i="90"/>
  <c r="B3" i="90"/>
  <c r="A3" i="90"/>
  <c r="L79" i="89"/>
  <c r="I79" i="89"/>
  <c r="H79" i="89"/>
  <c r="F79" i="89"/>
  <c r="E79" i="89"/>
  <c r="M78" i="89"/>
  <c r="K78" i="89"/>
  <c r="J78" i="89"/>
  <c r="G78" i="89"/>
  <c r="C78" i="89"/>
  <c r="D78" i="89" s="1"/>
  <c r="B78" i="89"/>
  <c r="M77" i="89"/>
  <c r="K77" i="89"/>
  <c r="J77" i="89"/>
  <c r="G77" i="89"/>
  <c r="C77" i="89"/>
  <c r="D77" i="89" s="1"/>
  <c r="B77" i="89"/>
  <c r="K76" i="89"/>
  <c r="M76" i="89" s="1"/>
  <c r="J76" i="89"/>
  <c r="G76" i="89"/>
  <c r="C76" i="89"/>
  <c r="B76" i="89"/>
  <c r="M75" i="89"/>
  <c r="K75" i="89"/>
  <c r="J75" i="89"/>
  <c r="G75" i="89"/>
  <c r="C75" i="89"/>
  <c r="D75" i="89" s="1"/>
  <c r="B75" i="89"/>
  <c r="K74" i="89"/>
  <c r="M74" i="89" s="1"/>
  <c r="J74" i="89"/>
  <c r="G74" i="89"/>
  <c r="C74" i="89"/>
  <c r="D74" i="89" s="1"/>
  <c r="B74" i="89"/>
  <c r="K73" i="89"/>
  <c r="M73" i="89" s="1"/>
  <c r="J73" i="89"/>
  <c r="G73" i="89"/>
  <c r="C73" i="89"/>
  <c r="B73" i="89"/>
  <c r="K72" i="89"/>
  <c r="M72" i="89" s="1"/>
  <c r="J72" i="89"/>
  <c r="G72" i="89"/>
  <c r="C72" i="89"/>
  <c r="B72" i="89"/>
  <c r="M71" i="89"/>
  <c r="K71" i="89"/>
  <c r="J71" i="89"/>
  <c r="G71" i="89"/>
  <c r="C71" i="89"/>
  <c r="B71" i="89"/>
  <c r="M70" i="89"/>
  <c r="K70" i="89"/>
  <c r="J70" i="89"/>
  <c r="G70" i="89"/>
  <c r="C70" i="89"/>
  <c r="D70" i="89" s="1"/>
  <c r="B70" i="89"/>
  <c r="K69" i="89"/>
  <c r="M69" i="89" s="1"/>
  <c r="J69" i="89"/>
  <c r="G69" i="89"/>
  <c r="C69" i="89"/>
  <c r="D69" i="89" s="1"/>
  <c r="B69" i="89"/>
  <c r="K68" i="89"/>
  <c r="M68" i="89" s="1"/>
  <c r="J68" i="89"/>
  <c r="G68" i="89"/>
  <c r="C68" i="89"/>
  <c r="B68" i="89"/>
  <c r="M67" i="89"/>
  <c r="K67" i="89"/>
  <c r="J67" i="89"/>
  <c r="G67" i="89"/>
  <c r="C67" i="89"/>
  <c r="D67" i="89" s="1"/>
  <c r="B67" i="89"/>
  <c r="K66" i="89"/>
  <c r="M66" i="89" s="1"/>
  <c r="J66" i="89"/>
  <c r="G66" i="89"/>
  <c r="C66" i="89"/>
  <c r="D66" i="89" s="1"/>
  <c r="B66" i="89"/>
  <c r="K65" i="89"/>
  <c r="M65" i="89" s="1"/>
  <c r="J65" i="89"/>
  <c r="G65" i="89"/>
  <c r="C65" i="89"/>
  <c r="B65" i="89"/>
  <c r="K64" i="89"/>
  <c r="M64" i="89" s="1"/>
  <c r="J64" i="89"/>
  <c r="G64" i="89"/>
  <c r="C64" i="89"/>
  <c r="B64" i="89"/>
  <c r="M63" i="89"/>
  <c r="K63" i="89"/>
  <c r="J63" i="89"/>
  <c r="G63" i="89"/>
  <c r="C63" i="89"/>
  <c r="B63" i="89"/>
  <c r="M62" i="89"/>
  <c r="K62" i="89"/>
  <c r="J62" i="89"/>
  <c r="G62" i="89"/>
  <c r="C62" i="89"/>
  <c r="D62" i="89" s="1"/>
  <c r="B62" i="89"/>
  <c r="K61" i="89"/>
  <c r="M61" i="89" s="1"/>
  <c r="J61" i="89"/>
  <c r="G61" i="89"/>
  <c r="C61" i="89"/>
  <c r="D61" i="89" s="1"/>
  <c r="B61" i="89"/>
  <c r="K60" i="89"/>
  <c r="M60" i="89" s="1"/>
  <c r="J60" i="89"/>
  <c r="G60" i="89"/>
  <c r="C60" i="89"/>
  <c r="B60" i="89"/>
  <c r="M59" i="89"/>
  <c r="K59" i="89"/>
  <c r="J59" i="89"/>
  <c r="G59" i="89"/>
  <c r="C59" i="89"/>
  <c r="D59" i="89" s="1"/>
  <c r="B59" i="89"/>
  <c r="K58" i="89"/>
  <c r="M58" i="89" s="1"/>
  <c r="J58" i="89"/>
  <c r="G58" i="89"/>
  <c r="C58" i="89"/>
  <c r="D58" i="89" s="1"/>
  <c r="B58" i="89"/>
  <c r="K57" i="89"/>
  <c r="M57" i="89" s="1"/>
  <c r="J57" i="89"/>
  <c r="G57" i="89"/>
  <c r="C57" i="89"/>
  <c r="B57" i="89"/>
  <c r="K56" i="89"/>
  <c r="M56" i="89" s="1"/>
  <c r="J56" i="89"/>
  <c r="G56" i="89"/>
  <c r="C56" i="89"/>
  <c r="B56" i="89"/>
  <c r="M55" i="89"/>
  <c r="K55" i="89"/>
  <c r="J55" i="89"/>
  <c r="G55" i="89"/>
  <c r="C55" i="89"/>
  <c r="B55" i="89"/>
  <c r="M54" i="89"/>
  <c r="K54" i="89"/>
  <c r="J54" i="89"/>
  <c r="G54" i="89"/>
  <c r="C54" i="89"/>
  <c r="D54" i="89" s="1"/>
  <c r="B54" i="89"/>
  <c r="K53" i="89"/>
  <c r="M53" i="89" s="1"/>
  <c r="J53" i="89"/>
  <c r="G53" i="89"/>
  <c r="C53" i="89"/>
  <c r="D53" i="89" s="1"/>
  <c r="B53" i="89"/>
  <c r="K52" i="89"/>
  <c r="M52" i="89" s="1"/>
  <c r="J52" i="89"/>
  <c r="G52" i="89"/>
  <c r="C52" i="89"/>
  <c r="B52" i="89"/>
  <c r="M51" i="89"/>
  <c r="K51" i="89"/>
  <c r="J51" i="89"/>
  <c r="G51" i="89"/>
  <c r="C51" i="89"/>
  <c r="D51" i="89" s="1"/>
  <c r="B51" i="89"/>
  <c r="K50" i="89"/>
  <c r="M50" i="89" s="1"/>
  <c r="J50" i="89"/>
  <c r="G50" i="89"/>
  <c r="C50" i="89"/>
  <c r="D50" i="89" s="1"/>
  <c r="B50" i="89"/>
  <c r="K49" i="89"/>
  <c r="M49" i="89" s="1"/>
  <c r="J49" i="89"/>
  <c r="G49" i="89"/>
  <c r="C49" i="89"/>
  <c r="B49" i="89"/>
  <c r="K48" i="89"/>
  <c r="M48" i="89" s="1"/>
  <c r="J48" i="89"/>
  <c r="G48" i="89"/>
  <c r="C48" i="89"/>
  <c r="D48" i="89" s="1"/>
  <c r="B48" i="89"/>
  <c r="K47" i="89"/>
  <c r="M47" i="89" s="1"/>
  <c r="J47" i="89"/>
  <c r="G47" i="89"/>
  <c r="C47" i="89"/>
  <c r="B47" i="89"/>
  <c r="K46" i="89"/>
  <c r="M46" i="89" s="1"/>
  <c r="J46" i="89"/>
  <c r="G46" i="89"/>
  <c r="C46" i="89"/>
  <c r="B46" i="89"/>
  <c r="M45" i="89"/>
  <c r="K45" i="89"/>
  <c r="J45" i="89"/>
  <c r="G45" i="89"/>
  <c r="C45" i="89"/>
  <c r="D45" i="89" s="1"/>
  <c r="B45" i="89"/>
  <c r="K44" i="89"/>
  <c r="M44" i="89" s="1"/>
  <c r="J44" i="89"/>
  <c r="G44" i="89"/>
  <c r="C44" i="89"/>
  <c r="D44" i="89" s="1"/>
  <c r="B44" i="89"/>
  <c r="K43" i="89"/>
  <c r="M43" i="89" s="1"/>
  <c r="J43" i="89"/>
  <c r="G43" i="89"/>
  <c r="C43" i="89"/>
  <c r="B43" i="89"/>
  <c r="K42" i="89"/>
  <c r="M42" i="89" s="1"/>
  <c r="J42" i="89"/>
  <c r="G42" i="89"/>
  <c r="C42" i="89"/>
  <c r="B42" i="89"/>
  <c r="M41" i="89"/>
  <c r="K41" i="89"/>
  <c r="J41" i="89"/>
  <c r="G41" i="89"/>
  <c r="C41" i="89"/>
  <c r="D41" i="89" s="1"/>
  <c r="B41" i="89"/>
  <c r="K40" i="89"/>
  <c r="M40" i="89" s="1"/>
  <c r="J40" i="89"/>
  <c r="G40" i="89"/>
  <c r="C40" i="89"/>
  <c r="D40" i="89" s="1"/>
  <c r="B40" i="89"/>
  <c r="K39" i="89"/>
  <c r="M39" i="89" s="1"/>
  <c r="J39" i="89"/>
  <c r="G39" i="89"/>
  <c r="C39" i="89"/>
  <c r="B39" i="89"/>
  <c r="K38" i="89"/>
  <c r="M38" i="89" s="1"/>
  <c r="J38" i="89"/>
  <c r="G38" i="89"/>
  <c r="C38" i="89"/>
  <c r="B38" i="89"/>
  <c r="M37" i="89"/>
  <c r="K37" i="89"/>
  <c r="J37" i="89"/>
  <c r="G37" i="89"/>
  <c r="C37" i="89"/>
  <c r="D37" i="89" s="1"/>
  <c r="B37" i="89"/>
  <c r="K36" i="89"/>
  <c r="M36" i="89" s="1"/>
  <c r="J36" i="89"/>
  <c r="G36" i="89"/>
  <c r="C36" i="89"/>
  <c r="D36" i="89" s="1"/>
  <c r="B36" i="89"/>
  <c r="K35" i="89"/>
  <c r="M35" i="89" s="1"/>
  <c r="J35" i="89"/>
  <c r="G35" i="89"/>
  <c r="C35" i="89"/>
  <c r="B35" i="89"/>
  <c r="K34" i="89"/>
  <c r="M34" i="89" s="1"/>
  <c r="J34" i="89"/>
  <c r="G34" i="89"/>
  <c r="C34" i="89"/>
  <c r="B34" i="89"/>
  <c r="M33" i="89"/>
  <c r="K33" i="89"/>
  <c r="J33" i="89"/>
  <c r="G33" i="89"/>
  <c r="C33" i="89"/>
  <c r="B33" i="89"/>
  <c r="K32" i="89"/>
  <c r="M32" i="89" s="1"/>
  <c r="J32" i="89"/>
  <c r="G32" i="89"/>
  <c r="C32" i="89"/>
  <c r="D32" i="89" s="1"/>
  <c r="B32" i="89"/>
  <c r="K31" i="89"/>
  <c r="M31" i="89" s="1"/>
  <c r="J31" i="89"/>
  <c r="G31" i="89"/>
  <c r="C31" i="89"/>
  <c r="B31" i="89"/>
  <c r="K30" i="89"/>
  <c r="M30" i="89" s="1"/>
  <c r="J30" i="89"/>
  <c r="G30" i="89"/>
  <c r="C30" i="89"/>
  <c r="B30" i="89"/>
  <c r="M29" i="89"/>
  <c r="K29" i="89"/>
  <c r="J29" i="89"/>
  <c r="G29" i="89"/>
  <c r="C29" i="89"/>
  <c r="D29" i="89" s="1"/>
  <c r="B29" i="89"/>
  <c r="K28" i="89"/>
  <c r="M28" i="89" s="1"/>
  <c r="J28" i="89"/>
  <c r="G28" i="89"/>
  <c r="C28" i="89"/>
  <c r="D28" i="89" s="1"/>
  <c r="B28" i="89"/>
  <c r="K27" i="89"/>
  <c r="M27" i="89" s="1"/>
  <c r="J27" i="89"/>
  <c r="G27" i="89"/>
  <c r="C27" i="89"/>
  <c r="B27" i="89"/>
  <c r="K26" i="89"/>
  <c r="M26" i="89" s="1"/>
  <c r="J26" i="89"/>
  <c r="G26" i="89"/>
  <c r="C26" i="89"/>
  <c r="B26" i="89"/>
  <c r="D26" i="89" s="1"/>
  <c r="M25" i="89"/>
  <c r="K25" i="89"/>
  <c r="J25" i="89"/>
  <c r="G25" i="89"/>
  <c r="C25" i="89"/>
  <c r="D25" i="89" s="1"/>
  <c r="B25" i="89"/>
  <c r="K24" i="89"/>
  <c r="M24" i="89" s="1"/>
  <c r="J24" i="89"/>
  <c r="G24" i="89"/>
  <c r="C24" i="89"/>
  <c r="D24" i="89" s="1"/>
  <c r="B24" i="89"/>
  <c r="K23" i="89"/>
  <c r="M23" i="89" s="1"/>
  <c r="J23" i="89"/>
  <c r="G23" i="89"/>
  <c r="C23" i="89"/>
  <c r="B23" i="89"/>
  <c r="K22" i="89"/>
  <c r="M22" i="89" s="1"/>
  <c r="J22" i="89"/>
  <c r="G22" i="89"/>
  <c r="C22" i="89"/>
  <c r="B22" i="89"/>
  <c r="M21" i="89"/>
  <c r="K21" i="89"/>
  <c r="J21" i="89"/>
  <c r="G21" i="89"/>
  <c r="C21" i="89"/>
  <c r="D21" i="89" s="1"/>
  <c r="B21" i="89"/>
  <c r="K20" i="89"/>
  <c r="M20" i="89" s="1"/>
  <c r="J20" i="89"/>
  <c r="G20" i="89"/>
  <c r="C20" i="89"/>
  <c r="D20" i="89" s="1"/>
  <c r="B20" i="89"/>
  <c r="K19" i="89"/>
  <c r="M19" i="89" s="1"/>
  <c r="J19" i="89"/>
  <c r="G19" i="89"/>
  <c r="C19" i="89"/>
  <c r="B19" i="89"/>
  <c r="K18" i="89"/>
  <c r="M18" i="89" s="1"/>
  <c r="J18" i="89"/>
  <c r="G18" i="89"/>
  <c r="C18" i="89"/>
  <c r="B18" i="89"/>
  <c r="M17" i="89"/>
  <c r="K17" i="89"/>
  <c r="J17" i="89"/>
  <c r="G17" i="89"/>
  <c r="C17" i="89"/>
  <c r="D17" i="89" s="1"/>
  <c r="B17" i="89"/>
  <c r="K16" i="89"/>
  <c r="M16" i="89" s="1"/>
  <c r="J16" i="89"/>
  <c r="G16" i="89"/>
  <c r="C16" i="89"/>
  <c r="D16" i="89" s="1"/>
  <c r="B16" i="89"/>
  <c r="K15" i="89"/>
  <c r="J15" i="89"/>
  <c r="G15" i="89"/>
  <c r="C15" i="89"/>
  <c r="B15" i="89"/>
  <c r="G8" i="89"/>
  <c r="G7" i="89"/>
  <c r="B6" i="89"/>
  <c r="B5" i="89"/>
  <c r="A5" i="89"/>
  <c r="B4" i="89"/>
  <c r="A4" i="89"/>
  <c r="B3" i="89"/>
  <c r="A3" i="89"/>
  <c r="L79" i="88"/>
  <c r="I79" i="88"/>
  <c r="H79" i="88"/>
  <c r="F79" i="88"/>
  <c r="E79" i="88"/>
  <c r="K78" i="88"/>
  <c r="M78" i="88" s="1"/>
  <c r="J78" i="88"/>
  <c r="G78" i="88"/>
  <c r="C78" i="88"/>
  <c r="B78" i="88"/>
  <c r="K77" i="88"/>
  <c r="M77" i="88" s="1"/>
  <c r="J77" i="88"/>
  <c r="G77" i="88"/>
  <c r="C77" i="88"/>
  <c r="B77" i="88"/>
  <c r="M76" i="88"/>
  <c r="K76" i="88"/>
  <c r="J76" i="88"/>
  <c r="G76" i="88"/>
  <c r="C76" i="88"/>
  <c r="D76" i="88" s="1"/>
  <c r="B76" i="88"/>
  <c r="M75" i="88"/>
  <c r="K75" i="88"/>
  <c r="J75" i="88"/>
  <c r="G75" i="88"/>
  <c r="C75" i="88"/>
  <c r="D75" i="88" s="1"/>
  <c r="B75" i="88"/>
  <c r="K74" i="88"/>
  <c r="M74" i="88" s="1"/>
  <c r="J74" i="88"/>
  <c r="G74" i="88"/>
  <c r="C74" i="88"/>
  <c r="B74" i="88"/>
  <c r="K73" i="88"/>
  <c r="M73" i="88" s="1"/>
  <c r="J73" i="88"/>
  <c r="G73" i="88"/>
  <c r="C73" i="88"/>
  <c r="B73" i="88"/>
  <c r="M72" i="88"/>
  <c r="K72" i="88"/>
  <c r="J72" i="88"/>
  <c r="G72" i="88"/>
  <c r="C72" i="88"/>
  <c r="D72" i="88" s="1"/>
  <c r="B72" i="88"/>
  <c r="M71" i="88"/>
  <c r="K71" i="88"/>
  <c r="J71" i="88"/>
  <c r="G71" i="88"/>
  <c r="C71" i="88"/>
  <c r="D71" i="88" s="1"/>
  <c r="B71" i="88"/>
  <c r="K70" i="88"/>
  <c r="M70" i="88" s="1"/>
  <c r="J70" i="88"/>
  <c r="G70" i="88"/>
  <c r="C70" i="88"/>
  <c r="B70" i="88"/>
  <c r="K69" i="88"/>
  <c r="M69" i="88" s="1"/>
  <c r="J69" i="88"/>
  <c r="G69" i="88"/>
  <c r="C69" i="88"/>
  <c r="B69" i="88"/>
  <c r="M68" i="88"/>
  <c r="K68" i="88"/>
  <c r="J68" i="88"/>
  <c r="G68" i="88"/>
  <c r="C68" i="88"/>
  <c r="D68" i="88" s="1"/>
  <c r="B68" i="88"/>
  <c r="K67" i="88"/>
  <c r="M67" i="88" s="1"/>
  <c r="J67" i="88"/>
  <c r="G67" i="88"/>
  <c r="C67" i="88"/>
  <c r="B67" i="88"/>
  <c r="K66" i="88"/>
  <c r="M66" i="88" s="1"/>
  <c r="J66" i="88"/>
  <c r="G66" i="88"/>
  <c r="C66" i="88"/>
  <c r="B66" i="88"/>
  <c r="K65" i="88"/>
  <c r="M65" i="88" s="1"/>
  <c r="J65" i="88"/>
  <c r="G65" i="88"/>
  <c r="C65" i="88"/>
  <c r="B65" i="88"/>
  <c r="M64" i="88"/>
  <c r="K64" i="88"/>
  <c r="J64" i="88"/>
  <c r="G64" i="88"/>
  <c r="C64" i="88"/>
  <c r="B64" i="88"/>
  <c r="M63" i="88"/>
  <c r="K63" i="88"/>
  <c r="J63" i="88"/>
  <c r="G63" i="88"/>
  <c r="C63" i="88"/>
  <c r="D63" i="88" s="1"/>
  <c r="B63" i="88"/>
  <c r="K62" i="88"/>
  <c r="M62" i="88" s="1"/>
  <c r="J62" i="88"/>
  <c r="G62" i="88"/>
  <c r="C62" i="88"/>
  <c r="B62" i="88"/>
  <c r="K61" i="88"/>
  <c r="M61" i="88" s="1"/>
  <c r="J61" i="88"/>
  <c r="G61" i="88"/>
  <c r="C61" i="88"/>
  <c r="B61" i="88"/>
  <c r="M60" i="88"/>
  <c r="K60" i="88"/>
  <c r="J60" i="88"/>
  <c r="G60" i="88"/>
  <c r="C60" i="88"/>
  <c r="D60" i="88" s="1"/>
  <c r="B60" i="88"/>
  <c r="M59" i="88"/>
  <c r="K59" i="88"/>
  <c r="J59" i="88"/>
  <c r="G59" i="88"/>
  <c r="C59" i="88"/>
  <c r="D59" i="88" s="1"/>
  <c r="B59" i="88"/>
  <c r="K58" i="88"/>
  <c r="M58" i="88" s="1"/>
  <c r="J58" i="88"/>
  <c r="G58" i="88"/>
  <c r="C58" i="88"/>
  <c r="B58" i="88"/>
  <c r="K57" i="88"/>
  <c r="M57" i="88" s="1"/>
  <c r="J57" i="88"/>
  <c r="G57" i="88"/>
  <c r="C57" i="88"/>
  <c r="B57" i="88"/>
  <c r="M56" i="88"/>
  <c r="K56" i="88"/>
  <c r="J56" i="88"/>
  <c r="G56" i="88"/>
  <c r="C56" i="88"/>
  <c r="D56" i="88" s="1"/>
  <c r="B56" i="88"/>
  <c r="K55" i="88"/>
  <c r="M55" i="88" s="1"/>
  <c r="J55" i="88"/>
  <c r="G55" i="88"/>
  <c r="C55" i="88"/>
  <c r="B55" i="88"/>
  <c r="K54" i="88"/>
  <c r="M54" i="88" s="1"/>
  <c r="J54" i="88"/>
  <c r="G54" i="88"/>
  <c r="C54" i="88"/>
  <c r="B54" i="88"/>
  <c r="K53" i="88"/>
  <c r="M53" i="88" s="1"/>
  <c r="J53" i="88"/>
  <c r="G53" i="88"/>
  <c r="C53" i="88"/>
  <c r="B53" i="88"/>
  <c r="M52" i="88"/>
  <c r="K52" i="88"/>
  <c r="J52" i="88"/>
  <c r="G52" i="88"/>
  <c r="C52" i="88"/>
  <c r="D52" i="88" s="1"/>
  <c r="B52" i="88"/>
  <c r="M51" i="88"/>
  <c r="K51" i="88"/>
  <c r="J51" i="88"/>
  <c r="G51" i="88"/>
  <c r="C51" i="88"/>
  <c r="D51" i="88" s="1"/>
  <c r="B51" i="88"/>
  <c r="K50" i="88"/>
  <c r="M50" i="88" s="1"/>
  <c r="J50" i="88"/>
  <c r="G50" i="88"/>
  <c r="C50" i="88"/>
  <c r="B50" i="88"/>
  <c r="K49" i="88"/>
  <c r="M49" i="88" s="1"/>
  <c r="J49" i="88"/>
  <c r="G49" i="88"/>
  <c r="C49" i="88"/>
  <c r="B49" i="88"/>
  <c r="M48" i="88"/>
  <c r="K48" i="88"/>
  <c r="J48" i="88"/>
  <c r="G48" i="88"/>
  <c r="C48" i="88"/>
  <c r="D48" i="88" s="1"/>
  <c r="B48" i="88"/>
  <c r="K47" i="88"/>
  <c r="M47" i="88" s="1"/>
  <c r="J47" i="88"/>
  <c r="G47" i="88"/>
  <c r="C47" i="88"/>
  <c r="B47" i="88"/>
  <c r="K46" i="88"/>
  <c r="M46" i="88" s="1"/>
  <c r="J46" i="88"/>
  <c r="G46" i="88"/>
  <c r="C46" i="88"/>
  <c r="B46" i="88"/>
  <c r="K45" i="88"/>
  <c r="M45" i="88" s="1"/>
  <c r="J45" i="88"/>
  <c r="G45" i="88"/>
  <c r="C45" i="88"/>
  <c r="B45" i="88"/>
  <c r="M44" i="88"/>
  <c r="K44" i="88"/>
  <c r="J44" i="88"/>
  <c r="G44" i="88"/>
  <c r="C44" i="88"/>
  <c r="D44" i="88" s="1"/>
  <c r="B44" i="88"/>
  <c r="M43" i="88"/>
  <c r="K43" i="88"/>
  <c r="J43" i="88"/>
  <c r="G43" i="88"/>
  <c r="C43" i="88"/>
  <c r="B43" i="88"/>
  <c r="K42" i="88"/>
  <c r="M42" i="88" s="1"/>
  <c r="J42" i="88"/>
  <c r="G42" i="88"/>
  <c r="C42" i="88"/>
  <c r="B42" i="88"/>
  <c r="K41" i="88"/>
  <c r="M41" i="88" s="1"/>
  <c r="J41" i="88"/>
  <c r="G41" i="88"/>
  <c r="C41" i="88"/>
  <c r="B41" i="88"/>
  <c r="M40" i="88"/>
  <c r="K40" i="88"/>
  <c r="J40" i="88"/>
  <c r="G40" i="88"/>
  <c r="C40" i="88"/>
  <c r="B40" i="88"/>
  <c r="M39" i="88"/>
  <c r="K39" i="88"/>
  <c r="J39" i="88"/>
  <c r="G39" i="88"/>
  <c r="C39" i="88"/>
  <c r="D39" i="88" s="1"/>
  <c r="B39" i="88"/>
  <c r="K38" i="88"/>
  <c r="M38" i="88" s="1"/>
  <c r="J38" i="88"/>
  <c r="G38" i="88"/>
  <c r="C38" i="88"/>
  <c r="B38" i="88"/>
  <c r="K37" i="88"/>
  <c r="M37" i="88" s="1"/>
  <c r="J37" i="88"/>
  <c r="G37" i="88"/>
  <c r="C37" i="88"/>
  <c r="B37" i="88"/>
  <c r="M36" i="88"/>
  <c r="K36" i="88"/>
  <c r="J36" i="88"/>
  <c r="G36" i="88"/>
  <c r="C36" i="88"/>
  <c r="D36" i="88" s="1"/>
  <c r="B36" i="88"/>
  <c r="M35" i="88"/>
  <c r="K35" i="88"/>
  <c r="J35" i="88"/>
  <c r="G35" i="88"/>
  <c r="C35" i="88"/>
  <c r="D35" i="88" s="1"/>
  <c r="B35" i="88"/>
  <c r="K34" i="88"/>
  <c r="M34" i="88" s="1"/>
  <c r="J34" i="88"/>
  <c r="G34" i="88"/>
  <c r="C34" i="88"/>
  <c r="B34" i="88"/>
  <c r="K33" i="88"/>
  <c r="M33" i="88" s="1"/>
  <c r="J33" i="88"/>
  <c r="G33" i="88"/>
  <c r="C33" i="88"/>
  <c r="B33" i="88"/>
  <c r="M32" i="88"/>
  <c r="K32" i="88"/>
  <c r="J32" i="88"/>
  <c r="G32" i="88"/>
  <c r="C32" i="88"/>
  <c r="D32" i="88" s="1"/>
  <c r="B32" i="88"/>
  <c r="M31" i="88"/>
  <c r="K31" i="88"/>
  <c r="J31" i="88"/>
  <c r="G31" i="88"/>
  <c r="C31" i="88"/>
  <c r="D31" i="88" s="1"/>
  <c r="B31" i="88"/>
  <c r="K30" i="88"/>
  <c r="M30" i="88" s="1"/>
  <c r="J30" i="88"/>
  <c r="G30" i="88"/>
  <c r="C30" i="88"/>
  <c r="B30" i="88"/>
  <c r="K29" i="88"/>
  <c r="M29" i="88" s="1"/>
  <c r="J29" i="88"/>
  <c r="G29" i="88"/>
  <c r="C29" i="88"/>
  <c r="B29" i="88"/>
  <c r="M28" i="88"/>
  <c r="K28" i="88"/>
  <c r="J28" i="88"/>
  <c r="G28" i="88"/>
  <c r="C28" i="88"/>
  <c r="B28" i="88"/>
  <c r="M27" i="88"/>
  <c r="K27" i="88"/>
  <c r="J27" i="88"/>
  <c r="G27" i="88"/>
  <c r="C27" i="88"/>
  <c r="D27" i="88" s="1"/>
  <c r="B27" i="88"/>
  <c r="K26" i="88"/>
  <c r="M26" i="88" s="1"/>
  <c r="J26" i="88"/>
  <c r="G26" i="88"/>
  <c r="C26" i="88"/>
  <c r="D26" i="88" s="1"/>
  <c r="B26" i="88"/>
  <c r="K25" i="88"/>
  <c r="M25" i="88" s="1"/>
  <c r="J25" i="88"/>
  <c r="G25" i="88"/>
  <c r="C25" i="88"/>
  <c r="B25" i="88"/>
  <c r="M24" i="88"/>
  <c r="K24" i="88"/>
  <c r="J24" i="88"/>
  <c r="G24" i="88"/>
  <c r="C24" i="88"/>
  <c r="D24" i="88" s="1"/>
  <c r="B24" i="88"/>
  <c r="K23" i="88"/>
  <c r="M23" i="88" s="1"/>
  <c r="J23" i="88"/>
  <c r="G23" i="88"/>
  <c r="C23" i="88"/>
  <c r="D23" i="88" s="1"/>
  <c r="B23" i="88"/>
  <c r="K22" i="88"/>
  <c r="M22" i="88" s="1"/>
  <c r="J22" i="88"/>
  <c r="G22" i="88"/>
  <c r="C22" i="88"/>
  <c r="B22" i="88"/>
  <c r="K21" i="88"/>
  <c r="M21" i="88" s="1"/>
  <c r="J21" i="88"/>
  <c r="G21" i="88"/>
  <c r="C21" i="88"/>
  <c r="B21" i="88"/>
  <c r="M20" i="88"/>
  <c r="K20" i="88"/>
  <c r="J20" i="88"/>
  <c r="G20" i="88"/>
  <c r="C20" i="88"/>
  <c r="B20" i="88"/>
  <c r="M19" i="88"/>
  <c r="K19" i="88"/>
  <c r="J19" i="88"/>
  <c r="G19" i="88"/>
  <c r="C19" i="88"/>
  <c r="D19" i="88" s="1"/>
  <c r="B19" i="88"/>
  <c r="K18" i="88"/>
  <c r="M18" i="88" s="1"/>
  <c r="J18" i="88"/>
  <c r="G18" i="88"/>
  <c r="C18" i="88"/>
  <c r="D18" i="88" s="1"/>
  <c r="B18" i="88"/>
  <c r="K17" i="88"/>
  <c r="M17" i="88" s="1"/>
  <c r="J17" i="88"/>
  <c r="G17" i="88"/>
  <c r="C17" i="88"/>
  <c r="B17" i="88"/>
  <c r="M16" i="88"/>
  <c r="K16" i="88"/>
  <c r="J16" i="88"/>
  <c r="G16" i="88"/>
  <c r="C16" i="88"/>
  <c r="D16" i="88" s="1"/>
  <c r="B16" i="88"/>
  <c r="K15" i="88"/>
  <c r="M15" i="88" s="1"/>
  <c r="J15" i="88"/>
  <c r="G15" i="88"/>
  <c r="C15" i="88"/>
  <c r="B15" i="88"/>
  <c r="G8" i="88"/>
  <c r="G7" i="88"/>
  <c r="B6" i="88"/>
  <c r="B5" i="88"/>
  <c r="A5" i="88"/>
  <c r="B4" i="88"/>
  <c r="A4" i="88"/>
  <c r="B3" i="88"/>
  <c r="A3" i="88"/>
  <c r="L79" i="87"/>
  <c r="I79" i="87"/>
  <c r="H79" i="87"/>
  <c r="J79" i="87" s="1"/>
  <c r="F79" i="87"/>
  <c r="E79" i="87"/>
  <c r="K78" i="87"/>
  <c r="M78" i="87" s="1"/>
  <c r="J78" i="87"/>
  <c r="G78" i="87"/>
  <c r="C78" i="87"/>
  <c r="B78" i="87"/>
  <c r="K77" i="87"/>
  <c r="M77" i="87" s="1"/>
  <c r="J77" i="87"/>
  <c r="G77" i="87"/>
  <c r="C77" i="87"/>
  <c r="B77" i="87"/>
  <c r="K76" i="87"/>
  <c r="M76" i="87" s="1"/>
  <c r="J76" i="87"/>
  <c r="G76" i="87"/>
  <c r="C76" i="87"/>
  <c r="B76" i="87"/>
  <c r="K75" i="87"/>
  <c r="M75" i="87" s="1"/>
  <c r="J75" i="87"/>
  <c r="G75" i="87"/>
  <c r="C75" i="87"/>
  <c r="B75" i="87"/>
  <c r="K74" i="87"/>
  <c r="M74" i="87" s="1"/>
  <c r="J74" i="87"/>
  <c r="G74" i="87"/>
  <c r="C74" i="87"/>
  <c r="B74" i="87"/>
  <c r="K73" i="87"/>
  <c r="M73" i="87" s="1"/>
  <c r="J73" i="87"/>
  <c r="G73" i="87"/>
  <c r="C73" i="87"/>
  <c r="B73" i="87"/>
  <c r="K72" i="87"/>
  <c r="M72" i="87" s="1"/>
  <c r="J72" i="87"/>
  <c r="G72" i="87"/>
  <c r="C72" i="87"/>
  <c r="B72" i="87"/>
  <c r="K71" i="87"/>
  <c r="M71" i="87" s="1"/>
  <c r="J71" i="87"/>
  <c r="G71" i="87"/>
  <c r="C71" i="87"/>
  <c r="B71" i="87"/>
  <c r="K70" i="87"/>
  <c r="M70" i="87" s="1"/>
  <c r="J70" i="87"/>
  <c r="G70" i="87"/>
  <c r="C70" i="87"/>
  <c r="B70" i="87"/>
  <c r="K69" i="87"/>
  <c r="M69" i="87" s="1"/>
  <c r="J69" i="87"/>
  <c r="G69" i="87"/>
  <c r="C69" i="87"/>
  <c r="B69" i="87"/>
  <c r="K68" i="87"/>
  <c r="M68" i="87" s="1"/>
  <c r="J68" i="87"/>
  <c r="G68" i="87"/>
  <c r="C68" i="87"/>
  <c r="B68" i="87"/>
  <c r="M67" i="87"/>
  <c r="K67" i="87"/>
  <c r="J67" i="87"/>
  <c r="G67" i="87"/>
  <c r="C67" i="87"/>
  <c r="B67" i="87"/>
  <c r="K66" i="87"/>
  <c r="M66" i="87" s="1"/>
  <c r="J66" i="87"/>
  <c r="G66" i="87"/>
  <c r="C66" i="87"/>
  <c r="D66" i="87" s="1"/>
  <c r="B66" i="87"/>
  <c r="K65" i="87"/>
  <c r="M65" i="87" s="1"/>
  <c r="J65" i="87"/>
  <c r="G65" i="87"/>
  <c r="C65" i="87"/>
  <c r="D65" i="87" s="1"/>
  <c r="B65" i="87"/>
  <c r="K64" i="87"/>
  <c r="M64" i="87" s="1"/>
  <c r="J64" i="87"/>
  <c r="G64" i="87"/>
  <c r="C64" i="87"/>
  <c r="B64" i="87"/>
  <c r="K63" i="87"/>
  <c r="M63" i="87" s="1"/>
  <c r="J63" i="87"/>
  <c r="G63" i="87"/>
  <c r="C63" i="87"/>
  <c r="B63" i="87"/>
  <c r="K62" i="87"/>
  <c r="M62" i="87" s="1"/>
  <c r="J62" i="87"/>
  <c r="G62" i="87"/>
  <c r="C62" i="87"/>
  <c r="B62" i="87"/>
  <c r="K61" i="87"/>
  <c r="M61" i="87" s="1"/>
  <c r="J61" i="87"/>
  <c r="G61" i="87"/>
  <c r="C61" i="87"/>
  <c r="B61" i="87"/>
  <c r="K60" i="87"/>
  <c r="M60" i="87" s="1"/>
  <c r="J60" i="87"/>
  <c r="G60" i="87"/>
  <c r="C60" i="87"/>
  <c r="B60" i="87"/>
  <c r="K59" i="87"/>
  <c r="M59" i="87" s="1"/>
  <c r="J59" i="87"/>
  <c r="G59" i="87"/>
  <c r="C59" i="87"/>
  <c r="B59" i="87"/>
  <c r="K58" i="87"/>
  <c r="M58" i="87" s="1"/>
  <c r="J58" i="87"/>
  <c r="G58" i="87"/>
  <c r="C58" i="87"/>
  <c r="B58" i="87"/>
  <c r="K57" i="87"/>
  <c r="M57" i="87" s="1"/>
  <c r="J57" i="87"/>
  <c r="G57" i="87"/>
  <c r="C57" i="87"/>
  <c r="B57" i="87"/>
  <c r="K56" i="87"/>
  <c r="M56" i="87" s="1"/>
  <c r="J56" i="87"/>
  <c r="G56" i="87"/>
  <c r="C56" i="87"/>
  <c r="B56" i="87"/>
  <c r="K55" i="87"/>
  <c r="M55" i="87" s="1"/>
  <c r="J55" i="87"/>
  <c r="G55" i="87"/>
  <c r="C55" i="87"/>
  <c r="B55" i="87"/>
  <c r="K54" i="87"/>
  <c r="M54" i="87" s="1"/>
  <c r="J54" i="87"/>
  <c r="G54" i="87"/>
  <c r="C54" i="87"/>
  <c r="B54" i="87"/>
  <c r="K53" i="87"/>
  <c r="M53" i="87" s="1"/>
  <c r="J53" i="87"/>
  <c r="G53" i="87"/>
  <c r="C53" i="87"/>
  <c r="B53" i="87"/>
  <c r="K52" i="87"/>
  <c r="M52" i="87" s="1"/>
  <c r="J52" i="87"/>
  <c r="G52" i="87"/>
  <c r="C52" i="87"/>
  <c r="D52" i="87" s="1"/>
  <c r="B52" i="87"/>
  <c r="K51" i="87"/>
  <c r="M51" i="87" s="1"/>
  <c r="J51" i="87"/>
  <c r="G51" i="87"/>
  <c r="C51" i="87"/>
  <c r="B51" i="87"/>
  <c r="K50" i="87"/>
  <c r="M50" i="87" s="1"/>
  <c r="J50" i="87"/>
  <c r="G50" i="87"/>
  <c r="C50" i="87"/>
  <c r="B50" i="87"/>
  <c r="M49" i="87"/>
  <c r="K49" i="87"/>
  <c r="J49" i="87"/>
  <c r="G49" i="87"/>
  <c r="C49" i="87"/>
  <c r="D49" i="87" s="1"/>
  <c r="B49" i="87"/>
  <c r="K48" i="87"/>
  <c r="M48" i="87" s="1"/>
  <c r="J48" i="87"/>
  <c r="G48" i="87"/>
  <c r="C48" i="87"/>
  <c r="B48" i="87"/>
  <c r="K47" i="87"/>
  <c r="M47" i="87" s="1"/>
  <c r="J47" i="87"/>
  <c r="G47" i="87"/>
  <c r="C47" i="87"/>
  <c r="B47" i="87"/>
  <c r="K46" i="87"/>
  <c r="M46" i="87" s="1"/>
  <c r="J46" i="87"/>
  <c r="G46" i="87"/>
  <c r="C46" i="87"/>
  <c r="B46" i="87"/>
  <c r="K45" i="87"/>
  <c r="M45" i="87" s="1"/>
  <c r="J45" i="87"/>
  <c r="G45" i="87"/>
  <c r="C45" i="87"/>
  <c r="B45" i="87"/>
  <c r="K44" i="87"/>
  <c r="M44" i="87" s="1"/>
  <c r="J44" i="87"/>
  <c r="G44" i="87"/>
  <c r="C44" i="87"/>
  <c r="B44" i="87"/>
  <c r="K43" i="87"/>
  <c r="M43" i="87" s="1"/>
  <c r="J43" i="87"/>
  <c r="G43" i="87"/>
  <c r="C43" i="87"/>
  <c r="B43" i="87"/>
  <c r="K42" i="87"/>
  <c r="M42" i="87" s="1"/>
  <c r="J42" i="87"/>
  <c r="G42" i="87"/>
  <c r="C42" i="87"/>
  <c r="B42" i="87"/>
  <c r="K41" i="87"/>
  <c r="M41" i="87" s="1"/>
  <c r="J41" i="87"/>
  <c r="G41" i="87"/>
  <c r="C41" i="87"/>
  <c r="B41" i="87"/>
  <c r="K40" i="87"/>
  <c r="M40" i="87" s="1"/>
  <c r="J40" i="87"/>
  <c r="G40" i="87"/>
  <c r="C40" i="87"/>
  <c r="B40" i="87"/>
  <c r="K39" i="87"/>
  <c r="M39" i="87" s="1"/>
  <c r="J39" i="87"/>
  <c r="G39" i="87"/>
  <c r="C39" i="87"/>
  <c r="B39" i="87"/>
  <c r="K38" i="87"/>
  <c r="M38" i="87" s="1"/>
  <c r="J38" i="87"/>
  <c r="G38" i="87"/>
  <c r="C38" i="87"/>
  <c r="B38" i="87"/>
  <c r="M37" i="87"/>
  <c r="K37" i="87"/>
  <c r="J37" i="87"/>
  <c r="G37" i="87"/>
  <c r="C37" i="87"/>
  <c r="B37" i="87"/>
  <c r="K36" i="87"/>
  <c r="M36" i="87" s="1"/>
  <c r="J36" i="87"/>
  <c r="G36" i="87"/>
  <c r="C36" i="87"/>
  <c r="D36" i="87" s="1"/>
  <c r="B36" i="87"/>
  <c r="K35" i="87"/>
  <c r="M35" i="87" s="1"/>
  <c r="J35" i="87"/>
  <c r="G35" i="87"/>
  <c r="C35" i="87"/>
  <c r="B35" i="87"/>
  <c r="K34" i="87"/>
  <c r="M34" i="87" s="1"/>
  <c r="J34" i="87"/>
  <c r="G34" i="87"/>
  <c r="C34" i="87"/>
  <c r="B34" i="87"/>
  <c r="K33" i="87"/>
  <c r="M33" i="87" s="1"/>
  <c r="J33" i="87"/>
  <c r="G33" i="87"/>
  <c r="C33" i="87"/>
  <c r="B33" i="87"/>
  <c r="K32" i="87"/>
  <c r="M32" i="87" s="1"/>
  <c r="J32" i="87"/>
  <c r="G32" i="87"/>
  <c r="C32" i="87"/>
  <c r="D32" i="87" s="1"/>
  <c r="B32" i="87"/>
  <c r="K31" i="87"/>
  <c r="M31" i="87" s="1"/>
  <c r="J31" i="87"/>
  <c r="G31" i="87"/>
  <c r="C31" i="87"/>
  <c r="B31" i="87"/>
  <c r="K30" i="87"/>
  <c r="M30" i="87" s="1"/>
  <c r="J30" i="87"/>
  <c r="G30" i="87"/>
  <c r="C30" i="87"/>
  <c r="B30" i="87"/>
  <c r="K29" i="87"/>
  <c r="M29" i="87" s="1"/>
  <c r="J29" i="87"/>
  <c r="G29" i="87"/>
  <c r="C29" i="87"/>
  <c r="B29" i="87"/>
  <c r="K28" i="87"/>
  <c r="M28" i="87" s="1"/>
  <c r="J28" i="87"/>
  <c r="G28" i="87"/>
  <c r="C28" i="87"/>
  <c r="B28" i="87"/>
  <c r="K27" i="87"/>
  <c r="M27" i="87" s="1"/>
  <c r="J27" i="87"/>
  <c r="G27" i="87"/>
  <c r="C27" i="87"/>
  <c r="B27" i="87"/>
  <c r="K26" i="87"/>
  <c r="M26" i="87" s="1"/>
  <c r="J26" i="87"/>
  <c r="G26" i="87"/>
  <c r="C26" i="87"/>
  <c r="B26" i="87"/>
  <c r="M25" i="87"/>
  <c r="K25" i="87"/>
  <c r="J25" i="87"/>
  <c r="G25" i="87"/>
  <c r="C25" i="87"/>
  <c r="B25" i="87"/>
  <c r="K24" i="87"/>
  <c r="M24" i="87" s="1"/>
  <c r="J24" i="87"/>
  <c r="G24" i="87"/>
  <c r="C24" i="87"/>
  <c r="B24" i="87"/>
  <c r="K23" i="87"/>
  <c r="M23" i="87" s="1"/>
  <c r="J23" i="87"/>
  <c r="G23" i="87"/>
  <c r="C23" i="87"/>
  <c r="B23" i="87"/>
  <c r="K22" i="87"/>
  <c r="M22" i="87" s="1"/>
  <c r="J22" i="87"/>
  <c r="G22" i="87"/>
  <c r="C22" i="87"/>
  <c r="B22" i="87"/>
  <c r="K21" i="87"/>
  <c r="M21" i="87" s="1"/>
  <c r="J21" i="87"/>
  <c r="G21" i="87"/>
  <c r="C21" i="87"/>
  <c r="B21" i="87"/>
  <c r="K20" i="87"/>
  <c r="M20" i="87" s="1"/>
  <c r="J20" i="87"/>
  <c r="G20" i="87"/>
  <c r="C20" i="87"/>
  <c r="B20" i="87"/>
  <c r="K19" i="87"/>
  <c r="M19" i="87" s="1"/>
  <c r="J19" i="87"/>
  <c r="G19" i="87"/>
  <c r="C19" i="87"/>
  <c r="B19" i="87"/>
  <c r="K18" i="87"/>
  <c r="M18" i="87" s="1"/>
  <c r="J18" i="87"/>
  <c r="G18" i="87"/>
  <c r="C18" i="87"/>
  <c r="B18" i="87"/>
  <c r="K17" i="87"/>
  <c r="M17" i="87" s="1"/>
  <c r="J17" i="87"/>
  <c r="G17" i="87"/>
  <c r="C17" i="87"/>
  <c r="B17" i="87"/>
  <c r="K16" i="87"/>
  <c r="M16" i="87" s="1"/>
  <c r="J16" i="87"/>
  <c r="G16" i="87"/>
  <c r="C16" i="87"/>
  <c r="B16" i="87"/>
  <c r="K15" i="87"/>
  <c r="J15" i="87"/>
  <c r="G15" i="87"/>
  <c r="C15" i="87"/>
  <c r="B15" i="87"/>
  <c r="G8" i="87"/>
  <c r="G7" i="87"/>
  <c r="B6" i="87"/>
  <c r="B5" i="87"/>
  <c r="A5" i="87"/>
  <c r="B4" i="87"/>
  <c r="A4" i="87"/>
  <c r="B3" i="87"/>
  <c r="A3" i="87"/>
  <c r="L79" i="86"/>
  <c r="I79" i="86"/>
  <c r="H79" i="86"/>
  <c r="F79" i="86"/>
  <c r="E79" i="86"/>
  <c r="K78" i="86"/>
  <c r="M78" i="86" s="1"/>
  <c r="J78" i="86"/>
  <c r="G78" i="86"/>
  <c r="C78" i="86"/>
  <c r="B78" i="86"/>
  <c r="K77" i="86"/>
  <c r="M77" i="86" s="1"/>
  <c r="J77" i="86"/>
  <c r="G77" i="86"/>
  <c r="C77" i="86"/>
  <c r="B77" i="86"/>
  <c r="K76" i="86"/>
  <c r="M76" i="86" s="1"/>
  <c r="J76" i="86"/>
  <c r="G76" i="86"/>
  <c r="C76" i="86"/>
  <c r="D76" i="86" s="1"/>
  <c r="B76" i="86"/>
  <c r="K75" i="86"/>
  <c r="M75" i="86" s="1"/>
  <c r="J75" i="86"/>
  <c r="G75" i="86"/>
  <c r="C75" i="86"/>
  <c r="B75" i="86"/>
  <c r="K74" i="86"/>
  <c r="M74" i="86" s="1"/>
  <c r="J74" i="86"/>
  <c r="G74" i="86"/>
  <c r="C74" i="86"/>
  <c r="B74" i="86"/>
  <c r="K73" i="86"/>
  <c r="M73" i="86" s="1"/>
  <c r="J73" i="86"/>
  <c r="G73" i="86"/>
  <c r="C73" i="86"/>
  <c r="B73" i="86"/>
  <c r="M72" i="86"/>
  <c r="K72" i="86"/>
  <c r="J72" i="86"/>
  <c r="G72" i="86"/>
  <c r="C72" i="86"/>
  <c r="B72" i="86"/>
  <c r="K71" i="86"/>
  <c r="M71" i="86" s="1"/>
  <c r="J71" i="86"/>
  <c r="G71" i="86"/>
  <c r="C71" i="86"/>
  <c r="B71" i="86"/>
  <c r="K70" i="86"/>
  <c r="M70" i="86" s="1"/>
  <c r="J70" i="86"/>
  <c r="G70" i="86"/>
  <c r="C70" i="86"/>
  <c r="B70" i="86"/>
  <c r="K69" i="86"/>
  <c r="M69" i="86" s="1"/>
  <c r="J69" i="86"/>
  <c r="G69" i="86"/>
  <c r="C69" i="86"/>
  <c r="B69" i="86"/>
  <c r="K68" i="86"/>
  <c r="M68" i="86" s="1"/>
  <c r="J68" i="86"/>
  <c r="G68" i="86"/>
  <c r="C68" i="86"/>
  <c r="B68" i="86"/>
  <c r="K67" i="86"/>
  <c r="M67" i="86" s="1"/>
  <c r="J67" i="86"/>
  <c r="G67" i="86"/>
  <c r="C67" i="86"/>
  <c r="B67" i="86"/>
  <c r="K66" i="86"/>
  <c r="M66" i="86" s="1"/>
  <c r="J66" i="86"/>
  <c r="G66" i="86"/>
  <c r="C66" i="86"/>
  <c r="B66" i="86"/>
  <c r="K65" i="86"/>
  <c r="M65" i="86" s="1"/>
  <c r="J65" i="86"/>
  <c r="G65" i="86"/>
  <c r="C65" i="86"/>
  <c r="B65" i="86"/>
  <c r="K64" i="86"/>
  <c r="M64" i="86" s="1"/>
  <c r="J64" i="86"/>
  <c r="G64" i="86"/>
  <c r="C64" i="86"/>
  <c r="D64" i="86" s="1"/>
  <c r="B64" i="86"/>
  <c r="K63" i="86"/>
  <c r="M63" i="86" s="1"/>
  <c r="J63" i="86"/>
  <c r="G63" i="86"/>
  <c r="C63" i="86"/>
  <c r="B63" i="86"/>
  <c r="K62" i="86"/>
  <c r="M62" i="86" s="1"/>
  <c r="J62" i="86"/>
  <c r="G62" i="86"/>
  <c r="C62" i="86"/>
  <c r="B62" i="86"/>
  <c r="K61" i="86"/>
  <c r="M61" i="86" s="1"/>
  <c r="J61" i="86"/>
  <c r="G61" i="86"/>
  <c r="C61" i="86"/>
  <c r="B61" i="86"/>
  <c r="D61" i="86" s="1"/>
  <c r="K60" i="86"/>
  <c r="M60" i="86" s="1"/>
  <c r="J60" i="86"/>
  <c r="G60" i="86"/>
  <c r="C60" i="86"/>
  <c r="B60" i="86"/>
  <c r="K59" i="86"/>
  <c r="M59" i="86" s="1"/>
  <c r="J59" i="86"/>
  <c r="G59" i="86"/>
  <c r="C59" i="86"/>
  <c r="B59" i="86"/>
  <c r="K58" i="86"/>
  <c r="M58" i="86" s="1"/>
  <c r="J58" i="86"/>
  <c r="G58" i="86"/>
  <c r="C58" i="86"/>
  <c r="B58" i="86"/>
  <c r="K57" i="86"/>
  <c r="M57" i="86" s="1"/>
  <c r="J57" i="86"/>
  <c r="G57" i="86"/>
  <c r="C57" i="86"/>
  <c r="B57" i="86"/>
  <c r="K56" i="86"/>
  <c r="M56" i="86" s="1"/>
  <c r="J56" i="86"/>
  <c r="G56" i="86"/>
  <c r="C56" i="86"/>
  <c r="D56" i="86" s="1"/>
  <c r="B56" i="86"/>
  <c r="K55" i="86"/>
  <c r="M55" i="86" s="1"/>
  <c r="J55" i="86"/>
  <c r="G55" i="86"/>
  <c r="C55" i="86"/>
  <c r="B55" i="86"/>
  <c r="K54" i="86"/>
  <c r="M54" i="86" s="1"/>
  <c r="J54" i="86"/>
  <c r="G54" i="86"/>
  <c r="C54" i="86"/>
  <c r="B54" i="86"/>
  <c r="K53" i="86"/>
  <c r="M53" i="86" s="1"/>
  <c r="J53" i="86"/>
  <c r="G53" i="86"/>
  <c r="C53" i="86"/>
  <c r="B53" i="86"/>
  <c r="K52" i="86"/>
  <c r="M52" i="86" s="1"/>
  <c r="J52" i="86"/>
  <c r="G52" i="86"/>
  <c r="C52" i="86"/>
  <c r="B52" i="86"/>
  <c r="K51" i="86"/>
  <c r="M51" i="86" s="1"/>
  <c r="J51" i="86"/>
  <c r="G51" i="86"/>
  <c r="C51" i="86"/>
  <c r="B51" i="86"/>
  <c r="K50" i="86"/>
  <c r="M50" i="86" s="1"/>
  <c r="J50" i="86"/>
  <c r="G50" i="86"/>
  <c r="C50" i="86"/>
  <c r="B50" i="86"/>
  <c r="K49" i="86"/>
  <c r="M49" i="86" s="1"/>
  <c r="J49" i="86"/>
  <c r="G49" i="86"/>
  <c r="C49" i="86"/>
  <c r="B49" i="86"/>
  <c r="M48" i="86"/>
  <c r="K48" i="86"/>
  <c r="J48" i="86"/>
  <c r="G48" i="86"/>
  <c r="C48" i="86"/>
  <c r="B48" i="86"/>
  <c r="K47" i="86"/>
  <c r="M47" i="86" s="1"/>
  <c r="J47" i="86"/>
  <c r="G47" i="86"/>
  <c r="C47" i="86"/>
  <c r="B47" i="86"/>
  <c r="K46" i="86"/>
  <c r="M46" i="86" s="1"/>
  <c r="J46" i="86"/>
  <c r="G46" i="86"/>
  <c r="C46" i="86"/>
  <c r="B46" i="86"/>
  <c r="K45" i="86"/>
  <c r="M45" i="86" s="1"/>
  <c r="J45" i="86"/>
  <c r="G45" i="86"/>
  <c r="C45" i="86"/>
  <c r="B45" i="86"/>
  <c r="K44" i="86"/>
  <c r="M44" i="86" s="1"/>
  <c r="J44" i="86"/>
  <c r="G44" i="86"/>
  <c r="C44" i="86"/>
  <c r="B44" i="86"/>
  <c r="K43" i="86"/>
  <c r="M43" i="86" s="1"/>
  <c r="J43" i="86"/>
  <c r="G43" i="86"/>
  <c r="C43" i="86"/>
  <c r="B43" i="86"/>
  <c r="K42" i="86"/>
  <c r="M42" i="86" s="1"/>
  <c r="J42" i="86"/>
  <c r="G42" i="86"/>
  <c r="C42" i="86"/>
  <c r="B42" i="86"/>
  <c r="K41" i="86"/>
  <c r="M41" i="86" s="1"/>
  <c r="J41" i="86"/>
  <c r="G41" i="86"/>
  <c r="C41" i="86"/>
  <c r="B41" i="86"/>
  <c r="K40" i="86"/>
  <c r="M40" i="86" s="1"/>
  <c r="J40" i="86"/>
  <c r="G40" i="86"/>
  <c r="C40" i="86"/>
  <c r="B40" i="86"/>
  <c r="K39" i="86"/>
  <c r="M39" i="86" s="1"/>
  <c r="J39" i="86"/>
  <c r="G39" i="86"/>
  <c r="C39" i="86"/>
  <c r="D39" i="86" s="1"/>
  <c r="B39" i="86"/>
  <c r="K38" i="86"/>
  <c r="M38" i="86" s="1"/>
  <c r="J38" i="86"/>
  <c r="G38" i="86"/>
  <c r="C38" i="86"/>
  <c r="B38" i="86"/>
  <c r="K37" i="86"/>
  <c r="M37" i="86" s="1"/>
  <c r="J37" i="86"/>
  <c r="G37" i="86"/>
  <c r="C37" i="86"/>
  <c r="B37" i="86"/>
  <c r="K36" i="86"/>
  <c r="M36" i="86" s="1"/>
  <c r="J36" i="86"/>
  <c r="G36" i="86"/>
  <c r="C36" i="86"/>
  <c r="B36" i="86"/>
  <c r="M35" i="86"/>
  <c r="K35" i="86"/>
  <c r="J35" i="86"/>
  <c r="G35" i="86"/>
  <c r="C35" i="86"/>
  <c r="B35" i="86"/>
  <c r="K34" i="86"/>
  <c r="M34" i="86" s="1"/>
  <c r="J34" i="86"/>
  <c r="G34" i="86"/>
  <c r="C34" i="86"/>
  <c r="B34" i="86"/>
  <c r="K33" i="86"/>
  <c r="M33" i="86" s="1"/>
  <c r="J33" i="86"/>
  <c r="G33" i="86"/>
  <c r="C33" i="86"/>
  <c r="B33" i="86"/>
  <c r="M32" i="86"/>
  <c r="K32" i="86"/>
  <c r="J32" i="86"/>
  <c r="G32" i="86"/>
  <c r="C32" i="86"/>
  <c r="B32" i="86"/>
  <c r="M31" i="86"/>
  <c r="K31" i="86"/>
  <c r="J31" i="86"/>
  <c r="G31" i="86"/>
  <c r="C31" i="86"/>
  <c r="B31" i="86"/>
  <c r="K30" i="86"/>
  <c r="M30" i="86" s="1"/>
  <c r="J30" i="86"/>
  <c r="G30" i="86"/>
  <c r="C30" i="86"/>
  <c r="B30" i="86"/>
  <c r="K29" i="86"/>
  <c r="M29" i="86" s="1"/>
  <c r="J29" i="86"/>
  <c r="G29" i="86"/>
  <c r="C29" i="86"/>
  <c r="B29" i="86"/>
  <c r="M28" i="86"/>
  <c r="K28" i="86"/>
  <c r="J28" i="86"/>
  <c r="G28" i="86"/>
  <c r="C28" i="86"/>
  <c r="B28" i="86"/>
  <c r="K27" i="86"/>
  <c r="M27" i="86" s="1"/>
  <c r="J27" i="86"/>
  <c r="G27" i="86"/>
  <c r="C27" i="86"/>
  <c r="B27" i="86"/>
  <c r="K26" i="86"/>
  <c r="M26" i="86" s="1"/>
  <c r="J26" i="86"/>
  <c r="G26" i="86"/>
  <c r="C26" i="86"/>
  <c r="B26" i="86"/>
  <c r="K25" i="86"/>
  <c r="M25" i="86" s="1"/>
  <c r="J25" i="86"/>
  <c r="G25" i="86"/>
  <c r="C25" i="86"/>
  <c r="B25" i="86"/>
  <c r="K24" i="86"/>
  <c r="M24" i="86" s="1"/>
  <c r="J24" i="86"/>
  <c r="G24" i="86"/>
  <c r="C24" i="86"/>
  <c r="B24" i="86"/>
  <c r="K23" i="86"/>
  <c r="M23" i="86" s="1"/>
  <c r="J23" i="86"/>
  <c r="G23" i="86"/>
  <c r="C23" i="86"/>
  <c r="B23" i="86"/>
  <c r="K22" i="86"/>
  <c r="M22" i="86" s="1"/>
  <c r="J22" i="86"/>
  <c r="G22" i="86"/>
  <c r="C22" i="86"/>
  <c r="B22" i="86"/>
  <c r="K21" i="86"/>
  <c r="M21" i="86" s="1"/>
  <c r="J21" i="86"/>
  <c r="G21" i="86"/>
  <c r="C21" i="86"/>
  <c r="B21" i="86"/>
  <c r="K20" i="86"/>
  <c r="M20" i="86" s="1"/>
  <c r="J20" i="86"/>
  <c r="G20" i="86"/>
  <c r="C20" i="86"/>
  <c r="D20" i="86" s="1"/>
  <c r="B20" i="86"/>
  <c r="M19" i="86"/>
  <c r="K19" i="86"/>
  <c r="J19" i="86"/>
  <c r="G19" i="86"/>
  <c r="C19" i="86"/>
  <c r="B19" i="86"/>
  <c r="D19" i="86" s="1"/>
  <c r="K18" i="86"/>
  <c r="M18" i="86" s="1"/>
  <c r="J18" i="86"/>
  <c r="G18" i="86"/>
  <c r="C18" i="86"/>
  <c r="B18" i="86"/>
  <c r="K17" i="86"/>
  <c r="M17" i="86" s="1"/>
  <c r="J17" i="86"/>
  <c r="G17" i="86"/>
  <c r="C17" i="86"/>
  <c r="B17" i="86"/>
  <c r="M16" i="86"/>
  <c r="K16" i="86"/>
  <c r="J16" i="86"/>
  <c r="G16" i="86"/>
  <c r="C16" i="86"/>
  <c r="B16" i="86"/>
  <c r="K15" i="86"/>
  <c r="M15" i="86" s="1"/>
  <c r="J15" i="86"/>
  <c r="G15" i="86"/>
  <c r="C15" i="86"/>
  <c r="B15" i="86"/>
  <c r="G8" i="86"/>
  <c r="G7" i="86"/>
  <c r="B6" i="86"/>
  <c r="B5" i="86"/>
  <c r="A5" i="86"/>
  <c r="B4" i="86"/>
  <c r="A4" i="86"/>
  <c r="B3" i="86"/>
  <c r="A3" i="86"/>
  <c r="B6" i="15"/>
  <c r="B5" i="15"/>
  <c r="B4" i="15"/>
  <c r="B3" i="15"/>
  <c r="K9" i="68"/>
  <c r="C6" i="68"/>
  <c r="C5" i="68"/>
  <c r="C4" i="68"/>
  <c r="C3" i="68"/>
  <c r="C41" i="13"/>
  <c r="F19" i="15"/>
  <c r="E19" i="15"/>
  <c r="H15" i="15"/>
  <c r="F18" i="15"/>
  <c r="E16" i="15"/>
  <c r="I15" i="15"/>
  <c r="L16" i="15"/>
  <c r="G18" i="15"/>
  <c r="I16" i="15"/>
  <c r="I18" i="15"/>
  <c r="H18" i="15"/>
  <c r="J15" i="15"/>
  <c r="I14" i="15"/>
  <c r="F15" i="15"/>
  <c r="E14" i="15"/>
  <c r="L14" i="15"/>
  <c r="F14" i="15"/>
  <c r="E17" i="15"/>
  <c r="L18" i="15"/>
  <c r="I19" i="15"/>
  <c r="E15" i="15"/>
  <c r="F16" i="15"/>
  <c r="L15" i="15"/>
  <c r="L19" i="15"/>
  <c r="H16" i="15"/>
  <c r="H19" i="15"/>
  <c r="I17" i="15"/>
  <c r="H14" i="15"/>
  <c r="E18" i="15"/>
  <c r="H17" i="15"/>
  <c r="F17" i="15"/>
  <c r="L17" i="15"/>
  <c r="D27" i="86" l="1"/>
  <c r="D24" i="86"/>
  <c r="D23" i="86"/>
  <c r="D21" i="91"/>
  <c r="D24" i="91"/>
  <c r="D17" i="91"/>
  <c r="D20" i="91"/>
  <c r="D40" i="91"/>
  <c r="D25" i="91"/>
  <c r="D28" i="91"/>
  <c r="D16" i="91"/>
  <c r="D35" i="91"/>
  <c r="D38" i="91"/>
  <c r="D28" i="86"/>
  <c r="D31" i="86"/>
  <c r="D16" i="86"/>
  <c r="D32" i="86"/>
  <c r="D35" i="86"/>
  <c r="G79" i="86"/>
  <c r="D19" i="87"/>
  <c r="D27" i="87"/>
  <c r="D35" i="87"/>
  <c r="D38" i="87"/>
  <c r="D43" i="91"/>
  <c r="D64" i="87"/>
  <c r="D28" i="88"/>
  <c r="D47" i="88"/>
  <c r="D27" i="91"/>
  <c r="D54" i="91"/>
  <c r="D66" i="91"/>
  <c r="D73" i="89"/>
  <c r="D69" i="86"/>
  <c r="D54" i="87"/>
  <c r="D30" i="89"/>
  <c r="D42" i="89"/>
  <c r="D63" i="89"/>
  <c r="D22" i="91"/>
  <c r="D29" i="87"/>
  <c r="D37" i="87"/>
  <c r="D59" i="87"/>
  <c r="D18" i="89"/>
  <c r="D33" i="90"/>
  <c r="D67" i="91"/>
  <c r="D70" i="91"/>
  <c r="G79" i="88"/>
  <c r="D43" i="86"/>
  <c r="D39" i="87"/>
  <c r="D69" i="87"/>
  <c r="D71" i="89"/>
  <c r="D51" i="91"/>
  <c r="D51" i="86"/>
  <c r="D22" i="87"/>
  <c r="D33" i="87"/>
  <c r="D34" i="89"/>
  <c r="D46" i="89"/>
  <c r="D22" i="90"/>
  <c r="D58" i="87"/>
  <c r="D16" i="87"/>
  <c r="D71" i="87"/>
  <c r="D62" i="87"/>
  <c r="D73" i="87"/>
  <c r="D20" i="87"/>
  <c r="D48" i="87"/>
  <c r="D70" i="87"/>
  <c r="D17" i="87"/>
  <c r="D45" i="87"/>
  <c r="D56" i="87"/>
  <c r="D53" i="87"/>
  <c r="D41" i="87"/>
  <c r="D44" i="87"/>
  <c r="D74" i="87"/>
  <c r="D25" i="87"/>
  <c r="D28" i="87"/>
  <c r="D40" i="87"/>
  <c r="D21" i="87"/>
  <c r="D24" i="87"/>
  <c r="D57" i="87"/>
  <c r="D63" i="87"/>
  <c r="D78" i="87"/>
  <c r="D59" i="86"/>
  <c r="D67" i="86"/>
  <c r="D36" i="86"/>
  <c r="D55" i="86"/>
  <c r="D71" i="86"/>
  <c r="D52" i="86"/>
  <c r="D68" i="86"/>
  <c r="D72" i="86"/>
  <c r="D75" i="86"/>
  <c r="D44" i="86"/>
  <c r="D47" i="86"/>
  <c r="D60" i="86"/>
  <c r="D63" i="86"/>
  <c r="D40" i="86"/>
  <c r="D48" i="86"/>
  <c r="D40" i="88"/>
  <c r="D43" i="88"/>
  <c r="D55" i="88"/>
  <c r="D64" i="88"/>
  <c r="D67" i="88"/>
  <c r="D33" i="89"/>
  <c r="D34" i="90"/>
  <c r="D68" i="91"/>
  <c r="G79" i="91"/>
  <c r="D76" i="91"/>
  <c r="J79" i="91"/>
  <c r="D34" i="91"/>
  <c r="D55" i="91"/>
  <c r="D65" i="86"/>
  <c r="D77" i="86"/>
  <c r="D43" i="87"/>
  <c r="D75" i="87"/>
  <c r="D28" i="90"/>
  <c r="D39" i="91"/>
  <c r="D55" i="87"/>
  <c r="J79" i="88"/>
  <c r="D52" i="89"/>
  <c r="D68" i="89"/>
  <c r="J79" i="90"/>
  <c r="D23" i="91"/>
  <c r="C79" i="86"/>
  <c r="D15" i="86"/>
  <c r="J79" i="86"/>
  <c r="D23" i="87"/>
  <c r="D51" i="87"/>
  <c r="J79" i="89"/>
  <c r="D19" i="91"/>
  <c r="D50" i="91"/>
  <c r="D71" i="91"/>
  <c r="D70" i="86"/>
  <c r="D67" i="87"/>
  <c r="D77" i="87"/>
  <c r="D19" i="89"/>
  <c r="D35" i="89"/>
  <c r="D45" i="90"/>
  <c r="D61" i="90"/>
  <c r="D77" i="90"/>
  <c r="D17" i="86"/>
  <c r="D21" i="86"/>
  <c r="D25" i="86"/>
  <c r="D29" i="86"/>
  <c r="D33" i="86"/>
  <c r="D37" i="86"/>
  <c r="D41" i="86"/>
  <c r="D45" i="86"/>
  <c r="D49" i="86"/>
  <c r="D53" i="86"/>
  <c r="D57" i="86"/>
  <c r="D73" i="86"/>
  <c r="D31" i="87"/>
  <c r="D47" i="87"/>
  <c r="D22" i="88"/>
  <c r="D29" i="88"/>
  <c r="D33" i="88"/>
  <c r="D37" i="88"/>
  <c r="D41" i="88"/>
  <c r="D45" i="88"/>
  <c r="D49" i="88"/>
  <c r="D53" i="88"/>
  <c r="D57" i="88"/>
  <c r="D61" i="88"/>
  <c r="D65" i="88"/>
  <c r="D69" i="88"/>
  <c r="D73" i="88"/>
  <c r="D77" i="88"/>
  <c r="D22" i="89"/>
  <c r="D38" i="89"/>
  <c r="D57" i="89"/>
  <c r="D64" i="89"/>
  <c r="D17" i="90"/>
  <c r="D15" i="91"/>
  <c r="D31" i="91"/>
  <c r="D47" i="91"/>
  <c r="D63" i="91"/>
  <c r="D66" i="86"/>
  <c r="D18" i="87"/>
  <c r="D34" i="87"/>
  <c r="D50" i="87"/>
  <c r="G79" i="87"/>
  <c r="D25" i="88"/>
  <c r="D15" i="89"/>
  <c r="D31" i="89"/>
  <c r="D47" i="89"/>
  <c r="D60" i="89"/>
  <c r="D20" i="90"/>
  <c r="D30" i="90"/>
  <c r="D41" i="90"/>
  <c r="D57" i="90"/>
  <c r="D73" i="90"/>
  <c r="D18" i="91"/>
  <c r="D62" i="86"/>
  <c r="D78" i="86"/>
  <c r="D30" i="87"/>
  <c r="D46" i="87"/>
  <c r="D72" i="87"/>
  <c r="D21" i="88"/>
  <c r="D27" i="89"/>
  <c r="D43" i="89"/>
  <c r="D49" i="89"/>
  <c r="D56" i="89"/>
  <c r="D76" i="89"/>
  <c r="D37" i="90"/>
  <c r="D53" i="90"/>
  <c r="D69" i="90"/>
  <c r="D30" i="91"/>
  <c r="D46" i="91"/>
  <c r="D62" i="91"/>
  <c r="D78" i="91"/>
  <c r="D18" i="86"/>
  <c r="D22" i="86"/>
  <c r="D26" i="86"/>
  <c r="D30" i="86"/>
  <c r="D34" i="86"/>
  <c r="D38" i="86"/>
  <c r="D42" i="86"/>
  <c r="D46" i="86"/>
  <c r="D50" i="86"/>
  <c r="D54" i="86"/>
  <c r="D58" i="86"/>
  <c r="D74" i="86"/>
  <c r="D26" i="87"/>
  <c r="D42" i="87"/>
  <c r="D61" i="87"/>
  <c r="D20" i="88"/>
  <c r="D30" i="88"/>
  <c r="D34" i="88"/>
  <c r="D38" i="88"/>
  <c r="D42" i="88"/>
  <c r="D46" i="88"/>
  <c r="D50" i="88"/>
  <c r="D54" i="88"/>
  <c r="D58" i="88"/>
  <c r="D62" i="88"/>
  <c r="D66" i="88"/>
  <c r="D70" i="88"/>
  <c r="D74" i="88"/>
  <c r="D78" i="88"/>
  <c r="D23" i="89"/>
  <c r="D39" i="89"/>
  <c r="D55" i="89"/>
  <c r="D65" i="89"/>
  <c r="D25" i="90"/>
  <c r="D49" i="90"/>
  <c r="D65" i="90"/>
  <c r="D26" i="91"/>
  <c r="D42" i="91"/>
  <c r="D58" i="91"/>
  <c r="D74" i="91"/>
  <c r="E20" i="15"/>
  <c r="H20" i="15"/>
  <c r="I20" i="15"/>
  <c r="L20" i="15"/>
  <c r="F20" i="15"/>
  <c r="B79" i="87"/>
  <c r="D15" i="87"/>
  <c r="B79" i="88"/>
  <c r="B79" i="86"/>
  <c r="K79" i="86"/>
  <c r="C79" i="88"/>
  <c r="K79" i="89"/>
  <c r="M15" i="89"/>
  <c r="B79" i="89"/>
  <c r="C79" i="87"/>
  <c r="K79" i="87"/>
  <c r="K79" i="88"/>
  <c r="C79" i="89"/>
  <c r="K79" i="90"/>
  <c r="C79" i="90"/>
  <c r="M15" i="87"/>
  <c r="D15" i="88"/>
  <c r="D17" i="88"/>
  <c r="M15" i="90"/>
  <c r="D60" i="87"/>
  <c r="D68" i="87"/>
  <c r="D76" i="87"/>
  <c r="D72" i="89"/>
  <c r="C79" i="91"/>
  <c r="B79" i="91"/>
  <c r="K79" i="91"/>
  <c r="G79" i="89"/>
  <c r="B79" i="90"/>
  <c r="D21" i="90"/>
  <c r="D29" i="90"/>
  <c r="D38" i="90"/>
  <c r="D42" i="90"/>
  <c r="D46" i="90"/>
  <c r="D50" i="90"/>
  <c r="D54" i="90"/>
  <c r="D58" i="90"/>
  <c r="D62" i="90"/>
  <c r="D66" i="90"/>
  <c r="D70" i="90"/>
  <c r="D74" i="90"/>
  <c r="D78" i="90"/>
  <c r="G14" i="15"/>
  <c r="J17" i="15"/>
  <c r="C14" i="15"/>
  <c r="J19" i="15"/>
  <c r="J18" i="15"/>
  <c r="G19" i="15"/>
  <c r="C17" i="15"/>
  <c r="G16" i="15"/>
  <c r="K15" i="15"/>
  <c r="B14" i="15"/>
  <c r="B19" i="15"/>
  <c r="B17" i="15"/>
  <c r="G17" i="15"/>
  <c r="B15" i="15"/>
  <c r="K14" i="15"/>
  <c r="K17" i="15"/>
  <c r="G15" i="15"/>
  <c r="B18" i="15"/>
  <c r="K18" i="15"/>
  <c r="C19" i="15"/>
  <c r="C15" i="15"/>
  <c r="K16" i="15"/>
  <c r="B16" i="15"/>
  <c r="C18" i="15"/>
  <c r="C16" i="15"/>
  <c r="K19" i="15"/>
  <c r="J14" i="15"/>
  <c r="J16" i="15"/>
  <c r="G20" i="15" l="1"/>
  <c r="J20" i="15"/>
  <c r="C20" i="15"/>
  <c r="K20" i="15"/>
  <c r="M20" i="15" s="1"/>
  <c r="B20" i="15"/>
  <c r="M79" i="91"/>
  <c r="M79" i="86"/>
  <c r="D79" i="90"/>
  <c r="M79" i="88"/>
  <c r="D79" i="86"/>
  <c r="M79" i="90"/>
  <c r="D79" i="91"/>
  <c r="D79" i="89"/>
  <c r="D79" i="87"/>
  <c r="M79" i="87"/>
  <c r="M79" i="89"/>
  <c r="D79" i="88"/>
  <c r="D14" i="15"/>
  <c r="D18" i="15"/>
  <c r="M19" i="15"/>
  <c r="M14" i="15"/>
  <c r="M16" i="15"/>
  <c r="D15" i="15"/>
  <c r="M15" i="15"/>
  <c r="M18" i="15"/>
  <c r="D16" i="15"/>
  <c r="D17" i="15"/>
  <c r="M17" i="15"/>
  <c r="D19" i="15"/>
  <c r="D20" i="15" l="1"/>
</calcChain>
</file>

<file path=xl/sharedStrings.xml><?xml version="1.0" encoding="utf-8"?>
<sst xmlns="http://schemas.openxmlformats.org/spreadsheetml/2006/main" count="253" uniqueCount="74">
  <si>
    <t>Intelligent Data Collection Limited</t>
  </si>
  <si>
    <t>BathNES</t>
  </si>
  <si>
    <t>Client:</t>
  </si>
  <si>
    <t>Bath &amp; North East Somerset Council</t>
  </si>
  <si>
    <t>Project Number:</t>
  </si>
  <si>
    <t>ID06720</t>
  </si>
  <si>
    <t>Date of Survey:</t>
  </si>
  <si>
    <t>08.10.2022</t>
  </si>
  <si>
    <t xml:space="preserve">Survey Type: </t>
  </si>
  <si>
    <t>ANPR Sample Rate Report</t>
  </si>
  <si>
    <t>Quality Assurance and Issue Record</t>
  </si>
  <si>
    <t>Quality Assurance</t>
  </si>
  <si>
    <t>Revision</t>
  </si>
  <si>
    <t>Rev A</t>
  </si>
  <si>
    <t>Date</t>
  </si>
  <si>
    <t>Prepared by</t>
  </si>
  <si>
    <t>Signature</t>
  </si>
  <si>
    <t>Checked by</t>
  </si>
  <si>
    <t>Project Director</t>
  </si>
  <si>
    <t>Paul O'Neill</t>
  </si>
  <si>
    <t>Project Number</t>
  </si>
  <si>
    <t>File Ref</t>
  </si>
  <si>
    <t>Issue Sheet</t>
  </si>
  <si>
    <t>Issued to</t>
  </si>
  <si>
    <t>Simeon Cryer</t>
  </si>
  <si>
    <t>Email</t>
  </si>
  <si>
    <t>Contents Page</t>
  </si>
  <si>
    <t>Location Plan</t>
  </si>
  <si>
    <t>Plate Capture Summary</t>
  </si>
  <si>
    <t>1c</t>
  </si>
  <si>
    <t>1d</t>
  </si>
  <si>
    <t>3b</t>
  </si>
  <si>
    <t>3c</t>
  </si>
  <si>
    <t>4a</t>
  </si>
  <si>
    <t>4b</t>
  </si>
  <si>
    <t>Coordinates</t>
  </si>
  <si>
    <t>Google Maps Link</t>
  </si>
  <si>
    <t>ANPR Terminology</t>
  </si>
  <si>
    <t>ANPR sites are either assumed to be 'External' or 'Internal'. This affects the way in which the OD matching process works in relation to each site. The differences between the two types are as follows:
External (shown in blue coloured tabs) - these are sites which are assumed to be on the periphery of the study area and hence vehicles passing through these sites will be starting or ending their trip. Directions at these sites are set to Inbound and Outbound, and for sites that have vehicles travelling into the study area (i.e. they are not purely a one-way Outbound site) a ANPR Inbound Match Rate statistic is presented in addition to the capture rates for each direction.
Internal (shown in pink coloured tabs) - these are sites that are considered to be possible through movement sites for longer distance OD movements - i.e. they may be an intermediate capture point for vehicles seen entering and exiting the study area elsewhere. In this instance, the OD movement is assigned to the initial and final capture locations. Internal sites can be the origin of a trip (if it is not captured elsewhere before) or the destination of a trip (if it is not captured again after). However, as the majority of vehicles passing these locations will have both the origin and destination assigned elsewhere, match rates are not presented for these points. Directions at these sites will be given as N and S (effectively meaning NB and SB), for example, as opposed to Inbound and Outbound.
Match rates will often be lower than capture rates at External sites; there are three key reasons for this. Firstly for a vehicle to be successfully matched it has to be captured at both the inbound site and also a subsequent site (either internal or outbound at an external site). Therefore, depending on the capture rate success at the subsequent site, the probability of being captured at both sites may be lower. Secondly, any trips that either start or end their trips within the study area may only be captured once, either entering or exiting the cordon, and hence it will not be matched against a previous/subsequent capture. Finally, study areas that are not fully covered on each entry/exit into the cordon will allow vehicles to enter or leave the study area without being captured and will again result in unmatched trips.</t>
  </si>
  <si>
    <r>
      <rPr>
        <b/>
        <sz val="10"/>
        <rFont val="Tahoma"/>
        <charset val="134"/>
      </rPr>
      <t>Additional Notes</t>
    </r>
    <r>
      <rPr>
        <sz val="10"/>
        <rFont val="Tahoma"/>
        <charset val="134"/>
      </rPr>
      <t xml:space="preserve"> (Factors which may impact on survey results such as accidents, roadworks, special events)</t>
    </r>
  </si>
  <si>
    <t>Capture / Matching Overview</t>
  </si>
  <si>
    <t>Overall Sample Rates</t>
  </si>
  <si>
    <t>Inbound Sample Rates</t>
  </si>
  <si>
    <t>Outbound Sample Rates</t>
  </si>
  <si>
    <t>Inbound Match Rates</t>
  </si>
  <si>
    <t>MCC</t>
  </si>
  <si>
    <t>Captured Plates</t>
  </si>
  <si>
    <t>Sample Rate</t>
  </si>
  <si>
    <t>Matched Plates</t>
  </si>
  <si>
    <t>Match Rate</t>
  </si>
  <si>
    <t>Site</t>
  </si>
  <si>
    <t>Total</t>
  </si>
  <si>
    <t>External Site</t>
  </si>
  <si>
    <t>Internal Site</t>
  </si>
  <si>
    <t>*Inbound match rates are only shown for the external sites that have traffic inbound to the study area</t>
  </si>
  <si>
    <t>*For internal sites, the MCC and capture data will relate to EB and WB or NB and SB as opposed to Inbound and Outbound</t>
  </si>
  <si>
    <t>Project Name:</t>
  </si>
  <si>
    <t>Road Name:</t>
  </si>
  <si>
    <t>Church Street</t>
  </si>
  <si>
    <t>Prepared by:</t>
  </si>
  <si>
    <t>Site Number:</t>
  </si>
  <si>
    <t>Checked by:</t>
  </si>
  <si>
    <t>Site Sample and Match Rates</t>
  </si>
  <si>
    <t>Time Period</t>
  </si>
  <si>
    <t>Tennyson Road</t>
  </si>
  <si>
    <t>Cork Street</t>
  </si>
  <si>
    <t>Southlands</t>
  </si>
  <si>
    <t>51.38544, -2.38064</t>
  </si>
  <si>
    <t>https://www.google.com/maps/d/edit?mid=1cJ2PC8lEPhxF4x1OJ33CmVwStORWoH8&amp;usp=sharing</t>
  </si>
  <si>
    <t>At Site 1c, the ANPR &amp; MCC fails up to 11:26.
At Site 4b, the ANPR &amp; MCC fails up to 13:14.</t>
  </si>
  <si>
    <t>ID06720 BathNES - ANPR Sample Rate Report - 08_10_2022</t>
  </si>
  <si>
    <t>25.10.2022</t>
  </si>
  <si>
    <t>Elyece Malnati</t>
  </si>
  <si>
    <t>David Brown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</si>
</sst>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theme="1"/>
      <name val="Calibri"/>
      <charset val="134"/>
      <scheme val="minor"/>
    </font>
    <font>
      <sz val="10"/>
      <color theme="1"/>
      <name val="Tahoma"/>
      <charset val="134"/>
    </font>
    <font>
      <sz val="12"/>
      <color theme="1"/>
      <name val="Tahoma"/>
      <charset val="134"/>
    </font>
    <font>
      <b/>
      <sz val="20"/>
      <name val="Tahoma"/>
      <charset val="134"/>
    </font>
    <font>
      <b/>
      <sz val="10"/>
      <color theme="1"/>
      <name val="Tahoma"/>
      <charset val="134"/>
    </font>
    <font>
      <b/>
      <sz val="10"/>
      <name val="Tahoma"/>
      <charset val="134"/>
    </font>
    <font>
      <b/>
      <sz val="12"/>
      <color theme="1"/>
      <name val="Tahoma"/>
      <charset val="134"/>
    </font>
    <font>
      <sz val="10"/>
      <name val="Tahoma"/>
      <charset val="134"/>
    </font>
    <font>
      <sz val="10"/>
      <color rgb="FF242729"/>
      <name val="Tahoma"/>
      <charset val="134"/>
    </font>
    <font>
      <sz val="12"/>
      <color theme="0"/>
      <name val="Tahoma"/>
      <charset val="134"/>
    </font>
    <font>
      <sz val="10"/>
      <name val="Arial"/>
      <charset val="134"/>
    </font>
    <font>
      <b/>
      <sz val="24"/>
      <name val="Tahoma"/>
      <charset val="134"/>
    </font>
    <font>
      <b/>
      <sz val="10"/>
      <name val="Arial"/>
      <charset val="134"/>
    </font>
    <font>
      <sz val="10"/>
      <color indexed="12"/>
      <name val="Arial"/>
      <charset val="134"/>
    </font>
    <font>
      <sz val="12"/>
      <name val="Tahoma"/>
      <charset val="134"/>
    </font>
    <font>
      <sz val="14"/>
      <name val="Tahoma"/>
      <charset val="134"/>
    </font>
    <font>
      <sz val="11"/>
      <color theme="1"/>
      <name val="Calibri"/>
      <charset val="134"/>
      <scheme val="minor"/>
    </font>
    <font>
      <u/>
      <sz val="10"/>
      <color indexed="12"/>
      <name val="Arial"/>
      <charset val="134"/>
    </font>
    <font>
      <sz val="11"/>
      <color indexed="8"/>
      <name val="Calibri"/>
      <charset val="134"/>
    </font>
    <font>
      <sz val="12"/>
      <color theme="1"/>
      <name val="Calibri"/>
      <charset val="134"/>
      <scheme val="minor"/>
    </font>
    <font>
      <sz val="10"/>
      <color theme="1"/>
      <name val="Tahoma"/>
      <family val="2"/>
    </font>
  </fonts>
  <fills count="8">
    <fill>
      <patternFill patternType="none"/>
    </fill>
    <fill>
      <patternFill patternType="gray125"/>
    </fill>
    <fill>
      <patternFill patternType="solid">
        <fgColor theme="3" tint="0.59999389629810485"/>
        <bgColor indexed="64"/>
      </patternFill>
    </fill>
    <fill>
      <patternFill patternType="solid">
        <fgColor theme="0" tint="-0.14996795556505021"/>
        <bgColor indexed="64"/>
      </patternFill>
    </fill>
    <fill>
      <patternFill patternType="solid">
        <fgColor rgb="FF8DB4E2"/>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bgColor indexed="64"/>
      </patternFill>
    </fill>
  </fills>
  <borders count="39">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double">
        <color auto="1"/>
      </left>
      <right style="double">
        <color auto="1"/>
      </right>
      <top/>
      <bottom style="hair">
        <color auto="1"/>
      </bottom>
      <diagonal/>
    </border>
    <border>
      <left style="double">
        <color auto="1"/>
      </left>
      <right style="double">
        <color auto="1"/>
      </right>
      <top style="double">
        <color auto="1"/>
      </top>
      <bottom style="double">
        <color auto="1"/>
      </bottom>
      <diagonal/>
    </border>
    <border>
      <left style="double">
        <color auto="1"/>
      </left>
      <right style="double">
        <color auto="1"/>
      </right>
      <top/>
      <bottom/>
      <diagonal/>
    </border>
    <border>
      <left style="double">
        <color auto="1"/>
      </left>
      <right/>
      <top style="double">
        <color auto="1"/>
      </top>
      <bottom style="hair">
        <color auto="1"/>
      </bottom>
      <diagonal/>
    </border>
    <border>
      <left style="double">
        <color auto="1"/>
      </left>
      <right style="double">
        <color auto="1"/>
      </right>
      <top style="double">
        <color auto="1"/>
      </top>
      <bottom style="hair">
        <color auto="1"/>
      </bottom>
      <diagonal/>
    </border>
    <border>
      <left style="double">
        <color auto="1"/>
      </left>
      <right style="double">
        <color auto="1"/>
      </right>
      <top style="hair">
        <color auto="1"/>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s>
  <cellStyleXfs count="27">
    <xf numFmtId="0" fontId="0" fillId="0" borderId="0"/>
    <xf numFmtId="9" fontId="19" fillId="0" borderId="0" applyFont="0" applyFill="0" applyBorder="0" applyAlignment="0" applyProtection="0"/>
    <xf numFmtId="0" fontId="17" fillId="0" borderId="0" applyNumberFormat="0" applyFill="0" applyBorder="0" applyAlignment="0" applyProtection="0">
      <alignment vertical="top"/>
      <protection locked="0"/>
    </xf>
    <xf numFmtId="0" fontId="16" fillId="0" borderId="0"/>
    <xf numFmtId="0" fontId="16" fillId="0" borderId="0"/>
    <xf numFmtId="0" fontId="10" fillId="0" borderId="0"/>
    <xf numFmtId="0" fontId="1" fillId="0" borderId="0"/>
    <xf numFmtId="0" fontId="10" fillId="0" borderId="0"/>
    <xf numFmtId="0" fontId="10" fillId="0" borderId="0"/>
    <xf numFmtId="0" fontId="10" fillId="0" borderId="0"/>
    <xf numFmtId="0" fontId="16" fillId="0" borderId="0"/>
    <xf numFmtId="0" fontId="16" fillId="0" borderId="0"/>
    <xf numFmtId="0" fontId="10" fillId="0" borderId="0"/>
    <xf numFmtId="0" fontId="1" fillId="0" borderId="0"/>
    <xf numFmtId="0" fontId="19" fillId="0" borderId="0"/>
    <xf numFmtId="0" fontId="1" fillId="0" borderId="0"/>
    <xf numFmtId="0" fontId="16" fillId="0" borderId="0"/>
    <xf numFmtId="0" fontId="10" fillId="0" borderId="0"/>
    <xf numFmtId="0" fontId="16" fillId="0" borderId="0"/>
    <xf numFmtId="0" fontId="18" fillId="0" borderId="0"/>
    <xf numFmtId="0" fontId="10" fillId="0" borderId="0"/>
    <xf numFmtId="0" fontId="16" fillId="0" borderId="0"/>
    <xf numFmtId="0" fontId="10" fillId="0" borderId="0"/>
    <xf numFmtId="0" fontId="19" fillId="0" borderId="0"/>
    <xf numFmtId="9" fontId="1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cellStyleXfs>
  <cellXfs count="129">
    <xf numFmtId="0" fontId="0" fillId="0" borderId="0" xfId="0"/>
    <xf numFmtId="0" fontId="1" fillId="0" borderId="0" xfId="0" applyFont="1"/>
    <xf numFmtId="0" fontId="2" fillId="0" borderId="0" xfId="0" applyFont="1" applyAlignment="1">
      <alignment horizontal="center"/>
    </xf>
    <xf numFmtId="0" fontId="2" fillId="0" borderId="0" xfId="0" applyFont="1"/>
    <xf numFmtId="0" fontId="3" fillId="0" borderId="0" xfId="17" applyFont="1" applyAlignment="1">
      <alignment horizontal="left" vertical="center"/>
    </xf>
    <xf numFmtId="0" fontId="4" fillId="0" borderId="0" xfId="0" applyFont="1"/>
    <xf numFmtId="14" fontId="1" fillId="0" borderId="0" xfId="0" applyNumberFormat="1" applyFont="1"/>
    <xf numFmtId="0" fontId="5" fillId="0" borderId="0" xfId="0" applyFont="1" applyAlignment="1">
      <alignment horizontal="left"/>
    </xf>
    <xf numFmtId="0" fontId="4" fillId="0" borderId="0" xfId="0" applyFont="1" applyAlignment="1">
      <alignment horizontal="right"/>
    </xf>
    <xf numFmtId="0" fontId="1" fillId="0" borderId="0" xfId="0" applyFont="1" applyAlignment="1">
      <alignment horizontal="left"/>
    </xf>
    <xf numFmtId="0" fontId="1" fillId="0" borderId="0" xfId="0" applyFont="1" applyAlignment="1">
      <alignment horizontal="center"/>
    </xf>
    <xf numFmtId="0" fontId="6" fillId="0" borderId="0" xfId="0" applyFont="1" applyAlignment="1">
      <alignment horizontal="left"/>
    </xf>
    <xf numFmtId="20" fontId="1" fillId="0" borderId="6" xfId="0" applyNumberFormat="1" applyFont="1" applyBorder="1" applyAlignment="1">
      <alignment horizontal="center"/>
    </xf>
    <xf numFmtId="0" fontId="1" fillId="0" borderId="6" xfId="0" applyFont="1" applyBorder="1" applyAlignment="1">
      <alignment horizontal="center"/>
    </xf>
    <xf numFmtId="9" fontId="1" fillId="2" borderId="6" xfId="1" applyFont="1" applyFill="1" applyBorder="1" applyAlignment="1">
      <alignment horizontal="center"/>
    </xf>
    <xf numFmtId="9" fontId="1" fillId="0" borderId="0" xfId="0" applyNumberFormat="1" applyFont="1"/>
    <xf numFmtId="0" fontId="4" fillId="2" borderId="7" xfId="0" applyFont="1" applyFill="1" applyBorder="1" applyAlignment="1">
      <alignment horizontal="center"/>
    </xf>
    <xf numFmtId="9" fontId="4" fillId="2" borderId="7" xfId="1" applyFont="1" applyFill="1" applyBorder="1" applyAlignment="1">
      <alignment horizontal="center"/>
    </xf>
    <xf numFmtId="0" fontId="5" fillId="0" borderId="0" xfId="9" applyFont="1"/>
    <xf numFmtId="0" fontId="7" fillId="0" borderId="0" xfId="9" applyFont="1"/>
    <xf numFmtId="0" fontId="7" fillId="0" borderId="0" xfId="0" applyFont="1" applyAlignment="1">
      <alignment horizontal="left"/>
    </xf>
    <xf numFmtId="0" fontId="4" fillId="3" borderId="7" xfId="0" applyFont="1" applyFill="1" applyBorder="1" applyAlignment="1">
      <alignment horizontal="center"/>
    </xf>
    <xf numFmtId="0" fontId="4" fillId="3" borderId="9" xfId="0" applyFont="1" applyFill="1" applyBorder="1" applyAlignment="1">
      <alignment horizontal="center"/>
    </xf>
    <xf numFmtId="49" fontId="1" fillId="4" borderId="10" xfId="0" applyNumberFormat="1" applyFont="1" applyFill="1" applyBorder="1" applyAlignment="1">
      <alignment horizontal="center"/>
    </xf>
    <xf numFmtId="0" fontId="8" fillId="0" borderId="10" xfId="0" applyFont="1" applyBorder="1" applyAlignment="1">
      <alignment horizontal="center" vertical="center"/>
    </xf>
    <xf numFmtId="9" fontId="8" fillId="0" borderId="10" xfId="0" applyNumberFormat="1" applyFont="1" applyBorder="1" applyAlignment="1">
      <alignment horizontal="center" vertical="center"/>
    </xf>
    <xf numFmtId="49" fontId="1" fillId="4" borderId="11" xfId="0" applyNumberFormat="1" applyFont="1" applyFill="1" applyBorder="1" applyAlignment="1">
      <alignment horizontal="center"/>
    </xf>
    <xf numFmtId="0" fontId="8" fillId="0" borderId="11" xfId="0" applyFont="1" applyBorder="1" applyAlignment="1">
      <alignment horizontal="center" vertical="center"/>
    </xf>
    <xf numFmtId="9" fontId="8" fillId="0" borderId="11" xfId="0" applyNumberFormat="1" applyFont="1" applyBorder="1" applyAlignment="1">
      <alignment horizontal="center" vertical="center"/>
    </xf>
    <xf numFmtId="9" fontId="4" fillId="3" borderId="7" xfId="0" applyNumberFormat="1" applyFont="1" applyFill="1" applyBorder="1" applyAlignment="1">
      <alignment horizontal="center"/>
    </xf>
    <xf numFmtId="0" fontId="2" fillId="0" borderId="0" xfId="10" applyFont="1"/>
    <xf numFmtId="0" fontId="4" fillId="2" borderId="7" xfId="10" applyFont="1" applyFill="1" applyBorder="1" applyAlignment="1">
      <alignment horizontal="center"/>
    </xf>
    <xf numFmtId="0" fontId="1" fillId="0" borderId="0" xfId="10" applyFont="1"/>
    <xf numFmtId="0" fontId="4" fillId="5" borderId="7" xfId="10" applyFont="1" applyFill="1" applyBorder="1" applyAlignment="1">
      <alignment horizontal="center"/>
    </xf>
    <xf numFmtId="0" fontId="9" fillId="0" borderId="0" xfId="0" applyFont="1"/>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left" vertical="center"/>
    </xf>
    <xf numFmtId="0" fontId="10" fillId="0" borderId="0" xfId="9"/>
    <xf numFmtId="0" fontId="11" fillId="0" borderId="0" xfId="9" applyFont="1"/>
    <xf numFmtId="0" fontId="12" fillId="0" borderId="0" xfId="9" applyFont="1"/>
    <xf numFmtId="0" fontId="7" fillId="0" borderId="0" xfId="9" applyFont="1" applyAlignment="1">
      <alignment horizontal="left"/>
    </xf>
    <xf numFmtId="0" fontId="14" fillId="0" borderId="0" xfId="9" applyFont="1" applyAlignment="1" applyProtection="1">
      <alignment horizontal="left" vertical="center"/>
      <protection locked="0"/>
    </xf>
    <xf numFmtId="0" fontId="14" fillId="0" borderId="0" xfId="9" applyFont="1" applyProtection="1">
      <protection locked="0"/>
    </xf>
    <xf numFmtId="14" fontId="7" fillId="0" borderId="0" xfId="9" applyNumberFormat="1" applyFont="1" applyAlignment="1">
      <alignment horizontal="left"/>
    </xf>
    <xf numFmtId="0" fontId="7" fillId="0" borderId="0" xfId="9" applyFont="1" applyAlignment="1">
      <alignment vertical="center"/>
    </xf>
    <xf numFmtId="0" fontId="3" fillId="0" borderId="0" xfId="9" applyFont="1" applyAlignment="1">
      <alignment horizontal="center" vertical="center"/>
    </xf>
    <xf numFmtId="0" fontId="15" fillId="0" borderId="0" xfId="9" applyFont="1"/>
    <xf numFmtId="0" fontId="7" fillId="0" borderId="24" xfId="9" applyFont="1" applyBorder="1" applyAlignment="1">
      <alignment horizontal="center"/>
    </xf>
    <xf numFmtId="0" fontId="7" fillId="0" borderId="25" xfId="9" applyFont="1" applyBorder="1" applyAlignment="1" applyProtection="1">
      <alignment horizontal="center"/>
      <protection locked="0"/>
    </xf>
    <xf numFmtId="0" fontId="7" fillId="0" borderId="26" xfId="9" applyFont="1" applyBorder="1" applyAlignment="1" applyProtection="1">
      <alignment horizontal="center"/>
      <protection locked="0"/>
    </xf>
    <xf numFmtId="0" fontId="7" fillId="0" borderId="27" xfId="9" applyFont="1" applyBorder="1" applyAlignment="1">
      <alignment horizontal="center"/>
    </xf>
    <xf numFmtId="14" fontId="7" fillId="0" borderId="28" xfId="9" applyNumberFormat="1" applyFont="1" applyBorder="1" applyAlignment="1" applyProtection="1">
      <alignment horizontal="center"/>
      <protection locked="0"/>
    </xf>
    <xf numFmtId="0" fontId="7" fillId="0" borderId="28" xfId="9" applyFont="1" applyBorder="1" applyAlignment="1" applyProtection="1">
      <alignment horizontal="center"/>
      <protection locked="0"/>
    </xf>
    <xf numFmtId="0" fontId="7" fillId="0" borderId="29" xfId="9" applyFont="1" applyBorder="1" applyAlignment="1" applyProtection="1">
      <alignment horizontal="center"/>
      <protection locked="0"/>
    </xf>
    <xf numFmtId="0" fontId="7" fillId="0" borderId="30" xfId="9" applyFont="1" applyBorder="1" applyAlignment="1">
      <alignment horizontal="center" vertical="center"/>
    </xf>
    <xf numFmtId="0" fontId="7" fillId="0" borderId="31" xfId="9" applyFont="1" applyBorder="1" applyAlignment="1" applyProtection="1">
      <alignment horizontal="center" vertical="center" wrapText="1"/>
      <protection locked="0"/>
    </xf>
    <xf numFmtId="0" fontId="7" fillId="0" borderId="31" xfId="9" applyFont="1" applyBorder="1" applyAlignment="1" applyProtection="1">
      <alignment horizontal="center" vertical="center"/>
      <protection locked="0"/>
    </xf>
    <xf numFmtId="0" fontId="7" fillId="0" borderId="32" xfId="9" applyFont="1" applyBorder="1" applyAlignment="1" applyProtection="1">
      <alignment horizontal="center" vertical="center"/>
      <protection locked="0"/>
    </xf>
    <xf numFmtId="14" fontId="7" fillId="0" borderId="31" xfId="9" applyNumberFormat="1" applyFont="1" applyBorder="1" applyAlignment="1" applyProtection="1">
      <alignment horizontal="center"/>
      <protection locked="0"/>
    </xf>
    <xf numFmtId="0" fontId="7" fillId="0" borderId="31" xfId="9" applyFont="1" applyBorder="1" applyAlignment="1" applyProtection="1">
      <alignment horizontal="center"/>
      <protection locked="0"/>
    </xf>
    <xf numFmtId="0" fontId="7" fillId="0" borderId="32" xfId="9" applyFont="1" applyBorder="1" applyAlignment="1" applyProtection="1">
      <alignment horizontal="center"/>
      <protection locked="0"/>
    </xf>
    <xf numFmtId="0" fontId="7" fillId="0" borderId="36" xfId="9" applyFont="1" applyBorder="1" applyProtection="1">
      <protection locked="0"/>
    </xf>
    <xf numFmtId="0" fontId="7" fillId="0" borderId="37" xfId="9" applyFont="1" applyBorder="1" applyProtection="1">
      <protection locked="0"/>
    </xf>
    <xf numFmtId="0" fontId="7" fillId="0" borderId="38" xfId="9" applyFont="1" applyBorder="1" applyProtection="1">
      <protection locked="0"/>
    </xf>
    <xf numFmtId="0" fontId="7" fillId="0" borderId="27" xfId="0" applyFont="1" applyBorder="1" applyAlignment="1" applyProtection="1">
      <alignment horizontal="center" vertical="center"/>
      <protection locked="0"/>
    </xf>
    <xf numFmtId="0" fontId="7" fillId="0" borderId="29" xfId="9" applyFont="1" applyBorder="1" applyProtection="1">
      <protection locked="0"/>
    </xf>
    <xf numFmtId="0" fontId="7" fillId="0" borderId="27" xfId="9" applyFont="1" applyBorder="1" applyAlignment="1" applyProtection="1">
      <alignment horizontal="center"/>
      <protection locked="0"/>
    </xf>
    <xf numFmtId="0" fontId="7" fillId="0" borderId="28" xfId="9" applyFont="1" applyBorder="1" applyProtection="1">
      <protection locked="0"/>
    </xf>
    <xf numFmtId="0" fontId="7" fillId="0" borderId="27" xfId="9" applyFont="1" applyBorder="1" applyProtection="1">
      <protection locked="0"/>
    </xf>
    <xf numFmtId="0" fontId="7" fillId="0" borderId="30" xfId="9" applyFont="1" applyBorder="1" applyProtection="1">
      <protection locked="0"/>
    </xf>
    <xf numFmtId="0" fontId="7" fillId="0" borderId="31" xfId="9" applyFont="1" applyBorder="1" applyProtection="1">
      <protection locked="0"/>
    </xf>
    <xf numFmtId="0" fontId="7" fillId="0" borderId="32" xfId="9" applyFont="1" applyBorder="1" applyProtection="1">
      <protection locked="0"/>
    </xf>
    <xf numFmtId="0" fontId="7" fillId="0" borderId="0" xfId="9" applyFont="1" applyProtection="1">
      <protection locked="0"/>
    </xf>
    <xf numFmtId="14" fontId="7" fillId="0" borderId="0" xfId="9" applyNumberFormat="1" applyFont="1" applyAlignment="1" applyProtection="1">
      <alignment horizontal="left"/>
      <protection locked="0"/>
    </xf>
    <xf numFmtId="0" fontId="7" fillId="0" borderId="0" xfId="9" applyFont="1" applyAlignment="1" applyProtection="1">
      <alignment horizontal="left"/>
      <protection locked="0"/>
    </xf>
    <xf numFmtId="0" fontId="20" fillId="7" borderId="6" xfId="0" applyFont="1" applyFill="1" applyBorder="1" applyAlignment="1">
      <alignment horizontal="center"/>
    </xf>
    <xf numFmtId="0" fontId="20" fillId="0" borderId="6" xfId="0" applyFont="1" applyBorder="1" applyAlignment="1">
      <alignment horizontal="center"/>
    </xf>
    <xf numFmtId="0" fontId="1" fillId="2" borderId="6" xfId="0" applyFont="1" applyFill="1" applyBorder="1" applyAlignment="1">
      <alignment horizontal="center"/>
    </xf>
    <xf numFmtId="0" fontId="11" fillId="0" borderId="0" xfId="9" applyFont="1" applyAlignment="1">
      <alignment horizontal="center" vertical="center"/>
    </xf>
    <xf numFmtId="0" fontId="11" fillId="0" borderId="0" xfId="9" applyFont="1" applyAlignment="1" applyProtection="1">
      <alignment horizontal="center" vertical="center"/>
      <protection locked="0"/>
    </xf>
    <xf numFmtId="0" fontId="7" fillId="0" borderId="33" xfId="9" applyFont="1" applyBorder="1" applyAlignment="1">
      <alignment horizontal="center"/>
    </xf>
    <xf numFmtId="0" fontId="7" fillId="0" borderId="34" xfId="9" applyFont="1" applyBorder="1" applyAlignment="1">
      <alignment horizontal="center"/>
    </xf>
    <xf numFmtId="0" fontId="7" fillId="0" borderId="35" xfId="9" applyFont="1" applyBorder="1" applyAlignment="1">
      <alignment horizontal="center"/>
    </xf>
    <xf numFmtId="0" fontId="7" fillId="0" borderId="24" xfId="9" applyFont="1" applyBorder="1" applyAlignment="1">
      <alignment horizontal="center"/>
    </xf>
    <xf numFmtId="0" fontId="7" fillId="0" borderId="30" xfId="9" applyFont="1" applyBorder="1" applyAlignment="1">
      <alignment horizontal="center"/>
    </xf>
    <xf numFmtId="0" fontId="5" fillId="6" borderId="12" xfId="9" applyFont="1" applyFill="1" applyBorder="1" applyAlignment="1">
      <alignment horizontal="left"/>
    </xf>
    <xf numFmtId="0" fontId="7" fillId="6" borderId="13" xfId="9" applyFont="1" applyFill="1" applyBorder="1" applyAlignment="1">
      <alignment horizontal="left"/>
    </xf>
    <xf numFmtId="0" fontId="7" fillId="6" borderId="19" xfId="9" applyFont="1" applyFill="1" applyBorder="1" applyAlignment="1">
      <alignment horizontal="left"/>
    </xf>
    <xf numFmtId="0" fontId="7" fillId="6" borderId="12" xfId="9" applyFont="1" applyFill="1" applyBorder="1" applyAlignment="1">
      <alignment horizontal="left"/>
    </xf>
    <xf numFmtId="0" fontId="7" fillId="0" borderId="14" xfId="9" applyFont="1" applyBorder="1" applyAlignment="1" applyProtection="1">
      <alignment horizontal="left" vertical="top" wrapText="1"/>
      <protection locked="0"/>
    </xf>
    <xf numFmtId="0" fontId="7" fillId="0" borderId="15" xfId="9" applyFont="1" applyBorder="1" applyAlignment="1" applyProtection="1">
      <alignment horizontal="left" vertical="top" wrapText="1"/>
      <protection locked="0"/>
    </xf>
    <xf numFmtId="0" fontId="7" fillId="0" borderId="21" xfId="9" applyFont="1" applyBorder="1" applyAlignment="1" applyProtection="1">
      <alignment horizontal="left" vertical="top" wrapText="1"/>
      <protection locked="0"/>
    </xf>
    <xf numFmtId="0" fontId="7" fillId="0" borderId="16" xfId="9" applyFont="1" applyBorder="1" applyAlignment="1" applyProtection="1">
      <alignment horizontal="left" vertical="top" wrapText="1"/>
      <protection locked="0"/>
    </xf>
    <xf numFmtId="0" fontId="7" fillId="0" borderId="0" xfId="9" applyFont="1" applyAlignment="1" applyProtection="1">
      <alignment horizontal="left" vertical="top" wrapText="1"/>
      <protection locked="0"/>
    </xf>
    <xf numFmtId="0" fontId="7" fillId="0" borderId="22" xfId="9" applyFont="1" applyBorder="1" applyAlignment="1" applyProtection="1">
      <alignment horizontal="left" vertical="top" wrapText="1"/>
      <protection locked="0"/>
    </xf>
    <xf numFmtId="0" fontId="7" fillId="0" borderId="17" xfId="9" applyFont="1" applyBorder="1" applyAlignment="1" applyProtection="1">
      <alignment horizontal="left" vertical="top" wrapText="1"/>
      <protection locked="0"/>
    </xf>
    <xf numFmtId="0" fontId="7" fillId="0" borderId="18" xfId="9" applyFont="1" applyBorder="1" applyAlignment="1" applyProtection="1">
      <alignment horizontal="left" vertical="top" wrapText="1"/>
      <protection locked="0"/>
    </xf>
    <xf numFmtId="0" fontId="7" fillId="0" borderId="23" xfId="9" applyFont="1" applyBorder="1" applyAlignment="1" applyProtection="1">
      <alignment horizontal="left" vertical="top" wrapText="1"/>
      <protection locked="0"/>
    </xf>
    <xf numFmtId="0" fontId="5" fillId="6" borderId="12" xfId="9" applyFont="1" applyFill="1" applyBorder="1" applyAlignment="1">
      <alignment horizontal="center" vertical="center"/>
    </xf>
    <xf numFmtId="0" fontId="5" fillId="6" borderId="13" xfId="9" applyFont="1" applyFill="1" applyBorder="1" applyAlignment="1">
      <alignment horizontal="center" vertical="center"/>
    </xf>
    <xf numFmtId="0" fontId="5" fillId="6" borderId="19" xfId="9" applyFont="1" applyFill="1" applyBorder="1" applyAlignment="1">
      <alignment horizontal="center" vertical="center"/>
    </xf>
    <xf numFmtId="0" fontId="5" fillId="6" borderId="20" xfId="9" applyFont="1" applyFill="1" applyBorder="1" applyAlignment="1">
      <alignment horizontal="center" vertical="center"/>
    </xf>
    <xf numFmtId="0" fontId="7" fillId="0" borderId="12" xfId="9" applyFont="1" applyBorder="1" applyAlignment="1">
      <alignment horizontal="center" vertical="center"/>
    </xf>
    <xf numFmtId="0" fontId="7" fillId="0" borderId="13" xfId="9" applyFont="1" applyBorder="1" applyAlignment="1">
      <alignment horizontal="center" vertical="center"/>
    </xf>
    <xf numFmtId="0" fontId="7" fillId="0" borderId="19" xfId="9" applyFont="1" applyBorder="1" applyAlignment="1">
      <alignment horizontal="center" vertical="center"/>
    </xf>
    <xf numFmtId="0" fontId="13" fillId="0" borderId="20" xfId="2" applyFont="1" applyBorder="1" applyAlignment="1" applyProtection="1">
      <alignment horizontal="center" vertical="center"/>
    </xf>
    <xf numFmtId="0" fontId="7" fillId="0" borderId="20" xfId="9" applyFont="1" applyBorder="1" applyAlignment="1">
      <alignment horizontal="center" vertical="center"/>
    </xf>
    <xf numFmtId="0" fontId="5" fillId="6" borderId="12" xfId="9" applyFont="1" applyFill="1" applyBorder="1" applyAlignment="1">
      <alignment horizontal="left" vertical="center"/>
    </xf>
    <xf numFmtId="0" fontId="5" fillId="6" borderId="13" xfId="9" applyFont="1" applyFill="1" applyBorder="1" applyAlignment="1">
      <alignment horizontal="left" vertical="center"/>
    </xf>
    <xf numFmtId="0" fontId="5" fillId="6" borderId="19" xfId="9" applyFont="1" applyFill="1" applyBorder="1" applyAlignment="1">
      <alignment horizontal="left" vertical="center"/>
    </xf>
    <xf numFmtId="0" fontId="4" fillId="3" borderId="7" xfId="0" applyFont="1" applyFill="1" applyBorder="1" applyAlignment="1">
      <alignment horizontal="center"/>
    </xf>
    <xf numFmtId="0" fontId="4" fillId="3" borderId="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20" fillId="2" borderId="6" xfId="0" applyFont="1" applyFill="1" applyBorder="1" applyAlignment="1">
      <alignment horizontal="center"/>
    </xf>
    <xf numFmtId="0" fontId="17" fillId="0" borderId="14" xfId="2" applyBorder="1" applyAlignment="1" applyProtection="1">
      <alignment horizontal="center" vertical="center"/>
    </xf>
    <xf numFmtId="0" fontId="7" fillId="0" borderId="15" xfId="9" applyFont="1" applyBorder="1" applyAlignment="1">
      <alignment horizontal="center" vertical="center"/>
    </xf>
    <xf numFmtId="0" fontId="7" fillId="0" borderId="21" xfId="9" applyFont="1" applyBorder="1" applyAlignment="1">
      <alignment horizontal="center" vertical="center"/>
    </xf>
    <xf numFmtId="0" fontId="7" fillId="0" borderId="16" xfId="9" applyFont="1" applyBorder="1" applyAlignment="1">
      <alignment horizontal="center" vertical="center"/>
    </xf>
    <xf numFmtId="0" fontId="7" fillId="0" borderId="0" xfId="9" applyFont="1" applyAlignment="1">
      <alignment horizontal="center" vertical="center"/>
    </xf>
    <xf numFmtId="0" fontId="7" fillId="0" borderId="22" xfId="9" applyFont="1" applyBorder="1" applyAlignment="1">
      <alignment horizontal="center" vertical="center"/>
    </xf>
  </cellXfs>
  <cellStyles count="27">
    <cellStyle name="Excel Built-in Normal" xfId="12" xr:uid="{00000000-0005-0000-0000-00003A000000}"/>
    <cellStyle name="Excel Built-in Normal 1" xfId="5" xr:uid="{00000000-0005-0000-0000-000015000000}"/>
    <cellStyle name="Hyperlink" xfId="2" builtinId="8"/>
    <cellStyle name="Normal" xfId="0" builtinId="0"/>
    <cellStyle name="Normal 10" xfId="13" xr:uid="{00000000-0005-0000-0000-00003B000000}"/>
    <cellStyle name="Normal 10 2" xfId="6" xr:uid="{00000000-0005-0000-0000-000017000000}"/>
    <cellStyle name="Normal 11" xfId="14" xr:uid="{00000000-0005-0000-0000-00003C000000}"/>
    <cellStyle name="Normal 12" xfId="15" xr:uid="{00000000-0005-0000-0000-00003D000000}"/>
    <cellStyle name="Normal 13" xfId="16" xr:uid="{00000000-0005-0000-0000-00003E000000}"/>
    <cellStyle name="Normal 14" xfId="17" xr:uid="{00000000-0005-0000-0000-00003F000000}"/>
    <cellStyle name="Normal 2" xfId="9" xr:uid="{00000000-0005-0000-0000-000026000000}"/>
    <cellStyle name="Normal 3" xfId="10" xr:uid="{00000000-0005-0000-0000-00002B000000}"/>
    <cellStyle name="Normal 3 2" xfId="18" xr:uid="{00000000-0005-0000-0000-000040000000}"/>
    <cellStyle name="Normal 3 2 2" xfId="19" xr:uid="{00000000-0005-0000-0000-000041000000}"/>
    <cellStyle name="Normal 4" xfId="7" xr:uid="{00000000-0005-0000-0000-00001A000000}"/>
    <cellStyle name="Normal 4 2" xfId="8" xr:uid="{00000000-0005-0000-0000-000022000000}"/>
    <cellStyle name="Normal 5" xfId="3" xr:uid="{00000000-0005-0000-0000-000008000000}"/>
    <cellStyle name="Normal 5 2" xfId="11" xr:uid="{00000000-0005-0000-0000-000038000000}"/>
    <cellStyle name="Normal 5 3" xfId="4" xr:uid="{00000000-0005-0000-0000-000014000000}"/>
    <cellStyle name="Normal 6" xfId="20" xr:uid="{00000000-0005-0000-0000-000042000000}"/>
    <cellStyle name="Normal 7" xfId="21" xr:uid="{00000000-0005-0000-0000-000043000000}"/>
    <cellStyle name="Normal 8" xfId="22" xr:uid="{00000000-0005-0000-0000-000044000000}"/>
    <cellStyle name="Normal 9" xfId="23" xr:uid="{00000000-0005-0000-0000-000045000000}"/>
    <cellStyle name="Percent" xfId="1" builtinId="5"/>
    <cellStyle name="Percent 2" xfId="24" xr:uid="{00000000-0005-0000-0000-000046000000}"/>
    <cellStyle name="Percent 3" xfId="25" xr:uid="{00000000-0005-0000-0000-000047000000}"/>
    <cellStyle name="Percent 4" xfId="26" xr:uid="{00000000-0005-0000-0000-000048000000}"/>
  </cellStyles>
  <dxfs count="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Medium4"/>
  <colors>
    <mruColors>
      <color rgb="FFFF0066"/>
      <color rgb="FF996633"/>
      <color rgb="FFFFCC00"/>
      <color rgb="FFCC66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'1c'!$B$13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'1c'!$B$15:$B$78</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2</c:v>
                </c:pt>
                <c:pt idx="22">
                  <c:v>3</c:v>
                </c:pt>
                <c:pt idx="23">
                  <c:v>10</c:v>
                </c:pt>
                <c:pt idx="24">
                  <c:v>6</c:v>
                </c:pt>
                <c:pt idx="25">
                  <c:v>14</c:v>
                </c:pt>
                <c:pt idx="26">
                  <c:v>8</c:v>
                </c:pt>
                <c:pt idx="27">
                  <c:v>16</c:v>
                </c:pt>
                <c:pt idx="28">
                  <c:v>12</c:v>
                </c:pt>
                <c:pt idx="29">
                  <c:v>4</c:v>
                </c:pt>
                <c:pt idx="30">
                  <c:v>9</c:v>
                </c:pt>
                <c:pt idx="31">
                  <c:v>16</c:v>
                </c:pt>
                <c:pt idx="32">
                  <c:v>14</c:v>
                </c:pt>
                <c:pt idx="33">
                  <c:v>18</c:v>
                </c:pt>
                <c:pt idx="34">
                  <c:v>7</c:v>
                </c:pt>
                <c:pt idx="35">
                  <c:v>5</c:v>
                </c:pt>
                <c:pt idx="36">
                  <c:v>4</c:v>
                </c:pt>
                <c:pt idx="37">
                  <c:v>2</c:v>
                </c:pt>
                <c:pt idx="38">
                  <c:v>7</c:v>
                </c:pt>
                <c:pt idx="39">
                  <c:v>6</c:v>
                </c:pt>
                <c:pt idx="40">
                  <c:v>7</c:v>
                </c:pt>
                <c:pt idx="41">
                  <c:v>2</c:v>
                </c:pt>
                <c:pt idx="42">
                  <c:v>8</c:v>
                </c:pt>
                <c:pt idx="43">
                  <c:v>4</c:v>
                </c:pt>
                <c:pt idx="44">
                  <c:v>5</c:v>
                </c:pt>
                <c:pt idx="45">
                  <c:v>9</c:v>
                </c:pt>
                <c:pt idx="46">
                  <c:v>6</c:v>
                </c:pt>
                <c:pt idx="47">
                  <c:v>2</c:v>
                </c:pt>
                <c:pt idx="48">
                  <c:v>1</c:v>
                </c:pt>
                <c:pt idx="49">
                  <c:v>0</c:v>
                </c:pt>
                <c:pt idx="50">
                  <c:v>3</c:v>
                </c:pt>
                <c:pt idx="51">
                  <c:v>2</c:v>
                </c:pt>
                <c:pt idx="52">
                  <c:v>2</c:v>
                </c:pt>
                <c:pt idx="53">
                  <c:v>2</c:v>
                </c:pt>
                <c:pt idx="54">
                  <c:v>6</c:v>
                </c:pt>
                <c:pt idx="55">
                  <c:v>1</c:v>
                </c:pt>
                <c:pt idx="56">
                  <c:v>0</c:v>
                </c:pt>
                <c:pt idx="57">
                  <c:v>0</c:v>
                </c:pt>
                <c:pt idx="58">
                  <c:v>2</c:v>
                </c:pt>
                <c:pt idx="59">
                  <c:v>1</c:v>
                </c:pt>
                <c:pt idx="60">
                  <c:v>0</c:v>
                </c:pt>
                <c:pt idx="61">
                  <c:v>0</c:v>
                </c:pt>
                <c:pt idx="62">
                  <c:v>2</c:v>
                </c:pt>
                <c:pt idx="63">
                  <c:v>0</c:v>
                </c:pt>
              </c:numCache>
            </c:numRef>
          </c:val>
          <c:smooth val="0"/>
          <c:extLst>
            <c:ext xmlns:c16="http://schemas.microsoft.com/office/drawing/2014/chart" uri="{C3380CC4-5D6E-409C-BE32-E72D297353CC}">
              <c16:uniqueId val="{00000000-BEB3-4DF4-BBE7-1DF8FBF225FF}"/>
            </c:ext>
          </c:extLst>
        </c:ser>
        <c:ser>
          <c:idx val="1"/>
          <c:order val="1"/>
          <c:tx>
            <c:strRef>
              <c:f>'1c'!$C$13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'1c'!$C$15:$C$78</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c:v>
                </c:pt>
                <c:pt idx="22">
                  <c:v>3</c:v>
                </c:pt>
                <c:pt idx="23">
                  <c:v>8</c:v>
                </c:pt>
                <c:pt idx="24">
                  <c:v>6</c:v>
                </c:pt>
                <c:pt idx="25">
                  <c:v>10</c:v>
                </c:pt>
                <c:pt idx="26">
                  <c:v>7</c:v>
                </c:pt>
                <c:pt idx="27">
                  <c:v>12</c:v>
                </c:pt>
                <c:pt idx="28">
                  <c:v>9</c:v>
                </c:pt>
                <c:pt idx="29">
                  <c:v>4</c:v>
                </c:pt>
                <c:pt idx="30">
                  <c:v>7</c:v>
                </c:pt>
                <c:pt idx="31">
                  <c:v>13</c:v>
                </c:pt>
                <c:pt idx="32">
                  <c:v>14</c:v>
                </c:pt>
                <c:pt idx="33">
                  <c:v>11</c:v>
                </c:pt>
                <c:pt idx="34">
                  <c:v>4</c:v>
                </c:pt>
                <c:pt idx="35">
                  <c:v>5</c:v>
                </c:pt>
                <c:pt idx="36">
                  <c:v>2</c:v>
                </c:pt>
                <c:pt idx="37">
                  <c:v>2</c:v>
                </c:pt>
                <c:pt idx="38">
                  <c:v>5</c:v>
                </c:pt>
                <c:pt idx="39">
                  <c:v>5</c:v>
                </c:pt>
                <c:pt idx="40">
                  <c:v>4</c:v>
                </c:pt>
                <c:pt idx="41">
                  <c:v>2</c:v>
                </c:pt>
                <c:pt idx="42">
                  <c:v>6</c:v>
                </c:pt>
                <c:pt idx="43">
                  <c:v>4</c:v>
                </c:pt>
                <c:pt idx="44">
                  <c:v>5</c:v>
                </c:pt>
                <c:pt idx="45">
                  <c:v>6</c:v>
                </c:pt>
                <c:pt idx="46">
                  <c:v>5</c:v>
                </c:pt>
                <c:pt idx="47">
                  <c:v>2</c:v>
                </c:pt>
                <c:pt idx="48">
                  <c:v>1</c:v>
                </c:pt>
                <c:pt idx="49">
                  <c:v>0</c:v>
                </c:pt>
                <c:pt idx="50">
                  <c:v>2</c:v>
                </c:pt>
                <c:pt idx="51">
                  <c:v>2</c:v>
                </c:pt>
                <c:pt idx="52">
                  <c:v>2</c:v>
                </c:pt>
                <c:pt idx="53">
                  <c:v>2</c:v>
                </c:pt>
                <c:pt idx="54">
                  <c:v>4</c:v>
                </c:pt>
                <c:pt idx="55">
                  <c:v>1</c:v>
                </c:pt>
                <c:pt idx="56">
                  <c:v>0</c:v>
                </c:pt>
                <c:pt idx="57">
                  <c:v>0</c:v>
                </c:pt>
                <c:pt idx="58">
                  <c:v>2</c:v>
                </c:pt>
                <c:pt idx="59">
                  <c:v>1</c:v>
                </c:pt>
                <c:pt idx="60">
                  <c:v>0</c:v>
                </c:pt>
                <c:pt idx="61">
                  <c:v>0</c:v>
                </c:pt>
                <c:pt idx="62">
                  <c:v>2</c:v>
                </c:pt>
                <c:pt idx="63">
                  <c:v>0</c:v>
                </c:pt>
              </c:numCache>
            </c:numRef>
          </c:val>
          <c:smooth val="0"/>
          <c:extLst>
            <c:ext xmlns:c16="http://schemas.microsoft.com/office/drawing/2014/chart" uri="{C3380CC4-5D6E-409C-BE32-E72D297353CC}">
              <c16:uniqueId val="{00000001-BEB3-4DF4-BBE7-1DF8FBF225FF}"/>
            </c:ext>
          </c:extLst>
        </c:ser>
        <c:dLbls>
          <c:showLegendKey val="0"/>
          <c:showVal val="0"/>
          <c:showCatName val="0"/>
          <c:showSerName val="0"/>
          <c:showPercent val="0"/>
          <c:showBubbleSize val="0"/>
        </c:dLbls>
        <c:marker val="1"/>
        <c:smooth val="0"/>
        <c:axId val="156069072"/>
        <c:axId val="156069464"/>
      </c:lineChart>
      <c:lineChart>
        <c:grouping val="standard"/>
        <c:varyColors val="0"/>
        <c:ser>
          <c:idx val="2"/>
          <c:order val="2"/>
          <c:tx>
            <c:strRef>
              <c:f>'1c'!$D$13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'1c'!$D$15:$D$78</c:f>
              <c:numCache>
                <c:formatCode>0%</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0.5</c:v>
                </c:pt>
                <c:pt idx="22">
                  <c:v>1</c:v>
                </c:pt>
                <c:pt idx="23">
                  <c:v>0.8</c:v>
                </c:pt>
                <c:pt idx="24">
                  <c:v>1</c:v>
                </c:pt>
                <c:pt idx="25">
                  <c:v>0.7142857142857143</c:v>
                </c:pt>
                <c:pt idx="26">
                  <c:v>0.875</c:v>
                </c:pt>
                <c:pt idx="27">
                  <c:v>0.75</c:v>
                </c:pt>
                <c:pt idx="28">
                  <c:v>0.75</c:v>
                </c:pt>
                <c:pt idx="29">
                  <c:v>1</c:v>
                </c:pt>
                <c:pt idx="30">
                  <c:v>0.77777777777777779</c:v>
                </c:pt>
                <c:pt idx="31">
                  <c:v>0.8125</c:v>
                </c:pt>
                <c:pt idx="32">
                  <c:v>1</c:v>
                </c:pt>
                <c:pt idx="33">
                  <c:v>0.61111111111111116</c:v>
                </c:pt>
                <c:pt idx="34">
                  <c:v>0.5714285714285714</c:v>
                </c:pt>
                <c:pt idx="35">
                  <c:v>1</c:v>
                </c:pt>
                <c:pt idx="36">
                  <c:v>0.5</c:v>
                </c:pt>
                <c:pt idx="37">
                  <c:v>1</c:v>
                </c:pt>
                <c:pt idx="38">
                  <c:v>0.7142857142857143</c:v>
                </c:pt>
                <c:pt idx="39">
                  <c:v>0.83333333333333337</c:v>
                </c:pt>
                <c:pt idx="40">
                  <c:v>0.5714285714285714</c:v>
                </c:pt>
                <c:pt idx="41">
                  <c:v>1</c:v>
                </c:pt>
                <c:pt idx="42">
                  <c:v>0.75</c:v>
                </c:pt>
                <c:pt idx="43">
                  <c:v>1</c:v>
                </c:pt>
                <c:pt idx="44">
                  <c:v>1</c:v>
                </c:pt>
                <c:pt idx="45">
                  <c:v>0.66666666666666663</c:v>
                </c:pt>
                <c:pt idx="46">
                  <c:v>0.83333333333333337</c:v>
                </c:pt>
                <c:pt idx="47">
                  <c:v>1</c:v>
                </c:pt>
                <c:pt idx="48">
                  <c:v>1</c:v>
                </c:pt>
                <c:pt idx="49">
                  <c:v>0</c:v>
                </c:pt>
                <c:pt idx="50">
                  <c:v>0.66666666666666663</c:v>
                </c:pt>
                <c:pt idx="51">
                  <c:v>1</c:v>
                </c:pt>
                <c:pt idx="52">
                  <c:v>1</c:v>
                </c:pt>
                <c:pt idx="53">
                  <c:v>1</c:v>
                </c:pt>
                <c:pt idx="54">
                  <c:v>0.66666666666666663</c:v>
                </c:pt>
                <c:pt idx="55">
                  <c:v>1</c:v>
                </c:pt>
                <c:pt idx="56">
                  <c:v>0</c:v>
                </c:pt>
                <c:pt idx="57">
                  <c:v>0</c:v>
                </c:pt>
                <c:pt idx="58">
                  <c:v>1</c:v>
                </c:pt>
                <c:pt idx="59">
                  <c:v>1</c:v>
                </c:pt>
                <c:pt idx="60">
                  <c:v>0</c:v>
                </c:pt>
                <c:pt idx="61">
                  <c:v>0</c:v>
                </c:pt>
                <c:pt idx="62">
                  <c:v>1</c:v>
                </c:pt>
                <c:pt idx="63">
                  <c:v>0</c:v>
                </c:pt>
              </c:numCache>
            </c:numRef>
          </c:val>
          <c:smooth val="0"/>
          <c:extLst>
            <c:ext xmlns:c16="http://schemas.microsoft.com/office/drawing/2014/chart" uri="{C3380CC4-5D6E-409C-BE32-E72D297353CC}">
              <c16:uniqueId val="{00000002-BEB3-4DF4-BBE7-1DF8FBF225FF}"/>
            </c:ext>
          </c:extLst>
        </c:ser>
        <c:dLbls>
          <c:showLegendKey val="0"/>
          <c:showVal val="0"/>
          <c:showCatName val="0"/>
          <c:showSerName val="0"/>
          <c:showPercent val="0"/>
          <c:showBubbleSize val="0"/>
        </c:dLbls>
        <c:marker val="1"/>
        <c:smooth val="0"/>
        <c:axId val="156070248"/>
        <c:axId val="156069856"/>
      </c:lineChart>
      <c:catAx>
        <c:axId val="156069072"/>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156069464"/>
        <c:crosses val="autoZero"/>
        <c:auto val="1"/>
        <c:lblAlgn val="ctr"/>
        <c:lblOffset val="100"/>
        <c:tickLblSkip val="4"/>
        <c:noMultiLvlLbl val="0"/>
      </c:catAx>
      <c:valAx>
        <c:axId val="156069464"/>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156069072"/>
        <c:crosses val="autoZero"/>
        <c:crossBetween val="between"/>
      </c:valAx>
      <c:catAx>
        <c:axId val="156070248"/>
        <c:scaling>
          <c:orientation val="minMax"/>
        </c:scaling>
        <c:delete val="1"/>
        <c:axPos val="b"/>
        <c:numFmt formatCode="h:mm" sourceLinked="1"/>
        <c:majorTickMark val="out"/>
        <c:minorTickMark val="none"/>
        <c:tickLblPos val="none"/>
        <c:crossAx val="156069856"/>
        <c:crosses val="autoZero"/>
        <c:auto val="1"/>
        <c:lblAlgn val="ctr"/>
        <c:lblOffset val="100"/>
        <c:noMultiLvlLbl val="0"/>
      </c:catAx>
      <c:valAx>
        <c:axId val="156069856"/>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156070248"/>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'4a'!$K$13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'4a'!$K$15:$K$78</c:f>
              <c:numCache>
                <c:formatCode>General</c:formatCode>
                <c:ptCount val="64"/>
                <c:pt idx="0">
                  <c:v>0</c:v>
                </c:pt>
                <c:pt idx="1">
                  <c:v>0</c:v>
                </c:pt>
                <c:pt idx="2">
                  <c:v>0</c:v>
                </c:pt>
                <c:pt idx="3">
                  <c:v>0</c:v>
                </c:pt>
                <c:pt idx="4">
                  <c:v>0</c:v>
                </c:pt>
                <c:pt idx="5">
                  <c:v>0</c:v>
                </c:pt>
                <c:pt idx="6">
                  <c:v>1</c:v>
                </c:pt>
                <c:pt idx="7">
                  <c:v>0</c:v>
                </c:pt>
                <c:pt idx="8">
                  <c:v>1</c:v>
                </c:pt>
                <c:pt idx="9">
                  <c:v>1</c:v>
                </c:pt>
                <c:pt idx="10">
                  <c:v>2</c:v>
                </c:pt>
                <c:pt idx="11">
                  <c:v>1</c:v>
                </c:pt>
                <c:pt idx="12">
                  <c:v>1</c:v>
                </c:pt>
                <c:pt idx="13">
                  <c:v>1</c:v>
                </c:pt>
                <c:pt idx="14">
                  <c:v>1</c:v>
                </c:pt>
                <c:pt idx="15">
                  <c:v>1</c:v>
                </c:pt>
                <c:pt idx="16">
                  <c:v>2</c:v>
                </c:pt>
                <c:pt idx="17">
                  <c:v>1</c:v>
                </c:pt>
                <c:pt idx="18">
                  <c:v>4</c:v>
                </c:pt>
                <c:pt idx="19">
                  <c:v>1</c:v>
                </c:pt>
                <c:pt idx="20">
                  <c:v>7</c:v>
                </c:pt>
                <c:pt idx="21">
                  <c:v>4</c:v>
                </c:pt>
                <c:pt idx="22">
                  <c:v>2</c:v>
                </c:pt>
                <c:pt idx="23">
                  <c:v>3</c:v>
                </c:pt>
                <c:pt idx="24">
                  <c:v>2</c:v>
                </c:pt>
                <c:pt idx="25">
                  <c:v>2</c:v>
                </c:pt>
                <c:pt idx="26">
                  <c:v>1</c:v>
                </c:pt>
                <c:pt idx="27">
                  <c:v>5</c:v>
                </c:pt>
                <c:pt idx="28">
                  <c:v>2</c:v>
                </c:pt>
                <c:pt idx="29">
                  <c:v>3</c:v>
                </c:pt>
                <c:pt idx="30">
                  <c:v>1</c:v>
                </c:pt>
                <c:pt idx="31">
                  <c:v>2</c:v>
                </c:pt>
                <c:pt idx="32">
                  <c:v>3</c:v>
                </c:pt>
                <c:pt idx="33">
                  <c:v>4</c:v>
                </c:pt>
                <c:pt idx="34">
                  <c:v>2</c:v>
                </c:pt>
                <c:pt idx="35">
                  <c:v>3</c:v>
                </c:pt>
                <c:pt idx="36">
                  <c:v>1</c:v>
                </c:pt>
                <c:pt idx="37">
                  <c:v>3</c:v>
                </c:pt>
                <c:pt idx="38">
                  <c:v>3</c:v>
                </c:pt>
                <c:pt idx="39">
                  <c:v>1</c:v>
                </c:pt>
                <c:pt idx="40">
                  <c:v>2</c:v>
                </c:pt>
                <c:pt idx="41">
                  <c:v>2</c:v>
                </c:pt>
                <c:pt idx="42">
                  <c:v>0</c:v>
                </c:pt>
                <c:pt idx="43">
                  <c:v>0</c:v>
                </c:pt>
                <c:pt idx="44">
                  <c:v>1</c:v>
                </c:pt>
                <c:pt idx="45">
                  <c:v>0</c:v>
                </c:pt>
                <c:pt idx="46">
                  <c:v>2</c:v>
                </c:pt>
                <c:pt idx="47">
                  <c:v>2</c:v>
                </c:pt>
                <c:pt idx="48">
                  <c:v>4</c:v>
                </c:pt>
                <c:pt idx="49">
                  <c:v>5</c:v>
                </c:pt>
                <c:pt idx="50">
                  <c:v>3</c:v>
                </c:pt>
                <c:pt idx="51">
                  <c:v>0</c:v>
                </c:pt>
                <c:pt idx="52">
                  <c:v>5</c:v>
                </c:pt>
                <c:pt idx="53">
                  <c:v>2</c:v>
                </c:pt>
                <c:pt idx="54">
                  <c:v>3</c:v>
                </c:pt>
                <c:pt idx="55">
                  <c:v>1</c:v>
                </c:pt>
                <c:pt idx="56">
                  <c:v>0</c:v>
                </c:pt>
                <c:pt idx="57">
                  <c:v>1</c:v>
                </c:pt>
                <c:pt idx="58">
                  <c:v>1</c:v>
                </c:pt>
                <c:pt idx="59">
                  <c:v>1</c:v>
                </c:pt>
                <c:pt idx="60">
                  <c:v>2</c:v>
                </c:pt>
                <c:pt idx="61">
                  <c:v>0</c:v>
                </c:pt>
                <c:pt idx="62">
                  <c:v>2</c:v>
                </c:pt>
                <c:pt idx="63">
                  <c:v>2</c:v>
                </c:pt>
              </c:numCache>
            </c:numRef>
          </c:val>
          <c:smooth val="0"/>
          <c:extLst>
            <c:ext xmlns:c16="http://schemas.microsoft.com/office/drawing/2014/chart" uri="{C3380CC4-5D6E-409C-BE32-E72D297353CC}">
              <c16:uniqueId val="{00000000-7DA7-4FA5-8477-4742A0CD6818}"/>
            </c:ext>
          </c:extLst>
        </c:ser>
        <c:ser>
          <c:idx val="1"/>
          <c:order val="1"/>
          <c:tx>
            <c:strRef>
              <c:f>'4a'!$L$13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'4a'!$L$15:$L$78</c:f>
              <c:numCache>
                <c:formatCode>General</c:formatCode>
                <c:ptCount val="64"/>
                <c:pt idx="0">
                  <c:v>0</c:v>
                </c:pt>
                <c:pt idx="1">
                  <c:v>0</c:v>
                </c:pt>
                <c:pt idx="2">
                  <c:v>0</c:v>
                </c:pt>
                <c:pt idx="3">
                  <c:v>0</c:v>
                </c:pt>
                <c:pt idx="4">
                  <c:v>0</c:v>
                </c:pt>
                <c:pt idx="5">
                  <c:v>0</c:v>
                </c:pt>
                <c:pt idx="6">
                  <c:v>0</c:v>
                </c:pt>
                <c:pt idx="7">
                  <c:v>0</c:v>
                </c:pt>
                <c:pt idx="8">
                  <c:v>0</c:v>
                </c:pt>
                <c:pt idx="9">
                  <c:v>1</c:v>
                </c:pt>
                <c:pt idx="10">
                  <c:v>1</c:v>
                </c:pt>
                <c:pt idx="11">
                  <c:v>0</c:v>
                </c:pt>
                <c:pt idx="12">
                  <c:v>0</c:v>
                </c:pt>
                <c:pt idx="13">
                  <c:v>1</c:v>
                </c:pt>
                <c:pt idx="14">
                  <c:v>0</c:v>
                </c:pt>
                <c:pt idx="15">
                  <c:v>0</c:v>
                </c:pt>
                <c:pt idx="16">
                  <c:v>0</c:v>
                </c:pt>
                <c:pt idx="17">
                  <c:v>0</c:v>
                </c:pt>
                <c:pt idx="18">
                  <c:v>1</c:v>
                </c:pt>
                <c:pt idx="19">
                  <c:v>1</c:v>
                </c:pt>
                <c:pt idx="20">
                  <c:v>0</c:v>
                </c:pt>
                <c:pt idx="21">
                  <c:v>1</c:v>
                </c:pt>
                <c:pt idx="22">
                  <c:v>0</c:v>
                </c:pt>
                <c:pt idx="23">
                  <c:v>0</c:v>
                </c:pt>
                <c:pt idx="24">
                  <c:v>0</c:v>
                </c:pt>
                <c:pt idx="25">
                  <c:v>0</c:v>
                </c:pt>
                <c:pt idx="26">
                  <c:v>0</c:v>
                </c:pt>
                <c:pt idx="27">
                  <c:v>0</c:v>
                </c:pt>
                <c:pt idx="28">
                  <c:v>0</c:v>
                </c:pt>
                <c:pt idx="29">
                  <c:v>1</c:v>
                </c:pt>
                <c:pt idx="30">
                  <c:v>1</c:v>
                </c:pt>
                <c:pt idx="31">
                  <c:v>1</c:v>
                </c:pt>
                <c:pt idx="32">
                  <c:v>2</c:v>
                </c:pt>
                <c:pt idx="33">
                  <c:v>2</c:v>
                </c:pt>
                <c:pt idx="34">
                  <c:v>2</c:v>
                </c:pt>
                <c:pt idx="35">
                  <c:v>0</c:v>
                </c:pt>
                <c:pt idx="36">
                  <c:v>0</c:v>
                </c:pt>
                <c:pt idx="37">
                  <c:v>1</c:v>
                </c:pt>
                <c:pt idx="38">
                  <c:v>1</c:v>
                </c:pt>
                <c:pt idx="39">
                  <c:v>1</c:v>
                </c:pt>
                <c:pt idx="40">
                  <c:v>1</c:v>
                </c:pt>
                <c:pt idx="41">
                  <c:v>1</c:v>
                </c:pt>
                <c:pt idx="42">
                  <c:v>0</c:v>
                </c:pt>
                <c:pt idx="43">
                  <c:v>0</c:v>
                </c:pt>
                <c:pt idx="44">
                  <c:v>0</c:v>
                </c:pt>
                <c:pt idx="45">
                  <c:v>0</c:v>
                </c:pt>
                <c:pt idx="46">
                  <c:v>0</c:v>
                </c:pt>
                <c:pt idx="47">
                  <c:v>0</c:v>
                </c:pt>
                <c:pt idx="48">
                  <c:v>0</c:v>
                </c:pt>
                <c:pt idx="49">
                  <c:v>3</c:v>
                </c:pt>
                <c:pt idx="50">
                  <c:v>2</c:v>
                </c:pt>
                <c:pt idx="51">
                  <c:v>0</c:v>
                </c:pt>
                <c:pt idx="52">
                  <c:v>3</c:v>
                </c:pt>
                <c:pt idx="53">
                  <c:v>2</c:v>
                </c:pt>
                <c:pt idx="54">
                  <c:v>1</c:v>
                </c:pt>
                <c:pt idx="55">
                  <c:v>0</c:v>
                </c:pt>
                <c:pt idx="56">
                  <c:v>0</c:v>
                </c:pt>
                <c:pt idx="57">
                  <c:v>1</c:v>
                </c:pt>
                <c:pt idx="58">
                  <c:v>1</c:v>
                </c:pt>
                <c:pt idx="59">
                  <c:v>0</c:v>
                </c:pt>
                <c:pt idx="60">
                  <c:v>0</c:v>
                </c:pt>
                <c:pt idx="61">
                  <c:v>0</c:v>
                </c:pt>
                <c:pt idx="62">
                  <c:v>1</c:v>
                </c:pt>
                <c:pt idx="63">
                  <c:v>1</c:v>
                </c:pt>
              </c:numCache>
            </c:numRef>
          </c:val>
          <c:smooth val="0"/>
          <c:extLst>
            <c:ext xmlns:c16="http://schemas.microsoft.com/office/drawing/2014/chart" uri="{C3380CC4-5D6E-409C-BE32-E72D297353CC}">
              <c16:uniqueId val="{00000001-7DA7-4FA5-8477-4742A0CD6818}"/>
            </c:ext>
          </c:extLst>
        </c:ser>
        <c:dLbls>
          <c:showLegendKey val="0"/>
          <c:showVal val="0"/>
          <c:showCatName val="0"/>
          <c:showSerName val="0"/>
          <c:showPercent val="0"/>
          <c:showBubbleSize val="0"/>
        </c:dLbls>
        <c:marker val="1"/>
        <c:smooth val="0"/>
        <c:axId val="461346152"/>
        <c:axId val="459470640"/>
      </c:lineChart>
      <c:lineChart>
        <c:grouping val="standard"/>
        <c:varyColors val="0"/>
        <c:ser>
          <c:idx val="2"/>
          <c:order val="2"/>
          <c:tx>
            <c:strRef>
              <c:f>'4a'!$M$13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'4a'!$M$15:$M$78</c:f>
              <c:numCache>
                <c:formatCode>0%</c:formatCode>
                <c:ptCount val="64"/>
                <c:pt idx="0">
                  <c:v>0</c:v>
                </c:pt>
                <c:pt idx="1">
                  <c:v>0</c:v>
                </c:pt>
                <c:pt idx="2">
                  <c:v>0</c:v>
                </c:pt>
                <c:pt idx="3">
                  <c:v>0</c:v>
                </c:pt>
                <c:pt idx="4">
                  <c:v>0</c:v>
                </c:pt>
                <c:pt idx="5">
                  <c:v>0</c:v>
                </c:pt>
                <c:pt idx="6">
                  <c:v>0</c:v>
                </c:pt>
                <c:pt idx="7">
                  <c:v>0</c:v>
                </c:pt>
                <c:pt idx="8">
                  <c:v>0</c:v>
                </c:pt>
                <c:pt idx="9">
                  <c:v>1</c:v>
                </c:pt>
                <c:pt idx="10">
                  <c:v>0.5</c:v>
                </c:pt>
                <c:pt idx="11">
                  <c:v>0</c:v>
                </c:pt>
                <c:pt idx="12">
                  <c:v>0</c:v>
                </c:pt>
                <c:pt idx="13">
                  <c:v>1</c:v>
                </c:pt>
                <c:pt idx="14">
                  <c:v>0</c:v>
                </c:pt>
                <c:pt idx="15">
                  <c:v>0</c:v>
                </c:pt>
                <c:pt idx="16">
                  <c:v>0</c:v>
                </c:pt>
                <c:pt idx="17">
                  <c:v>0</c:v>
                </c:pt>
                <c:pt idx="18">
                  <c:v>0.25</c:v>
                </c:pt>
                <c:pt idx="19">
                  <c:v>1</c:v>
                </c:pt>
                <c:pt idx="20">
                  <c:v>0</c:v>
                </c:pt>
                <c:pt idx="21">
                  <c:v>0.25</c:v>
                </c:pt>
                <c:pt idx="22">
                  <c:v>0</c:v>
                </c:pt>
                <c:pt idx="23">
                  <c:v>0</c:v>
                </c:pt>
                <c:pt idx="24">
                  <c:v>0</c:v>
                </c:pt>
                <c:pt idx="25">
                  <c:v>0</c:v>
                </c:pt>
                <c:pt idx="26">
                  <c:v>0</c:v>
                </c:pt>
                <c:pt idx="27">
                  <c:v>0</c:v>
                </c:pt>
                <c:pt idx="28">
                  <c:v>0</c:v>
                </c:pt>
                <c:pt idx="29">
                  <c:v>0.33333333333333331</c:v>
                </c:pt>
                <c:pt idx="30">
                  <c:v>1</c:v>
                </c:pt>
                <c:pt idx="31">
                  <c:v>0.5</c:v>
                </c:pt>
                <c:pt idx="32">
                  <c:v>0.66666666666666663</c:v>
                </c:pt>
                <c:pt idx="33">
                  <c:v>0.5</c:v>
                </c:pt>
                <c:pt idx="34">
                  <c:v>1</c:v>
                </c:pt>
                <c:pt idx="35">
                  <c:v>0</c:v>
                </c:pt>
                <c:pt idx="36">
                  <c:v>0</c:v>
                </c:pt>
                <c:pt idx="37">
                  <c:v>0.33333333333333331</c:v>
                </c:pt>
                <c:pt idx="38">
                  <c:v>0.33333333333333331</c:v>
                </c:pt>
                <c:pt idx="39">
                  <c:v>1</c:v>
                </c:pt>
                <c:pt idx="40">
                  <c:v>0.5</c:v>
                </c:pt>
                <c:pt idx="41">
                  <c:v>0.5</c:v>
                </c:pt>
                <c:pt idx="42">
                  <c:v>0</c:v>
                </c:pt>
                <c:pt idx="43">
                  <c:v>0</c:v>
                </c:pt>
                <c:pt idx="44">
                  <c:v>0</c:v>
                </c:pt>
                <c:pt idx="45">
                  <c:v>0</c:v>
                </c:pt>
                <c:pt idx="46">
                  <c:v>0</c:v>
                </c:pt>
                <c:pt idx="47">
                  <c:v>0</c:v>
                </c:pt>
                <c:pt idx="48">
                  <c:v>0</c:v>
                </c:pt>
                <c:pt idx="49">
                  <c:v>0.6</c:v>
                </c:pt>
                <c:pt idx="50">
                  <c:v>0.66666666666666663</c:v>
                </c:pt>
                <c:pt idx="51">
                  <c:v>0</c:v>
                </c:pt>
                <c:pt idx="52">
                  <c:v>0.6</c:v>
                </c:pt>
                <c:pt idx="53">
                  <c:v>1</c:v>
                </c:pt>
                <c:pt idx="54">
                  <c:v>0.33333333333333331</c:v>
                </c:pt>
                <c:pt idx="55">
                  <c:v>0</c:v>
                </c:pt>
                <c:pt idx="56">
                  <c:v>0</c:v>
                </c:pt>
                <c:pt idx="57">
                  <c:v>1</c:v>
                </c:pt>
                <c:pt idx="58">
                  <c:v>1</c:v>
                </c:pt>
                <c:pt idx="59">
                  <c:v>0</c:v>
                </c:pt>
                <c:pt idx="60">
                  <c:v>0</c:v>
                </c:pt>
                <c:pt idx="61">
                  <c:v>0</c:v>
                </c:pt>
                <c:pt idx="62">
                  <c:v>0.5</c:v>
                </c:pt>
                <c:pt idx="63">
                  <c:v>0.5</c:v>
                </c:pt>
              </c:numCache>
            </c:numRef>
          </c:val>
          <c:smooth val="0"/>
          <c:extLst>
            <c:ext xmlns:c16="http://schemas.microsoft.com/office/drawing/2014/chart" uri="{C3380CC4-5D6E-409C-BE32-E72D297353CC}">
              <c16:uniqueId val="{00000002-7DA7-4FA5-8477-4742A0CD6818}"/>
            </c:ext>
          </c:extLst>
        </c:ser>
        <c:dLbls>
          <c:showLegendKey val="0"/>
          <c:showVal val="0"/>
          <c:showCatName val="0"/>
          <c:showSerName val="0"/>
          <c:showPercent val="0"/>
          <c:showBubbleSize val="0"/>
        </c:dLbls>
        <c:marker val="1"/>
        <c:smooth val="0"/>
        <c:axId val="459469856"/>
        <c:axId val="459471424"/>
      </c:lineChart>
      <c:catAx>
        <c:axId val="461346152"/>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9470640"/>
        <c:crosses val="autoZero"/>
        <c:auto val="1"/>
        <c:lblAlgn val="ctr"/>
        <c:lblOffset val="100"/>
        <c:tickLblSkip val="4"/>
        <c:noMultiLvlLbl val="0"/>
      </c:catAx>
      <c:valAx>
        <c:axId val="459470640"/>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346152"/>
        <c:crosses val="autoZero"/>
        <c:crossBetween val="between"/>
      </c:valAx>
      <c:catAx>
        <c:axId val="459469856"/>
        <c:scaling>
          <c:orientation val="minMax"/>
        </c:scaling>
        <c:delete val="1"/>
        <c:axPos val="b"/>
        <c:numFmt formatCode="h:mm" sourceLinked="1"/>
        <c:majorTickMark val="out"/>
        <c:minorTickMark val="none"/>
        <c:tickLblPos val="none"/>
        <c:crossAx val="459471424"/>
        <c:crosses val="autoZero"/>
        <c:auto val="1"/>
        <c:lblAlgn val="ctr"/>
        <c:lblOffset val="100"/>
        <c:noMultiLvlLbl val="0"/>
      </c:catAx>
      <c:valAx>
        <c:axId val="459471424"/>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9469856"/>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'4b'!$B$13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'4b'!$B$15:$B$78</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10</c:v>
                </c:pt>
                <c:pt idx="30">
                  <c:v>9</c:v>
                </c:pt>
                <c:pt idx="31">
                  <c:v>14</c:v>
                </c:pt>
                <c:pt idx="32">
                  <c:v>11</c:v>
                </c:pt>
                <c:pt idx="33">
                  <c:v>9</c:v>
                </c:pt>
                <c:pt idx="34">
                  <c:v>9</c:v>
                </c:pt>
                <c:pt idx="35">
                  <c:v>12</c:v>
                </c:pt>
                <c:pt idx="36">
                  <c:v>7</c:v>
                </c:pt>
                <c:pt idx="37">
                  <c:v>12</c:v>
                </c:pt>
                <c:pt idx="38">
                  <c:v>10</c:v>
                </c:pt>
                <c:pt idx="39">
                  <c:v>9</c:v>
                </c:pt>
                <c:pt idx="40">
                  <c:v>4</c:v>
                </c:pt>
                <c:pt idx="41">
                  <c:v>15</c:v>
                </c:pt>
                <c:pt idx="42">
                  <c:v>11</c:v>
                </c:pt>
                <c:pt idx="43">
                  <c:v>20</c:v>
                </c:pt>
                <c:pt idx="44">
                  <c:v>8</c:v>
                </c:pt>
                <c:pt idx="45">
                  <c:v>6</c:v>
                </c:pt>
                <c:pt idx="46">
                  <c:v>8</c:v>
                </c:pt>
                <c:pt idx="47">
                  <c:v>9</c:v>
                </c:pt>
                <c:pt idx="48">
                  <c:v>16</c:v>
                </c:pt>
                <c:pt idx="49">
                  <c:v>10</c:v>
                </c:pt>
                <c:pt idx="50">
                  <c:v>13</c:v>
                </c:pt>
                <c:pt idx="51">
                  <c:v>14</c:v>
                </c:pt>
                <c:pt idx="52">
                  <c:v>14</c:v>
                </c:pt>
                <c:pt idx="53">
                  <c:v>11</c:v>
                </c:pt>
                <c:pt idx="54">
                  <c:v>4</c:v>
                </c:pt>
                <c:pt idx="55">
                  <c:v>14</c:v>
                </c:pt>
                <c:pt idx="56">
                  <c:v>8</c:v>
                </c:pt>
                <c:pt idx="57">
                  <c:v>6</c:v>
                </c:pt>
                <c:pt idx="58">
                  <c:v>6</c:v>
                </c:pt>
                <c:pt idx="59">
                  <c:v>3</c:v>
                </c:pt>
                <c:pt idx="60">
                  <c:v>5</c:v>
                </c:pt>
                <c:pt idx="61">
                  <c:v>7</c:v>
                </c:pt>
                <c:pt idx="62">
                  <c:v>5</c:v>
                </c:pt>
                <c:pt idx="63">
                  <c:v>4</c:v>
                </c:pt>
              </c:numCache>
            </c:numRef>
          </c:val>
          <c:smooth val="0"/>
          <c:extLst>
            <c:ext xmlns:c16="http://schemas.microsoft.com/office/drawing/2014/chart" uri="{C3380CC4-5D6E-409C-BE32-E72D297353CC}">
              <c16:uniqueId val="{00000000-7B81-4EE3-8891-85B793212D83}"/>
            </c:ext>
          </c:extLst>
        </c:ser>
        <c:ser>
          <c:idx val="1"/>
          <c:order val="1"/>
          <c:tx>
            <c:strRef>
              <c:f>'4b'!$C$13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'4b'!$C$15:$C$78</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1</c:v>
                </c:pt>
                <c:pt idx="30">
                  <c:v>8</c:v>
                </c:pt>
                <c:pt idx="31">
                  <c:v>13</c:v>
                </c:pt>
                <c:pt idx="32">
                  <c:v>11</c:v>
                </c:pt>
                <c:pt idx="33">
                  <c:v>8</c:v>
                </c:pt>
                <c:pt idx="34">
                  <c:v>8</c:v>
                </c:pt>
                <c:pt idx="35">
                  <c:v>11</c:v>
                </c:pt>
                <c:pt idx="36">
                  <c:v>6</c:v>
                </c:pt>
                <c:pt idx="37">
                  <c:v>12</c:v>
                </c:pt>
                <c:pt idx="38">
                  <c:v>7</c:v>
                </c:pt>
                <c:pt idx="39">
                  <c:v>8</c:v>
                </c:pt>
                <c:pt idx="40">
                  <c:v>4</c:v>
                </c:pt>
                <c:pt idx="41">
                  <c:v>13</c:v>
                </c:pt>
                <c:pt idx="42">
                  <c:v>8</c:v>
                </c:pt>
                <c:pt idx="43">
                  <c:v>18</c:v>
                </c:pt>
                <c:pt idx="44">
                  <c:v>8</c:v>
                </c:pt>
                <c:pt idx="45">
                  <c:v>5</c:v>
                </c:pt>
                <c:pt idx="46">
                  <c:v>8</c:v>
                </c:pt>
                <c:pt idx="47">
                  <c:v>8</c:v>
                </c:pt>
                <c:pt idx="48">
                  <c:v>14</c:v>
                </c:pt>
                <c:pt idx="49">
                  <c:v>9</c:v>
                </c:pt>
                <c:pt idx="50">
                  <c:v>11</c:v>
                </c:pt>
                <c:pt idx="51">
                  <c:v>13</c:v>
                </c:pt>
                <c:pt idx="52">
                  <c:v>13</c:v>
                </c:pt>
                <c:pt idx="53">
                  <c:v>11</c:v>
                </c:pt>
                <c:pt idx="54">
                  <c:v>4</c:v>
                </c:pt>
                <c:pt idx="55">
                  <c:v>13</c:v>
                </c:pt>
                <c:pt idx="56">
                  <c:v>6</c:v>
                </c:pt>
                <c:pt idx="57">
                  <c:v>6</c:v>
                </c:pt>
                <c:pt idx="58">
                  <c:v>5</c:v>
                </c:pt>
                <c:pt idx="59">
                  <c:v>3</c:v>
                </c:pt>
                <c:pt idx="60">
                  <c:v>5</c:v>
                </c:pt>
                <c:pt idx="61">
                  <c:v>6</c:v>
                </c:pt>
                <c:pt idx="62">
                  <c:v>4</c:v>
                </c:pt>
                <c:pt idx="63">
                  <c:v>3</c:v>
                </c:pt>
              </c:numCache>
            </c:numRef>
          </c:val>
          <c:smooth val="0"/>
          <c:extLst>
            <c:ext xmlns:c16="http://schemas.microsoft.com/office/drawing/2014/chart" uri="{C3380CC4-5D6E-409C-BE32-E72D297353CC}">
              <c16:uniqueId val="{00000001-7B81-4EE3-8891-85B793212D83}"/>
            </c:ext>
          </c:extLst>
        </c:ser>
        <c:dLbls>
          <c:showLegendKey val="0"/>
          <c:showVal val="0"/>
          <c:showCatName val="0"/>
          <c:showSerName val="0"/>
          <c:showPercent val="0"/>
          <c:showBubbleSize val="0"/>
        </c:dLbls>
        <c:marker val="1"/>
        <c:smooth val="0"/>
        <c:axId val="493534656"/>
        <c:axId val="493533872"/>
      </c:lineChart>
      <c:lineChart>
        <c:grouping val="standard"/>
        <c:varyColors val="0"/>
        <c:ser>
          <c:idx val="2"/>
          <c:order val="2"/>
          <c:tx>
            <c:strRef>
              <c:f>'4b'!$D$13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'4b'!$D$15:$D$78</c:f>
              <c:numCache>
                <c:formatCode>0%</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0.1</c:v>
                </c:pt>
                <c:pt idx="30">
                  <c:v>0.88888888888888884</c:v>
                </c:pt>
                <c:pt idx="31">
                  <c:v>0.9285714285714286</c:v>
                </c:pt>
                <c:pt idx="32">
                  <c:v>1</c:v>
                </c:pt>
                <c:pt idx="33">
                  <c:v>0.88888888888888884</c:v>
                </c:pt>
                <c:pt idx="34">
                  <c:v>0.88888888888888884</c:v>
                </c:pt>
                <c:pt idx="35">
                  <c:v>0.91666666666666663</c:v>
                </c:pt>
                <c:pt idx="36">
                  <c:v>0.8571428571428571</c:v>
                </c:pt>
                <c:pt idx="37">
                  <c:v>1</c:v>
                </c:pt>
                <c:pt idx="38">
                  <c:v>0.7</c:v>
                </c:pt>
                <c:pt idx="39">
                  <c:v>0.88888888888888884</c:v>
                </c:pt>
                <c:pt idx="40">
                  <c:v>1</c:v>
                </c:pt>
                <c:pt idx="41">
                  <c:v>0.8666666666666667</c:v>
                </c:pt>
                <c:pt idx="42">
                  <c:v>0.72727272727272729</c:v>
                </c:pt>
                <c:pt idx="43">
                  <c:v>0.9</c:v>
                </c:pt>
                <c:pt idx="44">
                  <c:v>1</c:v>
                </c:pt>
                <c:pt idx="45">
                  <c:v>0.83333333333333337</c:v>
                </c:pt>
                <c:pt idx="46">
                  <c:v>1</c:v>
                </c:pt>
                <c:pt idx="47">
                  <c:v>0.88888888888888884</c:v>
                </c:pt>
                <c:pt idx="48">
                  <c:v>0.875</c:v>
                </c:pt>
                <c:pt idx="49">
                  <c:v>0.9</c:v>
                </c:pt>
                <c:pt idx="50">
                  <c:v>0.84615384615384615</c:v>
                </c:pt>
                <c:pt idx="51">
                  <c:v>0.9285714285714286</c:v>
                </c:pt>
                <c:pt idx="52">
                  <c:v>0.9285714285714286</c:v>
                </c:pt>
                <c:pt idx="53">
                  <c:v>1</c:v>
                </c:pt>
                <c:pt idx="54">
                  <c:v>1</c:v>
                </c:pt>
                <c:pt idx="55">
                  <c:v>0.9285714285714286</c:v>
                </c:pt>
                <c:pt idx="56">
                  <c:v>0.75</c:v>
                </c:pt>
                <c:pt idx="57">
                  <c:v>1</c:v>
                </c:pt>
                <c:pt idx="58">
                  <c:v>0.83333333333333337</c:v>
                </c:pt>
                <c:pt idx="59">
                  <c:v>1</c:v>
                </c:pt>
                <c:pt idx="60">
                  <c:v>1</c:v>
                </c:pt>
                <c:pt idx="61">
                  <c:v>0.8571428571428571</c:v>
                </c:pt>
                <c:pt idx="62">
                  <c:v>0.8</c:v>
                </c:pt>
                <c:pt idx="63">
                  <c:v>0.75</c:v>
                </c:pt>
              </c:numCache>
            </c:numRef>
          </c:val>
          <c:smooth val="0"/>
          <c:extLst>
            <c:ext xmlns:c16="http://schemas.microsoft.com/office/drawing/2014/chart" uri="{C3380CC4-5D6E-409C-BE32-E72D297353CC}">
              <c16:uniqueId val="{00000002-7B81-4EE3-8891-85B793212D83}"/>
            </c:ext>
          </c:extLst>
        </c:ser>
        <c:dLbls>
          <c:showLegendKey val="0"/>
          <c:showVal val="0"/>
          <c:showCatName val="0"/>
          <c:showSerName val="0"/>
          <c:showPercent val="0"/>
          <c:showBubbleSize val="0"/>
        </c:dLbls>
        <c:marker val="1"/>
        <c:smooth val="0"/>
        <c:axId val="493537400"/>
        <c:axId val="493531520"/>
      </c:lineChart>
      <c:catAx>
        <c:axId val="493534656"/>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93533872"/>
        <c:crosses val="autoZero"/>
        <c:auto val="1"/>
        <c:lblAlgn val="ctr"/>
        <c:lblOffset val="100"/>
        <c:tickLblSkip val="4"/>
        <c:noMultiLvlLbl val="0"/>
      </c:catAx>
      <c:valAx>
        <c:axId val="493533872"/>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93534656"/>
        <c:crosses val="autoZero"/>
        <c:crossBetween val="between"/>
      </c:valAx>
      <c:catAx>
        <c:axId val="493537400"/>
        <c:scaling>
          <c:orientation val="minMax"/>
        </c:scaling>
        <c:delete val="1"/>
        <c:axPos val="b"/>
        <c:numFmt formatCode="h:mm" sourceLinked="1"/>
        <c:majorTickMark val="out"/>
        <c:minorTickMark val="none"/>
        <c:tickLblPos val="none"/>
        <c:crossAx val="493531520"/>
        <c:crosses val="autoZero"/>
        <c:auto val="1"/>
        <c:lblAlgn val="ctr"/>
        <c:lblOffset val="100"/>
        <c:noMultiLvlLbl val="0"/>
      </c:catAx>
      <c:valAx>
        <c:axId val="493531520"/>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93537400"/>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'4b'!$K$13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'4b'!$K$15:$K$78</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5</c:v>
                </c:pt>
                <c:pt idx="30">
                  <c:v>3</c:v>
                </c:pt>
                <c:pt idx="31">
                  <c:v>6</c:v>
                </c:pt>
                <c:pt idx="32">
                  <c:v>5</c:v>
                </c:pt>
                <c:pt idx="33">
                  <c:v>4</c:v>
                </c:pt>
                <c:pt idx="34">
                  <c:v>3</c:v>
                </c:pt>
                <c:pt idx="35">
                  <c:v>6</c:v>
                </c:pt>
                <c:pt idx="36">
                  <c:v>5</c:v>
                </c:pt>
                <c:pt idx="37">
                  <c:v>6</c:v>
                </c:pt>
                <c:pt idx="38">
                  <c:v>6</c:v>
                </c:pt>
                <c:pt idx="39">
                  <c:v>4</c:v>
                </c:pt>
                <c:pt idx="40">
                  <c:v>3</c:v>
                </c:pt>
                <c:pt idx="41">
                  <c:v>9</c:v>
                </c:pt>
                <c:pt idx="42">
                  <c:v>6</c:v>
                </c:pt>
                <c:pt idx="43">
                  <c:v>13</c:v>
                </c:pt>
                <c:pt idx="44">
                  <c:v>3</c:v>
                </c:pt>
                <c:pt idx="45">
                  <c:v>5</c:v>
                </c:pt>
                <c:pt idx="46">
                  <c:v>3</c:v>
                </c:pt>
                <c:pt idx="47">
                  <c:v>8</c:v>
                </c:pt>
                <c:pt idx="48">
                  <c:v>10</c:v>
                </c:pt>
                <c:pt idx="49">
                  <c:v>3</c:v>
                </c:pt>
                <c:pt idx="50">
                  <c:v>8</c:v>
                </c:pt>
                <c:pt idx="51">
                  <c:v>7</c:v>
                </c:pt>
                <c:pt idx="52">
                  <c:v>9</c:v>
                </c:pt>
                <c:pt idx="53">
                  <c:v>4</c:v>
                </c:pt>
                <c:pt idx="54">
                  <c:v>3</c:v>
                </c:pt>
                <c:pt idx="55">
                  <c:v>9</c:v>
                </c:pt>
                <c:pt idx="56">
                  <c:v>2</c:v>
                </c:pt>
                <c:pt idx="57">
                  <c:v>4</c:v>
                </c:pt>
                <c:pt idx="58">
                  <c:v>4</c:v>
                </c:pt>
                <c:pt idx="59">
                  <c:v>1</c:v>
                </c:pt>
                <c:pt idx="60">
                  <c:v>3</c:v>
                </c:pt>
                <c:pt idx="61">
                  <c:v>5</c:v>
                </c:pt>
                <c:pt idx="62">
                  <c:v>3</c:v>
                </c:pt>
                <c:pt idx="63">
                  <c:v>0</c:v>
                </c:pt>
              </c:numCache>
            </c:numRef>
          </c:val>
          <c:smooth val="0"/>
          <c:extLst>
            <c:ext xmlns:c16="http://schemas.microsoft.com/office/drawing/2014/chart" uri="{C3380CC4-5D6E-409C-BE32-E72D297353CC}">
              <c16:uniqueId val="{00000000-7021-4081-8177-89A0ACD0CFE3}"/>
            </c:ext>
          </c:extLst>
        </c:ser>
        <c:ser>
          <c:idx val="1"/>
          <c:order val="1"/>
          <c:tx>
            <c:strRef>
              <c:f>'4b'!$L$13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'4b'!$L$15:$L$78</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1</c:v>
                </c:pt>
                <c:pt idx="31">
                  <c:v>1</c:v>
                </c:pt>
                <c:pt idx="32">
                  <c:v>0</c:v>
                </c:pt>
                <c:pt idx="33">
                  <c:v>2</c:v>
                </c:pt>
                <c:pt idx="34">
                  <c:v>0</c:v>
                </c:pt>
                <c:pt idx="35">
                  <c:v>2</c:v>
                </c:pt>
                <c:pt idx="36">
                  <c:v>2</c:v>
                </c:pt>
                <c:pt idx="37">
                  <c:v>2</c:v>
                </c:pt>
                <c:pt idx="38">
                  <c:v>0</c:v>
                </c:pt>
                <c:pt idx="39">
                  <c:v>1</c:v>
                </c:pt>
                <c:pt idx="40">
                  <c:v>0</c:v>
                </c:pt>
                <c:pt idx="41">
                  <c:v>0</c:v>
                </c:pt>
                <c:pt idx="42">
                  <c:v>1</c:v>
                </c:pt>
                <c:pt idx="43">
                  <c:v>6</c:v>
                </c:pt>
                <c:pt idx="44">
                  <c:v>1</c:v>
                </c:pt>
                <c:pt idx="45">
                  <c:v>0</c:v>
                </c:pt>
                <c:pt idx="46">
                  <c:v>1</c:v>
                </c:pt>
                <c:pt idx="47">
                  <c:v>2</c:v>
                </c:pt>
                <c:pt idx="48">
                  <c:v>4</c:v>
                </c:pt>
                <c:pt idx="49">
                  <c:v>1</c:v>
                </c:pt>
                <c:pt idx="50">
                  <c:v>3</c:v>
                </c:pt>
                <c:pt idx="51">
                  <c:v>0</c:v>
                </c:pt>
                <c:pt idx="52">
                  <c:v>3</c:v>
                </c:pt>
                <c:pt idx="53">
                  <c:v>1</c:v>
                </c:pt>
                <c:pt idx="54">
                  <c:v>1</c:v>
                </c:pt>
                <c:pt idx="55">
                  <c:v>6</c:v>
                </c:pt>
                <c:pt idx="56">
                  <c:v>0</c:v>
                </c:pt>
                <c:pt idx="57">
                  <c:v>0</c:v>
                </c:pt>
                <c:pt idx="58">
                  <c:v>0</c:v>
                </c:pt>
                <c:pt idx="59">
                  <c:v>0</c:v>
                </c:pt>
                <c:pt idx="60">
                  <c:v>1</c:v>
                </c:pt>
                <c:pt idx="61">
                  <c:v>0</c:v>
                </c:pt>
                <c:pt idx="62">
                  <c:v>1</c:v>
                </c:pt>
                <c:pt idx="63">
                  <c:v>0</c:v>
                </c:pt>
              </c:numCache>
            </c:numRef>
          </c:val>
          <c:smooth val="0"/>
          <c:extLst>
            <c:ext xmlns:c16="http://schemas.microsoft.com/office/drawing/2014/chart" uri="{C3380CC4-5D6E-409C-BE32-E72D297353CC}">
              <c16:uniqueId val="{00000001-7021-4081-8177-89A0ACD0CFE3}"/>
            </c:ext>
          </c:extLst>
        </c:ser>
        <c:dLbls>
          <c:showLegendKey val="0"/>
          <c:showVal val="0"/>
          <c:showCatName val="0"/>
          <c:showSerName val="0"/>
          <c:showPercent val="0"/>
          <c:showBubbleSize val="0"/>
        </c:dLbls>
        <c:marker val="1"/>
        <c:smooth val="0"/>
        <c:axId val="493535048"/>
        <c:axId val="493532696"/>
      </c:lineChart>
      <c:lineChart>
        <c:grouping val="standard"/>
        <c:varyColors val="0"/>
        <c:ser>
          <c:idx val="2"/>
          <c:order val="2"/>
          <c:tx>
            <c:strRef>
              <c:f>'4b'!$M$13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'4b'!$M$15:$M$78</c:f>
              <c:numCache>
                <c:formatCode>0%</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0.33333333333333331</c:v>
                </c:pt>
                <c:pt idx="31">
                  <c:v>0.16666666666666666</c:v>
                </c:pt>
                <c:pt idx="32">
                  <c:v>0</c:v>
                </c:pt>
                <c:pt idx="33">
                  <c:v>0.5</c:v>
                </c:pt>
                <c:pt idx="34">
                  <c:v>0</c:v>
                </c:pt>
                <c:pt idx="35">
                  <c:v>0.33333333333333331</c:v>
                </c:pt>
                <c:pt idx="36">
                  <c:v>0.4</c:v>
                </c:pt>
                <c:pt idx="37">
                  <c:v>0.33333333333333331</c:v>
                </c:pt>
                <c:pt idx="38">
                  <c:v>0</c:v>
                </c:pt>
                <c:pt idx="39">
                  <c:v>0.25</c:v>
                </c:pt>
                <c:pt idx="40">
                  <c:v>0</c:v>
                </c:pt>
                <c:pt idx="41">
                  <c:v>0</c:v>
                </c:pt>
                <c:pt idx="42">
                  <c:v>0.16666666666666666</c:v>
                </c:pt>
                <c:pt idx="43">
                  <c:v>0.46153846153846156</c:v>
                </c:pt>
                <c:pt idx="44">
                  <c:v>0.33333333333333331</c:v>
                </c:pt>
                <c:pt idx="45">
                  <c:v>0</c:v>
                </c:pt>
                <c:pt idx="46">
                  <c:v>0.33333333333333331</c:v>
                </c:pt>
                <c:pt idx="47">
                  <c:v>0.25</c:v>
                </c:pt>
                <c:pt idx="48">
                  <c:v>0.4</c:v>
                </c:pt>
                <c:pt idx="49">
                  <c:v>0.33333333333333331</c:v>
                </c:pt>
                <c:pt idx="50">
                  <c:v>0.375</c:v>
                </c:pt>
                <c:pt idx="51">
                  <c:v>0</c:v>
                </c:pt>
                <c:pt idx="52">
                  <c:v>0.33333333333333331</c:v>
                </c:pt>
                <c:pt idx="53">
                  <c:v>0.25</c:v>
                </c:pt>
                <c:pt idx="54">
                  <c:v>0.33333333333333331</c:v>
                </c:pt>
                <c:pt idx="55">
                  <c:v>0.66666666666666663</c:v>
                </c:pt>
                <c:pt idx="56">
                  <c:v>0</c:v>
                </c:pt>
                <c:pt idx="57">
                  <c:v>0</c:v>
                </c:pt>
                <c:pt idx="58">
                  <c:v>0</c:v>
                </c:pt>
                <c:pt idx="59">
                  <c:v>0</c:v>
                </c:pt>
                <c:pt idx="60">
                  <c:v>0.33333333333333331</c:v>
                </c:pt>
                <c:pt idx="61">
                  <c:v>0</c:v>
                </c:pt>
                <c:pt idx="62">
                  <c:v>0.33333333333333331</c:v>
                </c:pt>
                <c:pt idx="63">
                  <c:v>0</c:v>
                </c:pt>
              </c:numCache>
            </c:numRef>
          </c:val>
          <c:smooth val="0"/>
          <c:extLst>
            <c:ext xmlns:c16="http://schemas.microsoft.com/office/drawing/2014/chart" uri="{C3380CC4-5D6E-409C-BE32-E72D297353CC}">
              <c16:uniqueId val="{00000002-7021-4081-8177-89A0ACD0CFE3}"/>
            </c:ext>
          </c:extLst>
        </c:ser>
        <c:dLbls>
          <c:showLegendKey val="0"/>
          <c:showVal val="0"/>
          <c:showCatName val="0"/>
          <c:showSerName val="0"/>
          <c:showPercent val="0"/>
          <c:showBubbleSize val="0"/>
        </c:dLbls>
        <c:marker val="1"/>
        <c:smooth val="0"/>
        <c:axId val="493538184"/>
        <c:axId val="493537792"/>
      </c:lineChart>
      <c:catAx>
        <c:axId val="493535048"/>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93532696"/>
        <c:crosses val="autoZero"/>
        <c:auto val="1"/>
        <c:lblAlgn val="ctr"/>
        <c:lblOffset val="100"/>
        <c:tickLblSkip val="4"/>
        <c:noMultiLvlLbl val="0"/>
      </c:catAx>
      <c:valAx>
        <c:axId val="493532696"/>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93535048"/>
        <c:crosses val="autoZero"/>
        <c:crossBetween val="between"/>
      </c:valAx>
      <c:catAx>
        <c:axId val="493538184"/>
        <c:scaling>
          <c:orientation val="minMax"/>
        </c:scaling>
        <c:delete val="1"/>
        <c:axPos val="b"/>
        <c:numFmt formatCode="h:mm" sourceLinked="1"/>
        <c:majorTickMark val="out"/>
        <c:minorTickMark val="none"/>
        <c:tickLblPos val="none"/>
        <c:crossAx val="493537792"/>
        <c:crosses val="autoZero"/>
        <c:auto val="1"/>
        <c:lblAlgn val="ctr"/>
        <c:lblOffset val="100"/>
        <c:noMultiLvlLbl val="0"/>
      </c:catAx>
      <c:valAx>
        <c:axId val="493537792"/>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93538184"/>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'1c'!$K$13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'1c'!$K$15:$K$78</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c:v>
                </c:pt>
                <c:pt idx="22">
                  <c:v>1</c:v>
                </c:pt>
                <c:pt idx="23">
                  <c:v>3</c:v>
                </c:pt>
                <c:pt idx="24">
                  <c:v>2</c:v>
                </c:pt>
                <c:pt idx="25">
                  <c:v>6</c:v>
                </c:pt>
                <c:pt idx="26">
                  <c:v>4</c:v>
                </c:pt>
                <c:pt idx="27">
                  <c:v>7</c:v>
                </c:pt>
                <c:pt idx="28">
                  <c:v>3</c:v>
                </c:pt>
                <c:pt idx="29">
                  <c:v>2</c:v>
                </c:pt>
                <c:pt idx="30">
                  <c:v>4</c:v>
                </c:pt>
                <c:pt idx="31">
                  <c:v>9</c:v>
                </c:pt>
                <c:pt idx="32">
                  <c:v>5</c:v>
                </c:pt>
                <c:pt idx="33">
                  <c:v>5</c:v>
                </c:pt>
                <c:pt idx="34">
                  <c:v>4</c:v>
                </c:pt>
                <c:pt idx="35">
                  <c:v>3</c:v>
                </c:pt>
                <c:pt idx="36">
                  <c:v>3</c:v>
                </c:pt>
                <c:pt idx="37">
                  <c:v>1</c:v>
                </c:pt>
                <c:pt idx="38">
                  <c:v>5</c:v>
                </c:pt>
                <c:pt idx="39">
                  <c:v>5</c:v>
                </c:pt>
                <c:pt idx="40">
                  <c:v>3</c:v>
                </c:pt>
                <c:pt idx="41">
                  <c:v>2</c:v>
                </c:pt>
                <c:pt idx="42">
                  <c:v>6</c:v>
                </c:pt>
                <c:pt idx="43">
                  <c:v>0</c:v>
                </c:pt>
                <c:pt idx="44">
                  <c:v>2</c:v>
                </c:pt>
                <c:pt idx="45">
                  <c:v>3</c:v>
                </c:pt>
                <c:pt idx="46">
                  <c:v>4</c:v>
                </c:pt>
                <c:pt idx="47">
                  <c:v>2</c:v>
                </c:pt>
                <c:pt idx="48">
                  <c:v>0</c:v>
                </c:pt>
                <c:pt idx="49">
                  <c:v>0</c:v>
                </c:pt>
                <c:pt idx="50">
                  <c:v>2</c:v>
                </c:pt>
                <c:pt idx="51">
                  <c:v>1</c:v>
                </c:pt>
                <c:pt idx="52">
                  <c:v>1</c:v>
                </c:pt>
                <c:pt idx="53">
                  <c:v>1</c:v>
                </c:pt>
                <c:pt idx="54">
                  <c:v>4</c:v>
                </c:pt>
                <c:pt idx="55">
                  <c:v>0</c:v>
                </c:pt>
                <c:pt idx="56">
                  <c:v>0</c:v>
                </c:pt>
                <c:pt idx="57">
                  <c:v>0</c:v>
                </c:pt>
                <c:pt idx="58">
                  <c:v>1</c:v>
                </c:pt>
                <c:pt idx="59">
                  <c:v>1</c:v>
                </c:pt>
                <c:pt idx="60">
                  <c:v>0</c:v>
                </c:pt>
                <c:pt idx="61">
                  <c:v>0</c:v>
                </c:pt>
                <c:pt idx="62">
                  <c:v>1</c:v>
                </c:pt>
                <c:pt idx="63">
                  <c:v>0</c:v>
                </c:pt>
              </c:numCache>
            </c:numRef>
          </c:val>
          <c:smooth val="0"/>
          <c:extLst>
            <c:ext xmlns:c16="http://schemas.microsoft.com/office/drawing/2014/chart" uri="{C3380CC4-5D6E-409C-BE32-E72D297353CC}">
              <c16:uniqueId val="{00000000-F908-481D-BBE6-EA825E67B423}"/>
            </c:ext>
          </c:extLst>
        </c:ser>
        <c:ser>
          <c:idx val="1"/>
          <c:order val="1"/>
          <c:tx>
            <c:strRef>
              <c:f>'1c'!$L$13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'1c'!$L$15:$L$78</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2</c:v>
                </c:pt>
                <c:pt idx="27">
                  <c:v>2</c:v>
                </c:pt>
                <c:pt idx="28">
                  <c:v>0</c:v>
                </c:pt>
                <c:pt idx="29">
                  <c:v>0</c:v>
                </c:pt>
                <c:pt idx="30">
                  <c:v>1</c:v>
                </c:pt>
                <c:pt idx="31">
                  <c:v>1</c:v>
                </c:pt>
                <c:pt idx="32">
                  <c:v>1</c:v>
                </c:pt>
                <c:pt idx="33">
                  <c:v>0</c:v>
                </c:pt>
                <c:pt idx="34">
                  <c:v>1</c:v>
                </c:pt>
                <c:pt idx="35">
                  <c:v>1</c:v>
                </c:pt>
                <c:pt idx="36">
                  <c:v>0</c:v>
                </c:pt>
                <c:pt idx="37">
                  <c:v>1</c:v>
                </c:pt>
                <c:pt idx="38">
                  <c:v>1</c:v>
                </c:pt>
                <c:pt idx="39">
                  <c:v>1</c:v>
                </c:pt>
                <c:pt idx="40">
                  <c:v>0</c:v>
                </c:pt>
                <c:pt idx="41">
                  <c:v>1</c:v>
                </c:pt>
                <c:pt idx="42">
                  <c:v>1</c:v>
                </c:pt>
                <c:pt idx="43">
                  <c:v>0</c:v>
                </c:pt>
                <c:pt idx="44">
                  <c:v>1</c:v>
                </c:pt>
                <c:pt idx="45">
                  <c:v>1</c:v>
                </c:pt>
                <c:pt idx="46">
                  <c:v>2</c:v>
                </c:pt>
                <c:pt idx="47">
                  <c:v>0</c:v>
                </c:pt>
                <c:pt idx="48">
                  <c:v>0</c:v>
                </c:pt>
                <c:pt idx="49">
                  <c:v>0</c:v>
                </c:pt>
                <c:pt idx="50">
                  <c:v>0</c:v>
                </c:pt>
                <c:pt idx="51">
                  <c:v>0</c:v>
                </c:pt>
                <c:pt idx="52">
                  <c:v>1</c:v>
                </c:pt>
                <c:pt idx="53">
                  <c:v>0</c:v>
                </c:pt>
                <c:pt idx="54">
                  <c:v>0</c:v>
                </c:pt>
                <c:pt idx="55">
                  <c:v>0</c:v>
                </c:pt>
                <c:pt idx="56">
                  <c:v>0</c:v>
                </c:pt>
                <c:pt idx="57">
                  <c:v>0</c:v>
                </c:pt>
                <c:pt idx="58">
                  <c:v>0</c:v>
                </c:pt>
                <c:pt idx="59">
                  <c:v>0</c:v>
                </c:pt>
                <c:pt idx="60">
                  <c:v>0</c:v>
                </c:pt>
                <c:pt idx="61">
                  <c:v>0</c:v>
                </c:pt>
                <c:pt idx="62">
                  <c:v>1</c:v>
                </c:pt>
                <c:pt idx="63">
                  <c:v>0</c:v>
                </c:pt>
              </c:numCache>
            </c:numRef>
          </c:val>
          <c:smooth val="0"/>
          <c:extLst>
            <c:ext xmlns:c16="http://schemas.microsoft.com/office/drawing/2014/chart" uri="{C3380CC4-5D6E-409C-BE32-E72D297353CC}">
              <c16:uniqueId val="{00000001-F908-481D-BBE6-EA825E67B423}"/>
            </c:ext>
          </c:extLst>
        </c:ser>
        <c:dLbls>
          <c:showLegendKey val="0"/>
          <c:showVal val="0"/>
          <c:showCatName val="0"/>
          <c:showSerName val="0"/>
          <c:showPercent val="0"/>
          <c:showBubbleSize val="0"/>
        </c:dLbls>
        <c:marker val="1"/>
        <c:smooth val="0"/>
        <c:axId val="156070640"/>
        <c:axId val="156074560"/>
      </c:lineChart>
      <c:lineChart>
        <c:grouping val="standard"/>
        <c:varyColors val="0"/>
        <c:ser>
          <c:idx val="2"/>
          <c:order val="2"/>
          <c:tx>
            <c:strRef>
              <c:f>'1c'!$M$13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'1c'!$M$15:$M$78</c:f>
              <c:numCache>
                <c:formatCode>0%</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0.5</c:v>
                </c:pt>
                <c:pt idx="27">
                  <c:v>0.2857142857142857</c:v>
                </c:pt>
                <c:pt idx="28">
                  <c:v>0</c:v>
                </c:pt>
                <c:pt idx="29">
                  <c:v>0</c:v>
                </c:pt>
                <c:pt idx="30">
                  <c:v>0.25</c:v>
                </c:pt>
                <c:pt idx="31">
                  <c:v>0.1111111111111111</c:v>
                </c:pt>
                <c:pt idx="32">
                  <c:v>0.2</c:v>
                </c:pt>
                <c:pt idx="33">
                  <c:v>0</c:v>
                </c:pt>
                <c:pt idx="34">
                  <c:v>0.25</c:v>
                </c:pt>
                <c:pt idx="35">
                  <c:v>0.33333333333333331</c:v>
                </c:pt>
                <c:pt idx="36">
                  <c:v>0</c:v>
                </c:pt>
                <c:pt idx="37">
                  <c:v>1</c:v>
                </c:pt>
                <c:pt idx="38">
                  <c:v>0.2</c:v>
                </c:pt>
                <c:pt idx="39">
                  <c:v>0.2</c:v>
                </c:pt>
                <c:pt idx="40">
                  <c:v>0</c:v>
                </c:pt>
                <c:pt idx="41">
                  <c:v>0.5</c:v>
                </c:pt>
                <c:pt idx="42">
                  <c:v>0.16666666666666666</c:v>
                </c:pt>
                <c:pt idx="43">
                  <c:v>0</c:v>
                </c:pt>
                <c:pt idx="44">
                  <c:v>0.5</c:v>
                </c:pt>
                <c:pt idx="45">
                  <c:v>0.33333333333333331</c:v>
                </c:pt>
                <c:pt idx="46">
                  <c:v>0.5</c:v>
                </c:pt>
                <c:pt idx="47">
                  <c:v>0</c:v>
                </c:pt>
                <c:pt idx="48">
                  <c:v>0</c:v>
                </c:pt>
                <c:pt idx="49">
                  <c:v>0</c:v>
                </c:pt>
                <c:pt idx="50">
                  <c:v>0</c:v>
                </c:pt>
                <c:pt idx="51">
                  <c:v>0</c:v>
                </c:pt>
                <c:pt idx="52">
                  <c:v>1</c:v>
                </c:pt>
                <c:pt idx="53">
                  <c:v>0</c:v>
                </c:pt>
                <c:pt idx="54">
                  <c:v>0</c:v>
                </c:pt>
                <c:pt idx="55">
                  <c:v>0</c:v>
                </c:pt>
                <c:pt idx="56">
                  <c:v>0</c:v>
                </c:pt>
                <c:pt idx="57">
                  <c:v>0</c:v>
                </c:pt>
                <c:pt idx="58">
                  <c:v>0</c:v>
                </c:pt>
                <c:pt idx="59">
                  <c:v>0</c:v>
                </c:pt>
                <c:pt idx="60">
                  <c:v>0</c:v>
                </c:pt>
                <c:pt idx="61">
                  <c:v>0</c:v>
                </c:pt>
                <c:pt idx="62">
                  <c:v>1</c:v>
                </c:pt>
                <c:pt idx="63">
                  <c:v>0</c:v>
                </c:pt>
              </c:numCache>
            </c:numRef>
          </c:val>
          <c:smooth val="0"/>
          <c:extLst>
            <c:ext xmlns:c16="http://schemas.microsoft.com/office/drawing/2014/chart" uri="{C3380CC4-5D6E-409C-BE32-E72D297353CC}">
              <c16:uniqueId val="{00000002-F908-481D-BBE6-EA825E67B423}"/>
            </c:ext>
          </c:extLst>
        </c:ser>
        <c:dLbls>
          <c:showLegendKey val="0"/>
          <c:showVal val="0"/>
          <c:showCatName val="0"/>
          <c:showSerName val="0"/>
          <c:showPercent val="0"/>
          <c:showBubbleSize val="0"/>
        </c:dLbls>
        <c:marker val="1"/>
        <c:smooth val="0"/>
        <c:axId val="458690448"/>
        <c:axId val="456393000"/>
      </c:lineChart>
      <c:catAx>
        <c:axId val="156070640"/>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156074560"/>
        <c:crosses val="autoZero"/>
        <c:auto val="1"/>
        <c:lblAlgn val="ctr"/>
        <c:lblOffset val="100"/>
        <c:tickLblSkip val="4"/>
        <c:noMultiLvlLbl val="0"/>
      </c:catAx>
      <c:valAx>
        <c:axId val="156074560"/>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156070640"/>
        <c:crosses val="autoZero"/>
        <c:crossBetween val="between"/>
      </c:valAx>
      <c:catAx>
        <c:axId val="458690448"/>
        <c:scaling>
          <c:orientation val="minMax"/>
        </c:scaling>
        <c:delete val="1"/>
        <c:axPos val="b"/>
        <c:numFmt formatCode="h:mm" sourceLinked="1"/>
        <c:majorTickMark val="out"/>
        <c:minorTickMark val="none"/>
        <c:tickLblPos val="none"/>
        <c:crossAx val="456393000"/>
        <c:crosses val="autoZero"/>
        <c:auto val="1"/>
        <c:lblAlgn val="ctr"/>
        <c:lblOffset val="100"/>
        <c:noMultiLvlLbl val="0"/>
      </c:catAx>
      <c:valAx>
        <c:axId val="456393000"/>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8690448"/>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'1d'!$B$13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'1d'!$B$15:$B$78</c:f>
              <c:numCache>
                <c:formatCode>General</c:formatCode>
                <c:ptCount val="64"/>
                <c:pt idx="0">
                  <c:v>0</c:v>
                </c:pt>
                <c:pt idx="1">
                  <c:v>0</c:v>
                </c:pt>
                <c:pt idx="2">
                  <c:v>0</c:v>
                </c:pt>
                <c:pt idx="3">
                  <c:v>0</c:v>
                </c:pt>
                <c:pt idx="4">
                  <c:v>0</c:v>
                </c:pt>
                <c:pt idx="5">
                  <c:v>1</c:v>
                </c:pt>
                <c:pt idx="6">
                  <c:v>0</c:v>
                </c:pt>
                <c:pt idx="7">
                  <c:v>2</c:v>
                </c:pt>
                <c:pt idx="8">
                  <c:v>3</c:v>
                </c:pt>
                <c:pt idx="9">
                  <c:v>0</c:v>
                </c:pt>
                <c:pt idx="10">
                  <c:v>0</c:v>
                </c:pt>
                <c:pt idx="11">
                  <c:v>1</c:v>
                </c:pt>
                <c:pt idx="12">
                  <c:v>1</c:v>
                </c:pt>
                <c:pt idx="13">
                  <c:v>1</c:v>
                </c:pt>
                <c:pt idx="14">
                  <c:v>2</c:v>
                </c:pt>
                <c:pt idx="15">
                  <c:v>4</c:v>
                </c:pt>
                <c:pt idx="16">
                  <c:v>7</c:v>
                </c:pt>
                <c:pt idx="17">
                  <c:v>6</c:v>
                </c:pt>
                <c:pt idx="18">
                  <c:v>5</c:v>
                </c:pt>
                <c:pt idx="19">
                  <c:v>5</c:v>
                </c:pt>
                <c:pt idx="20">
                  <c:v>1</c:v>
                </c:pt>
                <c:pt idx="21">
                  <c:v>1</c:v>
                </c:pt>
                <c:pt idx="22">
                  <c:v>4</c:v>
                </c:pt>
                <c:pt idx="23">
                  <c:v>4</c:v>
                </c:pt>
                <c:pt idx="24">
                  <c:v>5</c:v>
                </c:pt>
                <c:pt idx="25">
                  <c:v>15</c:v>
                </c:pt>
                <c:pt idx="26">
                  <c:v>10</c:v>
                </c:pt>
                <c:pt idx="27">
                  <c:v>14</c:v>
                </c:pt>
                <c:pt idx="28">
                  <c:v>8</c:v>
                </c:pt>
                <c:pt idx="29">
                  <c:v>7</c:v>
                </c:pt>
                <c:pt idx="30">
                  <c:v>6</c:v>
                </c:pt>
                <c:pt idx="31">
                  <c:v>19</c:v>
                </c:pt>
                <c:pt idx="32">
                  <c:v>8</c:v>
                </c:pt>
                <c:pt idx="33">
                  <c:v>18</c:v>
                </c:pt>
                <c:pt idx="34">
                  <c:v>4</c:v>
                </c:pt>
                <c:pt idx="35">
                  <c:v>6</c:v>
                </c:pt>
                <c:pt idx="36">
                  <c:v>4</c:v>
                </c:pt>
                <c:pt idx="37">
                  <c:v>3</c:v>
                </c:pt>
                <c:pt idx="38">
                  <c:v>3</c:v>
                </c:pt>
                <c:pt idx="39">
                  <c:v>4</c:v>
                </c:pt>
                <c:pt idx="40">
                  <c:v>4</c:v>
                </c:pt>
                <c:pt idx="41">
                  <c:v>4</c:v>
                </c:pt>
                <c:pt idx="42">
                  <c:v>8</c:v>
                </c:pt>
                <c:pt idx="43">
                  <c:v>5</c:v>
                </c:pt>
                <c:pt idx="44">
                  <c:v>5</c:v>
                </c:pt>
                <c:pt idx="45">
                  <c:v>7</c:v>
                </c:pt>
                <c:pt idx="46">
                  <c:v>5</c:v>
                </c:pt>
                <c:pt idx="47">
                  <c:v>2</c:v>
                </c:pt>
                <c:pt idx="48">
                  <c:v>0</c:v>
                </c:pt>
                <c:pt idx="49">
                  <c:v>1</c:v>
                </c:pt>
                <c:pt idx="50">
                  <c:v>1</c:v>
                </c:pt>
                <c:pt idx="51">
                  <c:v>3</c:v>
                </c:pt>
                <c:pt idx="52">
                  <c:v>0</c:v>
                </c:pt>
                <c:pt idx="53">
                  <c:v>6</c:v>
                </c:pt>
                <c:pt idx="54">
                  <c:v>5</c:v>
                </c:pt>
                <c:pt idx="55">
                  <c:v>2</c:v>
                </c:pt>
                <c:pt idx="56">
                  <c:v>1</c:v>
                </c:pt>
                <c:pt idx="57">
                  <c:v>2</c:v>
                </c:pt>
                <c:pt idx="58">
                  <c:v>1</c:v>
                </c:pt>
                <c:pt idx="59">
                  <c:v>0</c:v>
                </c:pt>
                <c:pt idx="60">
                  <c:v>0</c:v>
                </c:pt>
                <c:pt idx="61">
                  <c:v>0</c:v>
                </c:pt>
                <c:pt idx="62">
                  <c:v>1</c:v>
                </c:pt>
                <c:pt idx="63">
                  <c:v>0</c:v>
                </c:pt>
              </c:numCache>
            </c:numRef>
          </c:val>
          <c:smooth val="0"/>
          <c:extLst>
            <c:ext xmlns:c16="http://schemas.microsoft.com/office/drawing/2014/chart" uri="{C3380CC4-5D6E-409C-BE32-E72D297353CC}">
              <c16:uniqueId val="{00000000-BAE9-4B0C-BE5E-7A95B4B17966}"/>
            </c:ext>
          </c:extLst>
        </c:ser>
        <c:ser>
          <c:idx val="1"/>
          <c:order val="1"/>
          <c:tx>
            <c:strRef>
              <c:f>'1d'!$C$13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'1d'!$C$15:$C$78</c:f>
              <c:numCache>
                <c:formatCode>General</c:formatCode>
                <c:ptCount val="64"/>
                <c:pt idx="0">
                  <c:v>0</c:v>
                </c:pt>
                <c:pt idx="1">
                  <c:v>0</c:v>
                </c:pt>
                <c:pt idx="2">
                  <c:v>0</c:v>
                </c:pt>
                <c:pt idx="3">
                  <c:v>0</c:v>
                </c:pt>
                <c:pt idx="4">
                  <c:v>0</c:v>
                </c:pt>
                <c:pt idx="5">
                  <c:v>1</c:v>
                </c:pt>
                <c:pt idx="6">
                  <c:v>0</c:v>
                </c:pt>
                <c:pt idx="7">
                  <c:v>1</c:v>
                </c:pt>
                <c:pt idx="8">
                  <c:v>2</c:v>
                </c:pt>
                <c:pt idx="9">
                  <c:v>0</c:v>
                </c:pt>
                <c:pt idx="10">
                  <c:v>0</c:v>
                </c:pt>
                <c:pt idx="11">
                  <c:v>0</c:v>
                </c:pt>
                <c:pt idx="12">
                  <c:v>1</c:v>
                </c:pt>
                <c:pt idx="13">
                  <c:v>0</c:v>
                </c:pt>
                <c:pt idx="14">
                  <c:v>0</c:v>
                </c:pt>
                <c:pt idx="15">
                  <c:v>0</c:v>
                </c:pt>
                <c:pt idx="16">
                  <c:v>0</c:v>
                </c:pt>
                <c:pt idx="17">
                  <c:v>1</c:v>
                </c:pt>
                <c:pt idx="18">
                  <c:v>5</c:v>
                </c:pt>
                <c:pt idx="19">
                  <c:v>4</c:v>
                </c:pt>
                <c:pt idx="20">
                  <c:v>0</c:v>
                </c:pt>
                <c:pt idx="21">
                  <c:v>1</c:v>
                </c:pt>
                <c:pt idx="22">
                  <c:v>3</c:v>
                </c:pt>
                <c:pt idx="23">
                  <c:v>3</c:v>
                </c:pt>
                <c:pt idx="24">
                  <c:v>1</c:v>
                </c:pt>
                <c:pt idx="25">
                  <c:v>11</c:v>
                </c:pt>
                <c:pt idx="26">
                  <c:v>7</c:v>
                </c:pt>
                <c:pt idx="27">
                  <c:v>12</c:v>
                </c:pt>
                <c:pt idx="28">
                  <c:v>6</c:v>
                </c:pt>
                <c:pt idx="29">
                  <c:v>5</c:v>
                </c:pt>
                <c:pt idx="30">
                  <c:v>4</c:v>
                </c:pt>
                <c:pt idx="31">
                  <c:v>9</c:v>
                </c:pt>
                <c:pt idx="32">
                  <c:v>8</c:v>
                </c:pt>
                <c:pt idx="33">
                  <c:v>14</c:v>
                </c:pt>
                <c:pt idx="34">
                  <c:v>3</c:v>
                </c:pt>
                <c:pt idx="35">
                  <c:v>4</c:v>
                </c:pt>
                <c:pt idx="36">
                  <c:v>2</c:v>
                </c:pt>
                <c:pt idx="37">
                  <c:v>2</c:v>
                </c:pt>
                <c:pt idx="38">
                  <c:v>2</c:v>
                </c:pt>
                <c:pt idx="39">
                  <c:v>2</c:v>
                </c:pt>
                <c:pt idx="40">
                  <c:v>2</c:v>
                </c:pt>
                <c:pt idx="41">
                  <c:v>2</c:v>
                </c:pt>
                <c:pt idx="42">
                  <c:v>5</c:v>
                </c:pt>
                <c:pt idx="43">
                  <c:v>3</c:v>
                </c:pt>
                <c:pt idx="44">
                  <c:v>2</c:v>
                </c:pt>
                <c:pt idx="45">
                  <c:v>6</c:v>
                </c:pt>
                <c:pt idx="46">
                  <c:v>4</c:v>
                </c:pt>
                <c:pt idx="47">
                  <c:v>2</c:v>
                </c:pt>
                <c:pt idx="48">
                  <c:v>0</c:v>
                </c:pt>
                <c:pt idx="49">
                  <c:v>0</c:v>
                </c:pt>
                <c:pt idx="50">
                  <c:v>0</c:v>
                </c:pt>
                <c:pt idx="51">
                  <c:v>1</c:v>
                </c:pt>
                <c:pt idx="52">
                  <c:v>0</c:v>
                </c:pt>
                <c:pt idx="53">
                  <c:v>2</c:v>
                </c:pt>
                <c:pt idx="54">
                  <c:v>1</c:v>
                </c:pt>
                <c:pt idx="55">
                  <c:v>2</c:v>
                </c:pt>
                <c:pt idx="56">
                  <c:v>1</c:v>
                </c:pt>
                <c:pt idx="57">
                  <c:v>0</c:v>
                </c:pt>
                <c:pt idx="58">
                  <c:v>1</c:v>
                </c:pt>
                <c:pt idx="59">
                  <c:v>0</c:v>
                </c:pt>
                <c:pt idx="60">
                  <c:v>0</c:v>
                </c:pt>
                <c:pt idx="61">
                  <c:v>0</c:v>
                </c:pt>
                <c:pt idx="62">
                  <c:v>1</c:v>
                </c:pt>
                <c:pt idx="63">
                  <c:v>0</c:v>
                </c:pt>
              </c:numCache>
            </c:numRef>
          </c:val>
          <c:smooth val="0"/>
          <c:extLst>
            <c:ext xmlns:c16="http://schemas.microsoft.com/office/drawing/2014/chart" uri="{C3380CC4-5D6E-409C-BE32-E72D297353CC}">
              <c16:uniqueId val="{00000001-BAE9-4B0C-BE5E-7A95B4B17966}"/>
            </c:ext>
          </c:extLst>
        </c:ser>
        <c:dLbls>
          <c:showLegendKey val="0"/>
          <c:showVal val="0"/>
          <c:showCatName val="0"/>
          <c:showSerName val="0"/>
          <c:showPercent val="0"/>
          <c:showBubbleSize val="0"/>
        </c:dLbls>
        <c:marker val="1"/>
        <c:smooth val="0"/>
        <c:axId val="457605960"/>
        <c:axId val="457608704"/>
      </c:lineChart>
      <c:lineChart>
        <c:grouping val="standard"/>
        <c:varyColors val="0"/>
        <c:ser>
          <c:idx val="2"/>
          <c:order val="2"/>
          <c:tx>
            <c:strRef>
              <c:f>'1d'!$D$13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'1d'!$D$15:$D$78</c:f>
              <c:numCache>
                <c:formatCode>0%</c:formatCode>
                <c:ptCount val="64"/>
                <c:pt idx="0">
                  <c:v>0</c:v>
                </c:pt>
                <c:pt idx="1">
                  <c:v>0</c:v>
                </c:pt>
                <c:pt idx="2">
                  <c:v>0</c:v>
                </c:pt>
                <c:pt idx="3">
                  <c:v>0</c:v>
                </c:pt>
                <c:pt idx="4">
                  <c:v>0</c:v>
                </c:pt>
                <c:pt idx="5">
                  <c:v>1</c:v>
                </c:pt>
                <c:pt idx="6">
                  <c:v>0</c:v>
                </c:pt>
                <c:pt idx="7">
                  <c:v>0.5</c:v>
                </c:pt>
                <c:pt idx="8">
                  <c:v>0.66666666666666663</c:v>
                </c:pt>
                <c:pt idx="9">
                  <c:v>0</c:v>
                </c:pt>
                <c:pt idx="10">
                  <c:v>0</c:v>
                </c:pt>
                <c:pt idx="11">
                  <c:v>0</c:v>
                </c:pt>
                <c:pt idx="12">
                  <c:v>1</c:v>
                </c:pt>
                <c:pt idx="13">
                  <c:v>0</c:v>
                </c:pt>
                <c:pt idx="14">
                  <c:v>0</c:v>
                </c:pt>
                <c:pt idx="15">
                  <c:v>0</c:v>
                </c:pt>
                <c:pt idx="16">
                  <c:v>0</c:v>
                </c:pt>
                <c:pt idx="17">
                  <c:v>0.16666666666666666</c:v>
                </c:pt>
                <c:pt idx="18">
                  <c:v>1</c:v>
                </c:pt>
                <c:pt idx="19">
                  <c:v>0.8</c:v>
                </c:pt>
                <c:pt idx="20">
                  <c:v>0</c:v>
                </c:pt>
                <c:pt idx="21">
                  <c:v>1</c:v>
                </c:pt>
                <c:pt idx="22">
                  <c:v>0.75</c:v>
                </c:pt>
                <c:pt idx="23">
                  <c:v>0.75</c:v>
                </c:pt>
                <c:pt idx="24">
                  <c:v>0.2</c:v>
                </c:pt>
                <c:pt idx="25">
                  <c:v>0.73333333333333328</c:v>
                </c:pt>
                <c:pt idx="26">
                  <c:v>0.7</c:v>
                </c:pt>
                <c:pt idx="27">
                  <c:v>0.8571428571428571</c:v>
                </c:pt>
                <c:pt idx="28">
                  <c:v>0.75</c:v>
                </c:pt>
                <c:pt idx="29">
                  <c:v>0.7142857142857143</c:v>
                </c:pt>
                <c:pt idx="30">
                  <c:v>0.66666666666666663</c:v>
                </c:pt>
                <c:pt idx="31">
                  <c:v>0.47368421052631576</c:v>
                </c:pt>
                <c:pt idx="32">
                  <c:v>1</c:v>
                </c:pt>
                <c:pt idx="33">
                  <c:v>0.77777777777777779</c:v>
                </c:pt>
                <c:pt idx="34">
                  <c:v>0.75</c:v>
                </c:pt>
                <c:pt idx="35">
                  <c:v>0.66666666666666663</c:v>
                </c:pt>
                <c:pt idx="36">
                  <c:v>0.5</c:v>
                </c:pt>
                <c:pt idx="37">
                  <c:v>0.66666666666666663</c:v>
                </c:pt>
                <c:pt idx="38">
                  <c:v>0.66666666666666663</c:v>
                </c:pt>
                <c:pt idx="39">
                  <c:v>0.5</c:v>
                </c:pt>
                <c:pt idx="40">
                  <c:v>0.5</c:v>
                </c:pt>
                <c:pt idx="41">
                  <c:v>0.5</c:v>
                </c:pt>
                <c:pt idx="42">
                  <c:v>0.625</c:v>
                </c:pt>
                <c:pt idx="43">
                  <c:v>0.6</c:v>
                </c:pt>
                <c:pt idx="44">
                  <c:v>0.4</c:v>
                </c:pt>
                <c:pt idx="45">
                  <c:v>0.8571428571428571</c:v>
                </c:pt>
                <c:pt idx="46">
                  <c:v>0.8</c:v>
                </c:pt>
                <c:pt idx="47">
                  <c:v>1</c:v>
                </c:pt>
                <c:pt idx="48">
                  <c:v>0</c:v>
                </c:pt>
                <c:pt idx="49">
                  <c:v>0</c:v>
                </c:pt>
                <c:pt idx="50">
                  <c:v>0</c:v>
                </c:pt>
                <c:pt idx="51">
                  <c:v>0.33333333333333331</c:v>
                </c:pt>
                <c:pt idx="52">
                  <c:v>0</c:v>
                </c:pt>
                <c:pt idx="53">
                  <c:v>0.33333333333333331</c:v>
                </c:pt>
                <c:pt idx="54">
                  <c:v>0.2</c:v>
                </c:pt>
                <c:pt idx="55">
                  <c:v>1</c:v>
                </c:pt>
                <c:pt idx="56">
                  <c:v>1</c:v>
                </c:pt>
                <c:pt idx="57">
                  <c:v>0</c:v>
                </c:pt>
                <c:pt idx="58">
                  <c:v>1</c:v>
                </c:pt>
                <c:pt idx="59">
                  <c:v>0</c:v>
                </c:pt>
                <c:pt idx="60">
                  <c:v>0</c:v>
                </c:pt>
                <c:pt idx="61">
                  <c:v>0</c:v>
                </c:pt>
                <c:pt idx="62">
                  <c:v>1</c:v>
                </c:pt>
                <c:pt idx="63">
                  <c:v>0</c:v>
                </c:pt>
              </c:numCache>
            </c:numRef>
          </c:val>
          <c:smooth val="0"/>
          <c:extLst>
            <c:ext xmlns:c16="http://schemas.microsoft.com/office/drawing/2014/chart" uri="{C3380CC4-5D6E-409C-BE32-E72D297353CC}">
              <c16:uniqueId val="{00000002-BAE9-4B0C-BE5E-7A95B4B17966}"/>
            </c:ext>
          </c:extLst>
        </c:ser>
        <c:dLbls>
          <c:showLegendKey val="0"/>
          <c:showVal val="0"/>
          <c:showCatName val="0"/>
          <c:showSerName val="0"/>
          <c:showPercent val="0"/>
          <c:showBubbleSize val="0"/>
        </c:dLbls>
        <c:marker val="1"/>
        <c:smooth val="0"/>
        <c:axId val="457609096"/>
        <c:axId val="457606744"/>
      </c:lineChart>
      <c:catAx>
        <c:axId val="457605960"/>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7608704"/>
        <c:crosses val="autoZero"/>
        <c:auto val="1"/>
        <c:lblAlgn val="ctr"/>
        <c:lblOffset val="100"/>
        <c:tickLblSkip val="4"/>
        <c:noMultiLvlLbl val="0"/>
      </c:catAx>
      <c:valAx>
        <c:axId val="457608704"/>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7605960"/>
        <c:crosses val="autoZero"/>
        <c:crossBetween val="between"/>
      </c:valAx>
      <c:catAx>
        <c:axId val="457609096"/>
        <c:scaling>
          <c:orientation val="minMax"/>
        </c:scaling>
        <c:delete val="1"/>
        <c:axPos val="b"/>
        <c:numFmt formatCode="h:mm" sourceLinked="1"/>
        <c:majorTickMark val="out"/>
        <c:minorTickMark val="none"/>
        <c:tickLblPos val="none"/>
        <c:crossAx val="457606744"/>
        <c:crosses val="autoZero"/>
        <c:auto val="1"/>
        <c:lblAlgn val="ctr"/>
        <c:lblOffset val="100"/>
        <c:noMultiLvlLbl val="0"/>
      </c:catAx>
      <c:valAx>
        <c:axId val="457606744"/>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7609096"/>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'1d'!$K$13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'1d'!$K$15:$K$78</c:f>
              <c:numCache>
                <c:formatCode>General</c:formatCode>
                <c:ptCount val="64"/>
                <c:pt idx="0">
                  <c:v>0</c:v>
                </c:pt>
                <c:pt idx="1">
                  <c:v>0</c:v>
                </c:pt>
                <c:pt idx="2">
                  <c:v>0</c:v>
                </c:pt>
                <c:pt idx="3">
                  <c:v>0</c:v>
                </c:pt>
                <c:pt idx="4">
                  <c:v>0</c:v>
                </c:pt>
                <c:pt idx="5">
                  <c:v>1</c:v>
                </c:pt>
                <c:pt idx="6">
                  <c:v>0</c:v>
                </c:pt>
                <c:pt idx="7">
                  <c:v>1</c:v>
                </c:pt>
                <c:pt idx="8">
                  <c:v>2</c:v>
                </c:pt>
                <c:pt idx="9">
                  <c:v>0</c:v>
                </c:pt>
                <c:pt idx="10">
                  <c:v>0</c:v>
                </c:pt>
                <c:pt idx="11">
                  <c:v>0</c:v>
                </c:pt>
                <c:pt idx="12">
                  <c:v>1</c:v>
                </c:pt>
                <c:pt idx="13">
                  <c:v>0</c:v>
                </c:pt>
                <c:pt idx="14">
                  <c:v>0</c:v>
                </c:pt>
                <c:pt idx="15">
                  <c:v>2</c:v>
                </c:pt>
                <c:pt idx="16">
                  <c:v>3</c:v>
                </c:pt>
                <c:pt idx="17">
                  <c:v>4</c:v>
                </c:pt>
                <c:pt idx="18">
                  <c:v>4</c:v>
                </c:pt>
                <c:pt idx="19">
                  <c:v>2</c:v>
                </c:pt>
                <c:pt idx="20">
                  <c:v>0</c:v>
                </c:pt>
                <c:pt idx="21">
                  <c:v>0</c:v>
                </c:pt>
                <c:pt idx="22">
                  <c:v>3</c:v>
                </c:pt>
                <c:pt idx="23">
                  <c:v>4</c:v>
                </c:pt>
                <c:pt idx="24">
                  <c:v>4</c:v>
                </c:pt>
                <c:pt idx="25">
                  <c:v>12</c:v>
                </c:pt>
                <c:pt idx="26">
                  <c:v>7</c:v>
                </c:pt>
                <c:pt idx="27">
                  <c:v>8</c:v>
                </c:pt>
                <c:pt idx="28">
                  <c:v>6</c:v>
                </c:pt>
                <c:pt idx="29">
                  <c:v>5</c:v>
                </c:pt>
                <c:pt idx="30">
                  <c:v>4</c:v>
                </c:pt>
                <c:pt idx="31">
                  <c:v>10</c:v>
                </c:pt>
                <c:pt idx="32">
                  <c:v>6</c:v>
                </c:pt>
                <c:pt idx="33">
                  <c:v>14</c:v>
                </c:pt>
                <c:pt idx="34">
                  <c:v>2</c:v>
                </c:pt>
                <c:pt idx="35">
                  <c:v>3</c:v>
                </c:pt>
                <c:pt idx="36">
                  <c:v>3</c:v>
                </c:pt>
                <c:pt idx="37">
                  <c:v>1</c:v>
                </c:pt>
                <c:pt idx="38">
                  <c:v>1</c:v>
                </c:pt>
                <c:pt idx="39">
                  <c:v>3</c:v>
                </c:pt>
                <c:pt idx="40">
                  <c:v>2</c:v>
                </c:pt>
                <c:pt idx="41">
                  <c:v>2</c:v>
                </c:pt>
                <c:pt idx="42">
                  <c:v>4</c:v>
                </c:pt>
                <c:pt idx="43">
                  <c:v>3</c:v>
                </c:pt>
                <c:pt idx="44">
                  <c:v>4</c:v>
                </c:pt>
                <c:pt idx="45">
                  <c:v>6</c:v>
                </c:pt>
                <c:pt idx="46">
                  <c:v>1</c:v>
                </c:pt>
                <c:pt idx="47">
                  <c:v>2</c:v>
                </c:pt>
                <c:pt idx="48">
                  <c:v>0</c:v>
                </c:pt>
                <c:pt idx="49">
                  <c:v>0</c:v>
                </c:pt>
                <c:pt idx="50">
                  <c:v>0</c:v>
                </c:pt>
                <c:pt idx="51">
                  <c:v>1</c:v>
                </c:pt>
                <c:pt idx="52">
                  <c:v>0</c:v>
                </c:pt>
                <c:pt idx="53">
                  <c:v>5</c:v>
                </c:pt>
                <c:pt idx="54">
                  <c:v>2</c:v>
                </c:pt>
                <c:pt idx="55">
                  <c:v>2</c:v>
                </c:pt>
                <c:pt idx="56">
                  <c:v>0</c:v>
                </c:pt>
                <c:pt idx="57">
                  <c:v>0</c:v>
                </c:pt>
                <c:pt idx="58">
                  <c:v>1</c:v>
                </c:pt>
                <c:pt idx="59">
                  <c:v>0</c:v>
                </c:pt>
                <c:pt idx="60">
                  <c:v>0</c:v>
                </c:pt>
                <c:pt idx="61">
                  <c:v>0</c:v>
                </c:pt>
                <c:pt idx="62">
                  <c:v>0</c:v>
                </c:pt>
                <c:pt idx="63">
                  <c:v>0</c:v>
                </c:pt>
              </c:numCache>
            </c:numRef>
          </c:val>
          <c:smooth val="0"/>
          <c:extLst>
            <c:ext xmlns:c16="http://schemas.microsoft.com/office/drawing/2014/chart" uri="{C3380CC4-5D6E-409C-BE32-E72D297353CC}">
              <c16:uniqueId val="{00000000-7E82-40E5-9977-B63072F452C8}"/>
            </c:ext>
          </c:extLst>
        </c:ser>
        <c:ser>
          <c:idx val="1"/>
          <c:order val="1"/>
          <c:tx>
            <c:strRef>
              <c:f>'1d'!$L$13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'1d'!$L$15:$L$78</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3</c:v>
                </c:pt>
                <c:pt idx="23">
                  <c:v>2</c:v>
                </c:pt>
                <c:pt idx="24">
                  <c:v>1</c:v>
                </c:pt>
                <c:pt idx="25">
                  <c:v>4</c:v>
                </c:pt>
                <c:pt idx="26">
                  <c:v>3</c:v>
                </c:pt>
                <c:pt idx="27">
                  <c:v>5</c:v>
                </c:pt>
                <c:pt idx="28">
                  <c:v>4</c:v>
                </c:pt>
                <c:pt idx="29">
                  <c:v>2</c:v>
                </c:pt>
                <c:pt idx="30">
                  <c:v>3</c:v>
                </c:pt>
                <c:pt idx="31">
                  <c:v>5</c:v>
                </c:pt>
                <c:pt idx="32">
                  <c:v>5</c:v>
                </c:pt>
                <c:pt idx="33">
                  <c:v>6</c:v>
                </c:pt>
                <c:pt idx="34">
                  <c:v>1</c:v>
                </c:pt>
                <c:pt idx="35">
                  <c:v>2</c:v>
                </c:pt>
                <c:pt idx="36">
                  <c:v>0</c:v>
                </c:pt>
                <c:pt idx="37">
                  <c:v>1</c:v>
                </c:pt>
                <c:pt idx="38">
                  <c:v>0</c:v>
                </c:pt>
                <c:pt idx="39">
                  <c:v>1</c:v>
                </c:pt>
                <c:pt idx="40">
                  <c:v>0</c:v>
                </c:pt>
                <c:pt idx="41">
                  <c:v>0</c:v>
                </c:pt>
                <c:pt idx="42">
                  <c:v>2</c:v>
                </c:pt>
                <c:pt idx="43">
                  <c:v>2</c:v>
                </c:pt>
                <c:pt idx="44">
                  <c:v>0</c:v>
                </c:pt>
                <c:pt idx="45">
                  <c:v>2</c:v>
                </c:pt>
                <c:pt idx="46">
                  <c:v>1</c:v>
                </c:pt>
                <c:pt idx="47">
                  <c:v>0</c:v>
                </c:pt>
                <c:pt idx="48">
                  <c:v>0</c:v>
                </c:pt>
                <c:pt idx="49">
                  <c:v>0</c:v>
                </c:pt>
                <c:pt idx="50">
                  <c:v>0</c:v>
                </c:pt>
                <c:pt idx="51">
                  <c:v>0</c:v>
                </c:pt>
                <c:pt idx="52">
                  <c:v>0</c:v>
                </c:pt>
                <c:pt idx="53">
                  <c:v>1</c:v>
                </c:pt>
                <c:pt idx="54">
                  <c:v>1</c:v>
                </c:pt>
                <c:pt idx="55">
                  <c:v>1</c:v>
                </c:pt>
                <c:pt idx="56">
                  <c:v>0</c:v>
                </c:pt>
                <c:pt idx="57">
                  <c:v>0</c:v>
                </c:pt>
                <c:pt idx="58">
                  <c:v>1</c:v>
                </c:pt>
                <c:pt idx="59">
                  <c:v>0</c:v>
                </c:pt>
                <c:pt idx="60">
                  <c:v>0</c:v>
                </c:pt>
                <c:pt idx="61">
                  <c:v>0</c:v>
                </c:pt>
                <c:pt idx="62">
                  <c:v>0</c:v>
                </c:pt>
                <c:pt idx="63">
                  <c:v>0</c:v>
                </c:pt>
              </c:numCache>
            </c:numRef>
          </c:val>
          <c:smooth val="0"/>
          <c:extLst>
            <c:ext xmlns:c16="http://schemas.microsoft.com/office/drawing/2014/chart" uri="{C3380CC4-5D6E-409C-BE32-E72D297353CC}">
              <c16:uniqueId val="{00000001-7E82-40E5-9977-B63072F452C8}"/>
            </c:ext>
          </c:extLst>
        </c:ser>
        <c:dLbls>
          <c:showLegendKey val="0"/>
          <c:showVal val="0"/>
          <c:showCatName val="0"/>
          <c:showSerName val="0"/>
          <c:showPercent val="0"/>
          <c:showBubbleSize val="0"/>
        </c:dLbls>
        <c:marker val="1"/>
        <c:smooth val="0"/>
        <c:axId val="457610664"/>
        <c:axId val="156071424"/>
      </c:lineChart>
      <c:lineChart>
        <c:grouping val="standard"/>
        <c:varyColors val="0"/>
        <c:ser>
          <c:idx val="2"/>
          <c:order val="2"/>
          <c:tx>
            <c:strRef>
              <c:f>'1d'!$M$13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'1d'!$M$15:$M$78</c:f>
              <c:numCache>
                <c:formatCode>0%</c:formatCode>
                <c:ptCount val="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0.5</c:v>
                </c:pt>
                <c:pt idx="24">
                  <c:v>0.25</c:v>
                </c:pt>
                <c:pt idx="25">
                  <c:v>0.33333333333333331</c:v>
                </c:pt>
                <c:pt idx="26">
                  <c:v>0.42857142857142855</c:v>
                </c:pt>
                <c:pt idx="27">
                  <c:v>0.625</c:v>
                </c:pt>
                <c:pt idx="28">
                  <c:v>0.66666666666666663</c:v>
                </c:pt>
                <c:pt idx="29">
                  <c:v>0.4</c:v>
                </c:pt>
                <c:pt idx="30">
                  <c:v>0.75</c:v>
                </c:pt>
                <c:pt idx="31">
                  <c:v>0.5</c:v>
                </c:pt>
                <c:pt idx="32">
                  <c:v>0.83333333333333337</c:v>
                </c:pt>
                <c:pt idx="33">
                  <c:v>0.42857142857142855</c:v>
                </c:pt>
                <c:pt idx="34">
                  <c:v>0.5</c:v>
                </c:pt>
                <c:pt idx="35">
                  <c:v>0.66666666666666663</c:v>
                </c:pt>
                <c:pt idx="36">
                  <c:v>0</c:v>
                </c:pt>
                <c:pt idx="37">
                  <c:v>1</c:v>
                </c:pt>
                <c:pt idx="38">
                  <c:v>0</c:v>
                </c:pt>
                <c:pt idx="39">
                  <c:v>0.33333333333333331</c:v>
                </c:pt>
                <c:pt idx="40">
                  <c:v>0</c:v>
                </c:pt>
                <c:pt idx="41">
                  <c:v>0</c:v>
                </c:pt>
                <c:pt idx="42">
                  <c:v>0.5</c:v>
                </c:pt>
                <c:pt idx="43">
                  <c:v>0.66666666666666663</c:v>
                </c:pt>
                <c:pt idx="44">
                  <c:v>0</c:v>
                </c:pt>
                <c:pt idx="45">
                  <c:v>0.33333333333333331</c:v>
                </c:pt>
                <c:pt idx="46">
                  <c:v>1</c:v>
                </c:pt>
                <c:pt idx="47">
                  <c:v>0</c:v>
                </c:pt>
                <c:pt idx="48">
                  <c:v>0</c:v>
                </c:pt>
                <c:pt idx="49">
                  <c:v>0</c:v>
                </c:pt>
                <c:pt idx="50">
                  <c:v>0</c:v>
                </c:pt>
                <c:pt idx="51">
                  <c:v>0</c:v>
                </c:pt>
                <c:pt idx="52">
                  <c:v>0</c:v>
                </c:pt>
                <c:pt idx="53">
                  <c:v>0.2</c:v>
                </c:pt>
                <c:pt idx="54">
                  <c:v>0.5</c:v>
                </c:pt>
                <c:pt idx="55">
                  <c:v>0.5</c:v>
                </c:pt>
                <c:pt idx="56">
                  <c:v>0</c:v>
                </c:pt>
                <c:pt idx="57">
                  <c:v>0</c:v>
                </c:pt>
                <c:pt idx="58">
                  <c:v>1</c:v>
                </c:pt>
                <c:pt idx="59">
                  <c:v>0</c:v>
                </c:pt>
                <c:pt idx="60">
                  <c:v>0</c:v>
                </c:pt>
                <c:pt idx="61">
                  <c:v>0</c:v>
                </c:pt>
                <c:pt idx="62">
                  <c:v>0</c:v>
                </c:pt>
                <c:pt idx="63">
                  <c:v>0</c:v>
                </c:pt>
              </c:numCache>
            </c:numRef>
          </c:val>
          <c:smooth val="0"/>
          <c:extLst>
            <c:ext xmlns:c16="http://schemas.microsoft.com/office/drawing/2014/chart" uri="{C3380CC4-5D6E-409C-BE32-E72D297353CC}">
              <c16:uniqueId val="{00000002-7E82-40E5-9977-B63072F452C8}"/>
            </c:ext>
          </c:extLst>
        </c:ser>
        <c:dLbls>
          <c:showLegendKey val="0"/>
          <c:showVal val="0"/>
          <c:showCatName val="0"/>
          <c:showSerName val="0"/>
          <c:showPercent val="0"/>
          <c:showBubbleSize val="0"/>
        </c:dLbls>
        <c:marker val="1"/>
        <c:smooth val="0"/>
        <c:axId val="156073384"/>
        <c:axId val="156072600"/>
      </c:lineChart>
      <c:catAx>
        <c:axId val="457610664"/>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156071424"/>
        <c:crosses val="autoZero"/>
        <c:auto val="1"/>
        <c:lblAlgn val="ctr"/>
        <c:lblOffset val="100"/>
        <c:tickLblSkip val="4"/>
        <c:noMultiLvlLbl val="0"/>
      </c:catAx>
      <c:valAx>
        <c:axId val="156071424"/>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7610664"/>
        <c:crosses val="autoZero"/>
        <c:crossBetween val="between"/>
      </c:valAx>
      <c:catAx>
        <c:axId val="156073384"/>
        <c:scaling>
          <c:orientation val="minMax"/>
        </c:scaling>
        <c:delete val="1"/>
        <c:axPos val="b"/>
        <c:numFmt formatCode="h:mm" sourceLinked="1"/>
        <c:majorTickMark val="out"/>
        <c:minorTickMark val="none"/>
        <c:tickLblPos val="none"/>
        <c:crossAx val="156072600"/>
        <c:crosses val="autoZero"/>
        <c:auto val="1"/>
        <c:lblAlgn val="ctr"/>
        <c:lblOffset val="100"/>
        <c:noMultiLvlLbl val="0"/>
      </c:catAx>
      <c:valAx>
        <c:axId val="156072600"/>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156073384"/>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'3b'!$B$13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'3b'!$B$15:$B$78</c:f>
              <c:numCache>
                <c:formatCode>General</c:formatCode>
                <c:ptCount val="64"/>
                <c:pt idx="0">
                  <c:v>0</c:v>
                </c:pt>
                <c:pt idx="1">
                  <c:v>0</c:v>
                </c:pt>
                <c:pt idx="2">
                  <c:v>0</c:v>
                </c:pt>
                <c:pt idx="3">
                  <c:v>0</c:v>
                </c:pt>
                <c:pt idx="4">
                  <c:v>0</c:v>
                </c:pt>
                <c:pt idx="5">
                  <c:v>0</c:v>
                </c:pt>
                <c:pt idx="6">
                  <c:v>1</c:v>
                </c:pt>
                <c:pt idx="7">
                  <c:v>0</c:v>
                </c:pt>
                <c:pt idx="8">
                  <c:v>2</c:v>
                </c:pt>
                <c:pt idx="9">
                  <c:v>1</c:v>
                </c:pt>
                <c:pt idx="10">
                  <c:v>2</c:v>
                </c:pt>
                <c:pt idx="11">
                  <c:v>4</c:v>
                </c:pt>
                <c:pt idx="12">
                  <c:v>2</c:v>
                </c:pt>
                <c:pt idx="13">
                  <c:v>2</c:v>
                </c:pt>
                <c:pt idx="14">
                  <c:v>3</c:v>
                </c:pt>
                <c:pt idx="15">
                  <c:v>4</c:v>
                </c:pt>
                <c:pt idx="16">
                  <c:v>4</c:v>
                </c:pt>
                <c:pt idx="17">
                  <c:v>6</c:v>
                </c:pt>
                <c:pt idx="18">
                  <c:v>11</c:v>
                </c:pt>
                <c:pt idx="19">
                  <c:v>6</c:v>
                </c:pt>
                <c:pt idx="20">
                  <c:v>7</c:v>
                </c:pt>
                <c:pt idx="21">
                  <c:v>10</c:v>
                </c:pt>
                <c:pt idx="22">
                  <c:v>16</c:v>
                </c:pt>
                <c:pt idx="23">
                  <c:v>16</c:v>
                </c:pt>
                <c:pt idx="24">
                  <c:v>19</c:v>
                </c:pt>
                <c:pt idx="25">
                  <c:v>18</c:v>
                </c:pt>
                <c:pt idx="26">
                  <c:v>10</c:v>
                </c:pt>
                <c:pt idx="27">
                  <c:v>6</c:v>
                </c:pt>
                <c:pt idx="28">
                  <c:v>16</c:v>
                </c:pt>
                <c:pt idx="29">
                  <c:v>18</c:v>
                </c:pt>
                <c:pt idx="30">
                  <c:v>16</c:v>
                </c:pt>
                <c:pt idx="31">
                  <c:v>11</c:v>
                </c:pt>
                <c:pt idx="32">
                  <c:v>20</c:v>
                </c:pt>
                <c:pt idx="33">
                  <c:v>14</c:v>
                </c:pt>
                <c:pt idx="34">
                  <c:v>4</c:v>
                </c:pt>
                <c:pt idx="35">
                  <c:v>13</c:v>
                </c:pt>
                <c:pt idx="36">
                  <c:v>4</c:v>
                </c:pt>
                <c:pt idx="37">
                  <c:v>20</c:v>
                </c:pt>
                <c:pt idx="38">
                  <c:v>5</c:v>
                </c:pt>
                <c:pt idx="39">
                  <c:v>10</c:v>
                </c:pt>
                <c:pt idx="40">
                  <c:v>10</c:v>
                </c:pt>
                <c:pt idx="41">
                  <c:v>6</c:v>
                </c:pt>
                <c:pt idx="42">
                  <c:v>3</c:v>
                </c:pt>
                <c:pt idx="43">
                  <c:v>13</c:v>
                </c:pt>
                <c:pt idx="44">
                  <c:v>7</c:v>
                </c:pt>
                <c:pt idx="45">
                  <c:v>19</c:v>
                </c:pt>
                <c:pt idx="46">
                  <c:v>10</c:v>
                </c:pt>
                <c:pt idx="47">
                  <c:v>10</c:v>
                </c:pt>
                <c:pt idx="48">
                  <c:v>12</c:v>
                </c:pt>
                <c:pt idx="49">
                  <c:v>1</c:v>
                </c:pt>
                <c:pt idx="50">
                  <c:v>0</c:v>
                </c:pt>
                <c:pt idx="51">
                  <c:v>2</c:v>
                </c:pt>
                <c:pt idx="52">
                  <c:v>3</c:v>
                </c:pt>
                <c:pt idx="53">
                  <c:v>1</c:v>
                </c:pt>
                <c:pt idx="54">
                  <c:v>4</c:v>
                </c:pt>
                <c:pt idx="55">
                  <c:v>3</c:v>
                </c:pt>
                <c:pt idx="56">
                  <c:v>3</c:v>
                </c:pt>
                <c:pt idx="57">
                  <c:v>0</c:v>
                </c:pt>
                <c:pt idx="58">
                  <c:v>1</c:v>
                </c:pt>
                <c:pt idx="59">
                  <c:v>3</c:v>
                </c:pt>
                <c:pt idx="60">
                  <c:v>1</c:v>
                </c:pt>
                <c:pt idx="61">
                  <c:v>2</c:v>
                </c:pt>
                <c:pt idx="62">
                  <c:v>0</c:v>
                </c:pt>
                <c:pt idx="63">
                  <c:v>2</c:v>
                </c:pt>
              </c:numCache>
            </c:numRef>
          </c:val>
          <c:smooth val="0"/>
          <c:extLst>
            <c:ext xmlns:c16="http://schemas.microsoft.com/office/drawing/2014/chart" uri="{C3380CC4-5D6E-409C-BE32-E72D297353CC}">
              <c16:uniqueId val="{00000000-47D5-4ED7-B8DC-BFCCC0D3D509}"/>
            </c:ext>
          </c:extLst>
        </c:ser>
        <c:ser>
          <c:idx val="1"/>
          <c:order val="1"/>
          <c:tx>
            <c:strRef>
              <c:f>'3b'!$C$13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'3b'!$C$15:$C$78</c:f>
              <c:numCache>
                <c:formatCode>General</c:formatCode>
                <c:ptCount val="64"/>
                <c:pt idx="0">
                  <c:v>0</c:v>
                </c:pt>
                <c:pt idx="1">
                  <c:v>0</c:v>
                </c:pt>
                <c:pt idx="2">
                  <c:v>0</c:v>
                </c:pt>
                <c:pt idx="3">
                  <c:v>0</c:v>
                </c:pt>
                <c:pt idx="4">
                  <c:v>0</c:v>
                </c:pt>
                <c:pt idx="5">
                  <c:v>0</c:v>
                </c:pt>
                <c:pt idx="6">
                  <c:v>0</c:v>
                </c:pt>
                <c:pt idx="7">
                  <c:v>0</c:v>
                </c:pt>
                <c:pt idx="8">
                  <c:v>1</c:v>
                </c:pt>
                <c:pt idx="9">
                  <c:v>1</c:v>
                </c:pt>
                <c:pt idx="10">
                  <c:v>2</c:v>
                </c:pt>
                <c:pt idx="11">
                  <c:v>3</c:v>
                </c:pt>
                <c:pt idx="12">
                  <c:v>1</c:v>
                </c:pt>
                <c:pt idx="13">
                  <c:v>1</c:v>
                </c:pt>
                <c:pt idx="14">
                  <c:v>2</c:v>
                </c:pt>
                <c:pt idx="15">
                  <c:v>3</c:v>
                </c:pt>
                <c:pt idx="16">
                  <c:v>4</c:v>
                </c:pt>
                <c:pt idx="17">
                  <c:v>5</c:v>
                </c:pt>
                <c:pt idx="18">
                  <c:v>8</c:v>
                </c:pt>
                <c:pt idx="19">
                  <c:v>5</c:v>
                </c:pt>
                <c:pt idx="20">
                  <c:v>7</c:v>
                </c:pt>
                <c:pt idx="21">
                  <c:v>10</c:v>
                </c:pt>
                <c:pt idx="22">
                  <c:v>12</c:v>
                </c:pt>
                <c:pt idx="23">
                  <c:v>13</c:v>
                </c:pt>
                <c:pt idx="24">
                  <c:v>18</c:v>
                </c:pt>
                <c:pt idx="25">
                  <c:v>17</c:v>
                </c:pt>
                <c:pt idx="26">
                  <c:v>9</c:v>
                </c:pt>
                <c:pt idx="27">
                  <c:v>5</c:v>
                </c:pt>
                <c:pt idx="28">
                  <c:v>15</c:v>
                </c:pt>
                <c:pt idx="29">
                  <c:v>18</c:v>
                </c:pt>
                <c:pt idx="30">
                  <c:v>10</c:v>
                </c:pt>
                <c:pt idx="31">
                  <c:v>10</c:v>
                </c:pt>
                <c:pt idx="32">
                  <c:v>16</c:v>
                </c:pt>
                <c:pt idx="33">
                  <c:v>13</c:v>
                </c:pt>
                <c:pt idx="34">
                  <c:v>3</c:v>
                </c:pt>
                <c:pt idx="35">
                  <c:v>11</c:v>
                </c:pt>
                <c:pt idx="36">
                  <c:v>1</c:v>
                </c:pt>
                <c:pt idx="37">
                  <c:v>19</c:v>
                </c:pt>
                <c:pt idx="38">
                  <c:v>5</c:v>
                </c:pt>
                <c:pt idx="39">
                  <c:v>7</c:v>
                </c:pt>
                <c:pt idx="40">
                  <c:v>9</c:v>
                </c:pt>
                <c:pt idx="41">
                  <c:v>6</c:v>
                </c:pt>
                <c:pt idx="42">
                  <c:v>3</c:v>
                </c:pt>
                <c:pt idx="43">
                  <c:v>11</c:v>
                </c:pt>
                <c:pt idx="44">
                  <c:v>4</c:v>
                </c:pt>
                <c:pt idx="45">
                  <c:v>17</c:v>
                </c:pt>
                <c:pt idx="46">
                  <c:v>10</c:v>
                </c:pt>
                <c:pt idx="47">
                  <c:v>9</c:v>
                </c:pt>
                <c:pt idx="48">
                  <c:v>10</c:v>
                </c:pt>
                <c:pt idx="49">
                  <c:v>1</c:v>
                </c:pt>
                <c:pt idx="50">
                  <c:v>0</c:v>
                </c:pt>
                <c:pt idx="51">
                  <c:v>2</c:v>
                </c:pt>
                <c:pt idx="52">
                  <c:v>3</c:v>
                </c:pt>
                <c:pt idx="53">
                  <c:v>1</c:v>
                </c:pt>
                <c:pt idx="54">
                  <c:v>4</c:v>
                </c:pt>
                <c:pt idx="55">
                  <c:v>3</c:v>
                </c:pt>
                <c:pt idx="56">
                  <c:v>2</c:v>
                </c:pt>
                <c:pt idx="57">
                  <c:v>0</c:v>
                </c:pt>
                <c:pt idx="58">
                  <c:v>0</c:v>
                </c:pt>
                <c:pt idx="59">
                  <c:v>3</c:v>
                </c:pt>
                <c:pt idx="60">
                  <c:v>0</c:v>
                </c:pt>
                <c:pt idx="61">
                  <c:v>0</c:v>
                </c:pt>
                <c:pt idx="62">
                  <c:v>0</c:v>
                </c:pt>
                <c:pt idx="63">
                  <c:v>2</c:v>
                </c:pt>
              </c:numCache>
            </c:numRef>
          </c:val>
          <c:smooth val="0"/>
          <c:extLst>
            <c:ext xmlns:c16="http://schemas.microsoft.com/office/drawing/2014/chart" uri="{C3380CC4-5D6E-409C-BE32-E72D297353CC}">
              <c16:uniqueId val="{00000001-47D5-4ED7-B8DC-BFCCC0D3D509}"/>
            </c:ext>
          </c:extLst>
        </c:ser>
        <c:dLbls>
          <c:showLegendKey val="0"/>
          <c:showVal val="0"/>
          <c:showCatName val="0"/>
          <c:showSerName val="0"/>
          <c:showPercent val="0"/>
          <c:showBubbleSize val="0"/>
        </c:dLbls>
        <c:marker val="1"/>
        <c:smooth val="0"/>
        <c:axId val="459471032"/>
        <c:axId val="459469464"/>
      </c:lineChart>
      <c:lineChart>
        <c:grouping val="standard"/>
        <c:varyColors val="0"/>
        <c:ser>
          <c:idx val="2"/>
          <c:order val="2"/>
          <c:tx>
            <c:strRef>
              <c:f>'3b'!$D$13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'3b'!$D$15:$D$78</c:f>
              <c:numCache>
                <c:formatCode>0%</c:formatCode>
                <c:ptCount val="64"/>
                <c:pt idx="0">
                  <c:v>0</c:v>
                </c:pt>
                <c:pt idx="1">
                  <c:v>0</c:v>
                </c:pt>
                <c:pt idx="2">
                  <c:v>0</c:v>
                </c:pt>
                <c:pt idx="3">
                  <c:v>0</c:v>
                </c:pt>
                <c:pt idx="4">
                  <c:v>0</c:v>
                </c:pt>
                <c:pt idx="5">
                  <c:v>0</c:v>
                </c:pt>
                <c:pt idx="6">
                  <c:v>0</c:v>
                </c:pt>
                <c:pt idx="7">
                  <c:v>0</c:v>
                </c:pt>
                <c:pt idx="8">
                  <c:v>0.5</c:v>
                </c:pt>
                <c:pt idx="9">
                  <c:v>1</c:v>
                </c:pt>
                <c:pt idx="10">
                  <c:v>1</c:v>
                </c:pt>
                <c:pt idx="11">
                  <c:v>0.75</c:v>
                </c:pt>
                <c:pt idx="12">
                  <c:v>0.5</c:v>
                </c:pt>
                <c:pt idx="13">
                  <c:v>0.5</c:v>
                </c:pt>
                <c:pt idx="14">
                  <c:v>0.66666666666666663</c:v>
                </c:pt>
                <c:pt idx="15">
                  <c:v>0.75</c:v>
                </c:pt>
                <c:pt idx="16">
                  <c:v>1</c:v>
                </c:pt>
                <c:pt idx="17">
                  <c:v>0.83333333333333337</c:v>
                </c:pt>
                <c:pt idx="18">
                  <c:v>0.72727272727272729</c:v>
                </c:pt>
                <c:pt idx="19">
                  <c:v>0.83333333333333337</c:v>
                </c:pt>
                <c:pt idx="20">
                  <c:v>1</c:v>
                </c:pt>
                <c:pt idx="21">
                  <c:v>1</c:v>
                </c:pt>
                <c:pt idx="22">
                  <c:v>0.75</c:v>
                </c:pt>
                <c:pt idx="23">
                  <c:v>0.8125</c:v>
                </c:pt>
                <c:pt idx="24">
                  <c:v>0.94736842105263153</c:v>
                </c:pt>
                <c:pt idx="25">
                  <c:v>0.94444444444444442</c:v>
                </c:pt>
                <c:pt idx="26">
                  <c:v>0.9</c:v>
                </c:pt>
                <c:pt idx="27">
                  <c:v>0.83333333333333337</c:v>
                </c:pt>
                <c:pt idx="28">
                  <c:v>0.9375</c:v>
                </c:pt>
                <c:pt idx="29">
                  <c:v>1</c:v>
                </c:pt>
                <c:pt idx="30">
                  <c:v>0.625</c:v>
                </c:pt>
                <c:pt idx="31">
                  <c:v>0.90909090909090906</c:v>
                </c:pt>
                <c:pt idx="32">
                  <c:v>0.8</c:v>
                </c:pt>
                <c:pt idx="33">
                  <c:v>0.9285714285714286</c:v>
                </c:pt>
                <c:pt idx="34">
                  <c:v>0.75</c:v>
                </c:pt>
                <c:pt idx="35">
                  <c:v>0.84615384615384615</c:v>
                </c:pt>
                <c:pt idx="36">
                  <c:v>0.25</c:v>
                </c:pt>
                <c:pt idx="37">
                  <c:v>0.95</c:v>
                </c:pt>
                <c:pt idx="38">
                  <c:v>1</c:v>
                </c:pt>
                <c:pt idx="39">
                  <c:v>0.7</c:v>
                </c:pt>
                <c:pt idx="40">
                  <c:v>0.9</c:v>
                </c:pt>
                <c:pt idx="41">
                  <c:v>1</c:v>
                </c:pt>
                <c:pt idx="42">
                  <c:v>1</c:v>
                </c:pt>
                <c:pt idx="43">
                  <c:v>0.84615384615384615</c:v>
                </c:pt>
                <c:pt idx="44">
                  <c:v>0.5714285714285714</c:v>
                </c:pt>
                <c:pt idx="45">
                  <c:v>0.89473684210526316</c:v>
                </c:pt>
                <c:pt idx="46">
                  <c:v>1</c:v>
                </c:pt>
                <c:pt idx="47">
                  <c:v>0.9</c:v>
                </c:pt>
                <c:pt idx="48">
                  <c:v>0.83333333333333337</c:v>
                </c:pt>
                <c:pt idx="49">
                  <c:v>1</c:v>
                </c:pt>
                <c:pt idx="50">
                  <c:v>0</c:v>
                </c:pt>
                <c:pt idx="51">
                  <c:v>1</c:v>
                </c:pt>
                <c:pt idx="52">
                  <c:v>1</c:v>
                </c:pt>
                <c:pt idx="53">
                  <c:v>1</c:v>
                </c:pt>
                <c:pt idx="54">
                  <c:v>1</c:v>
                </c:pt>
                <c:pt idx="55">
                  <c:v>1</c:v>
                </c:pt>
                <c:pt idx="56">
                  <c:v>0.66666666666666663</c:v>
                </c:pt>
                <c:pt idx="57">
                  <c:v>0</c:v>
                </c:pt>
                <c:pt idx="58">
                  <c:v>0</c:v>
                </c:pt>
                <c:pt idx="59">
                  <c:v>1</c:v>
                </c:pt>
                <c:pt idx="60">
                  <c:v>0</c:v>
                </c:pt>
                <c:pt idx="61">
                  <c:v>0</c:v>
                </c:pt>
                <c:pt idx="62">
                  <c:v>0</c:v>
                </c:pt>
                <c:pt idx="63">
                  <c:v>1</c:v>
                </c:pt>
              </c:numCache>
            </c:numRef>
          </c:val>
          <c:smooth val="0"/>
          <c:extLst>
            <c:ext xmlns:c16="http://schemas.microsoft.com/office/drawing/2014/chart" uri="{C3380CC4-5D6E-409C-BE32-E72D297353CC}">
              <c16:uniqueId val="{00000002-47D5-4ED7-B8DC-BFCCC0D3D509}"/>
            </c:ext>
          </c:extLst>
        </c:ser>
        <c:dLbls>
          <c:showLegendKey val="0"/>
          <c:showVal val="0"/>
          <c:showCatName val="0"/>
          <c:showSerName val="0"/>
          <c:showPercent val="0"/>
          <c:showBubbleSize val="0"/>
        </c:dLbls>
        <c:marker val="1"/>
        <c:smooth val="0"/>
        <c:axId val="461343800"/>
        <c:axId val="459470248"/>
      </c:lineChart>
      <c:catAx>
        <c:axId val="459471032"/>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9469464"/>
        <c:crosses val="autoZero"/>
        <c:auto val="1"/>
        <c:lblAlgn val="ctr"/>
        <c:lblOffset val="100"/>
        <c:tickLblSkip val="4"/>
        <c:noMultiLvlLbl val="0"/>
      </c:catAx>
      <c:valAx>
        <c:axId val="459469464"/>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9471032"/>
        <c:crosses val="autoZero"/>
        <c:crossBetween val="between"/>
      </c:valAx>
      <c:catAx>
        <c:axId val="461343800"/>
        <c:scaling>
          <c:orientation val="minMax"/>
        </c:scaling>
        <c:delete val="1"/>
        <c:axPos val="b"/>
        <c:numFmt formatCode="h:mm" sourceLinked="1"/>
        <c:majorTickMark val="out"/>
        <c:minorTickMark val="none"/>
        <c:tickLblPos val="none"/>
        <c:crossAx val="459470248"/>
        <c:crosses val="autoZero"/>
        <c:auto val="1"/>
        <c:lblAlgn val="ctr"/>
        <c:lblOffset val="100"/>
        <c:noMultiLvlLbl val="0"/>
      </c:catAx>
      <c:valAx>
        <c:axId val="459470248"/>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343800"/>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'3b'!$K$13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'3b'!$K$15:$K$78</c:f>
              <c:numCache>
                <c:formatCode>General</c:formatCode>
                <c:ptCount val="64"/>
                <c:pt idx="0">
                  <c:v>0</c:v>
                </c:pt>
                <c:pt idx="1">
                  <c:v>0</c:v>
                </c:pt>
                <c:pt idx="2">
                  <c:v>0</c:v>
                </c:pt>
                <c:pt idx="3">
                  <c:v>0</c:v>
                </c:pt>
                <c:pt idx="4">
                  <c:v>0</c:v>
                </c:pt>
                <c:pt idx="5">
                  <c:v>0</c:v>
                </c:pt>
                <c:pt idx="6">
                  <c:v>1</c:v>
                </c:pt>
                <c:pt idx="7">
                  <c:v>0</c:v>
                </c:pt>
                <c:pt idx="8">
                  <c:v>1</c:v>
                </c:pt>
                <c:pt idx="9">
                  <c:v>0</c:v>
                </c:pt>
                <c:pt idx="10">
                  <c:v>1</c:v>
                </c:pt>
                <c:pt idx="11">
                  <c:v>3</c:v>
                </c:pt>
                <c:pt idx="12">
                  <c:v>1</c:v>
                </c:pt>
                <c:pt idx="13">
                  <c:v>1</c:v>
                </c:pt>
                <c:pt idx="14">
                  <c:v>2</c:v>
                </c:pt>
                <c:pt idx="15">
                  <c:v>2</c:v>
                </c:pt>
                <c:pt idx="16">
                  <c:v>2</c:v>
                </c:pt>
                <c:pt idx="17">
                  <c:v>3</c:v>
                </c:pt>
                <c:pt idx="18">
                  <c:v>5</c:v>
                </c:pt>
                <c:pt idx="19">
                  <c:v>4</c:v>
                </c:pt>
                <c:pt idx="20">
                  <c:v>4</c:v>
                </c:pt>
                <c:pt idx="21">
                  <c:v>7</c:v>
                </c:pt>
                <c:pt idx="22">
                  <c:v>11</c:v>
                </c:pt>
                <c:pt idx="23">
                  <c:v>13</c:v>
                </c:pt>
                <c:pt idx="24">
                  <c:v>17</c:v>
                </c:pt>
                <c:pt idx="25">
                  <c:v>18</c:v>
                </c:pt>
                <c:pt idx="26">
                  <c:v>9</c:v>
                </c:pt>
                <c:pt idx="27">
                  <c:v>5</c:v>
                </c:pt>
                <c:pt idx="28">
                  <c:v>12</c:v>
                </c:pt>
                <c:pt idx="29">
                  <c:v>14</c:v>
                </c:pt>
                <c:pt idx="30">
                  <c:v>14</c:v>
                </c:pt>
                <c:pt idx="31">
                  <c:v>8</c:v>
                </c:pt>
                <c:pt idx="32">
                  <c:v>15</c:v>
                </c:pt>
                <c:pt idx="33">
                  <c:v>9</c:v>
                </c:pt>
                <c:pt idx="34">
                  <c:v>4</c:v>
                </c:pt>
                <c:pt idx="35">
                  <c:v>11</c:v>
                </c:pt>
                <c:pt idx="36">
                  <c:v>4</c:v>
                </c:pt>
                <c:pt idx="37">
                  <c:v>15</c:v>
                </c:pt>
                <c:pt idx="38">
                  <c:v>4</c:v>
                </c:pt>
                <c:pt idx="39">
                  <c:v>5</c:v>
                </c:pt>
                <c:pt idx="40">
                  <c:v>8</c:v>
                </c:pt>
                <c:pt idx="41">
                  <c:v>2</c:v>
                </c:pt>
                <c:pt idx="42">
                  <c:v>2</c:v>
                </c:pt>
                <c:pt idx="43">
                  <c:v>10</c:v>
                </c:pt>
                <c:pt idx="44">
                  <c:v>3</c:v>
                </c:pt>
                <c:pt idx="45">
                  <c:v>16</c:v>
                </c:pt>
                <c:pt idx="46">
                  <c:v>9</c:v>
                </c:pt>
                <c:pt idx="47">
                  <c:v>7</c:v>
                </c:pt>
                <c:pt idx="48">
                  <c:v>10</c:v>
                </c:pt>
                <c:pt idx="49">
                  <c:v>0</c:v>
                </c:pt>
                <c:pt idx="50">
                  <c:v>0</c:v>
                </c:pt>
                <c:pt idx="51">
                  <c:v>2</c:v>
                </c:pt>
                <c:pt idx="52">
                  <c:v>2</c:v>
                </c:pt>
                <c:pt idx="53">
                  <c:v>0</c:v>
                </c:pt>
                <c:pt idx="54">
                  <c:v>1</c:v>
                </c:pt>
                <c:pt idx="55">
                  <c:v>1</c:v>
                </c:pt>
                <c:pt idx="56">
                  <c:v>3</c:v>
                </c:pt>
                <c:pt idx="57">
                  <c:v>0</c:v>
                </c:pt>
                <c:pt idx="58">
                  <c:v>1</c:v>
                </c:pt>
                <c:pt idx="59">
                  <c:v>1</c:v>
                </c:pt>
                <c:pt idx="60">
                  <c:v>0</c:v>
                </c:pt>
                <c:pt idx="61">
                  <c:v>1</c:v>
                </c:pt>
                <c:pt idx="62">
                  <c:v>0</c:v>
                </c:pt>
                <c:pt idx="63">
                  <c:v>1</c:v>
                </c:pt>
              </c:numCache>
            </c:numRef>
          </c:val>
          <c:smooth val="0"/>
          <c:extLst>
            <c:ext xmlns:c16="http://schemas.microsoft.com/office/drawing/2014/chart" uri="{C3380CC4-5D6E-409C-BE32-E72D297353CC}">
              <c16:uniqueId val="{00000000-C168-4791-9336-7701B6A0B63A}"/>
            </c:ext>
          </c:extLst>
        </c:ser>
        <c:ser>
          <c:idx val="1"/>
          <c:order val="1"/>
          <c:tx>
            <c:strRef>
              <c:f>'3b'!$L$13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'3b'!$L$15:$L$78</c:f>
              <c:numCache>
                <c:formatCode>General</c:formatCode>
                <c:ptCount val="64"/>
                <c:pt idx="0">
                  <c:v>0</c:v>
                </c:pt>
                <c:pt idx="1">
                  <c:v>0</c:v>
                </c:pt>
                <c:pt idx="2">
                  <c:v>0</c:v>
                </c:pt>
                <c:pt idx="3">
                  <c:v>0</c:v>
                </c:pt>
                <c:pt idx="4">
                  <c:v>0</c:v>
                </c:pt>
                <c:pt idx="5">
                  <c:v>0</c:v>
                </c:pt>
                <c:pt idx="6">
                  <c:v>0</c:v>
                </c:pt>
                <c:pt idx="7">
                  <c:v>0</c:v>
                </c:pt>
                <c:pt idx="8">
                  <c:v>1</c:v>
                </c:pt>
                <c:pt idx="9">
                  <c:v>0</c:v>
                </c:pt>
                <c:pt idx="10">
                  <c:v>1</c:v>
                </c:pt>
                <c:pt idx="11">
                  <c:v>1</c:v>
                </c:pt>
                <c:pt idx="12">
                  <c:v>0</c:v>
                </c:pt>
                <c:pt idx="13">
                  <c:v>0</c:v>
                </c:pt>
                <c:pt idx="14">
                  <c:v>0</c:v>
                </c:pt>
                <c:pt idx="15">
                  <c:v>0</c:v>
                </c:pt>
                <c:pt idx="16">
                  <c:v>0</c:v>
                </c:pt>
                <c:pt idx="17">
                  <c:v>1</c:v>
                </c:pt>
                <c:pt idx="18">
                  <c:v>3</c:v>
                </c:pt>
                <c:pt idx="19">
                  <c:v>3</c:v>
                </c:pt>
                <c:pt idx="20">
                  <c:v>4</c:v>
                </c:pt>
                <c:pt idx="21">
                  <c:v>5</c:v>
                </c:pt>
                <c:pt idx="22">
                  <c:v>8</c:v>
                </c:pt>
                <c:pt idx="23">
                  <c:v>9</c:v>
                </c:pt>
                <c:pt idx="24">
                  <c:v>12</c:v>
                </c:pt>
                <c:pt idx="25">
                  <c:v>10</c:v>
                </c:pt>
                <c:pt idx="26">
                  <c:v>6</c:v>
                </c:pt>
                <c:pt idx="27">
                  <c:v>3</c:v>
                </c:pt>
                <c:pt idx="28">
                  <c:v>8</c:v>
                </c:pt>
                <c:pt idx="29">
                  <c:v>12</c:v>
                </c:pt>
                <c:pt idx="30">
                  <c:v>7</c:v>
                </c:pt>
                <c:pt idx="31">
                  <c:v>6</c:v>
                </c:pt>
                <c:pt idx="32">
                  <c:v>8</c:v>
                </c:pt>
                <c:pt idx="33">
                  <c:v>3</c:v>
                </c:pt>
                <c:pt idx="34">
                  <c:v>1</c:v>
                </c:pt>
                <c:pt idx="35">
                  <c:v>5</c:v>
                </c:pt>
                <c:pt idx="36">
                  <c:v>1</c:v>
                </c:pt>
                <c:pt idx="37">
                  <c:v>7</c:v>
                </c:pt>
                <c:pt idx="38">
                  <c:v>1</c:v>
                </c:pt>
                <c:pt idx="39">
                  <c:v>0</c:v>
                </c:pt>
                <c:pt idx="40">
                  <c:v>2</c:v>
                </c:pt>
                <c:pt idx="41">
                  <c:v>2</c:v>
                </c:pt>
                <c:pt idx="42">
                  <c:v>0</c:v>
                </c:pt>
                <c:pt idx="43">
                  <c:v>5</c:v>
                </c:pt>
                <c:pt idx="44">
                  <c:v>1</c:v>
                </c:pt>
                <c:pt idx="45">
                  <c:v>8</c:v>
                </c:pt>
                <c:pt idx="46">
                  <c:v>9</c:v>
                </c:pt>
                <c:pt idx="47">
                  <c:v>5</c:v>
                </c:pt>
                <c:pt idx="48">
                  <c:v>6</c:v>
                </c:pt>
                <c:pt idx="49">
                  <c:v>0</c:v>
                </c:pt>
                <c:pt idx="50">
                  <c:v>0</c:v>
                </c:pt>
                <c:pt idx="51">
                  <c:v>1</c:v>
                </c:pt>
                <c:pt idx="52">
                  <c:v>0</c:v>
                </c:pt>
                <c:pt idx="53">
                  <c:v>0</c:v>
                </c:pt>
                <c:pt idx="54">
                  <c:v>0</c:v>
                </c:pt>
                <c:pt idx="55">
                  <c:v>1</c:v>
                </c:pt>
                <c:pt idx="56">
                  <c:v>1</c:v>
                </c:pt>
                <c:pt idx="57">
                  <c:v>0</c:v>
                </c:pt>
                <c:pt idx="58">
                  <c:v>0</c:v>
                </c:pt>
                <c:pt idx="59">
                  <c:v>1</c:v>
                </c:pt>
                <c:pt idx="60">
                  <c:v>0</c:v>
                </c:pt>
                <c:pt idx="61">
                  <c:v>0</c:v>
                </c:pt>
                <c:pt idx="62">
                  <c:v>0</c:v>
                </c:pt>
                <c:pt idx="63">
                  <c:v>1</c:v>
                </c:pt>
              </c:numCache>
            </c:numRef>
          </c:val>
          <c:smooth val="0"/>
          <c:extLst>
            <c:ext xmlns:c16="http://schemas.microsoft.com/office/drawing/2014/chart" uri="{C3380CC4-5D6E-409C-BE32-E72D297353CC}">
              <c16:uniqueId val="{00000001-C168-4791-9336-7701B6A0B63A}"/>
            </c:ext>
          </c:extLst>
        </c:ser>
        <c:dLbls>
          <c:showLegendKey val="0"/>
          <c:showVal val="0"/>
          <c:showCatName val="0"/>
          <c:showSerName val="0"/>
          <c:showPercent val="0"/>
          <c:showBubbleSize val="0"/>
        </c:dLbls>
        <c:marker val="1"/>
        <c:smooth val="0"/>
        <c:axId val="461347720"/>
        <c:axId val="461344192"/>
      </c:lineChart>
      <c:lineChart>
        <c:grouping val="standard"/>
        <c:varyColors val="0"/>
        <c:ser>
          <c:idx val="2"/>
          <c:order val="2"/>
          <c:tx>
            <c:strRef>
              <c:f>'3b'!$M$13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'3b'!$M$15:$M$78</c:f>
              <c:numCache>
                <c:formatCode>0%</c:formatCode>
                <c:ptCount val="64"/>
                <c:pt idx="0">
                  <c:v>0</c:v>
                </c:pt>
                <c:pt idx="1">
                  <c:v>0</c:v>
                </c:pt>
                <c:pt idx="2">
                  <c:v>0</c:v>
                </c:pt>
                <c:pt idx="3">
                  <c:v>0</c:v>
                </c:pt>
                <c:pt idx="4">
                  <c:v>0</c:v>
                </c:pt>
                <c:pt idx="5">
                  <c:v>0</c:v>
                </c:pt>
                <c:pt idx="6">
                  <c:v>0</c:v>
                </c:pt>
                <c:pt idx="7">
                  <c:v>0</c:v>
                </c:pt>
                <c:pt idx="8">
                  <c:v>1</c:v>
                </c:pt>
                <c:pt idx="9">
                  <c:v>0</c:v>
                </c:pt>
                <c:pt idx="10">
                  <c:v>1</c:v>
                </c:pt>
                <c:pt idx="11">
                  <c:v>0.33333333333333331</c:v>
                </c:pt>
                <c:pt idx="12">
                  <c:v>0</c:v>
                </c:pt>
                <c:pt idx="13">
                  <c:v>0</c:v>
                </c:pt>
                <c:pt idx="14">
                  <c:v>0</c:v>
                </c:pt>
                <c:pt idx="15">
                  <c:v>0</c:v>
                </c:pt>
                <c:pt idx="16">
                  <c:v>0</c:v>
                </c:pt>
                <c:pt idx="17">
                  <c:v>0.33333333333333331</c:v>
                </c:pt>
                <c:pt idx="18">
                  <c:v>0.6</c:v>
                </c:pt>
                <c:pt idx="19">
                  <c:v>0.75</c:v>
                </c:pt>
                <c:pt idx="20">
                  <c:v>1</c:v>
                </c:pt>
                <c:pt idx="21">
                  <c:v>0.7142857142857143</c:v>
                </c:pt>
                <c:pt idx="22">
                  <c:v>0.72727272727272729</c:v>
                </c:pt>
                <c:pt idx="23">
                  <c:v>0.69230769230769229</c:v>
                </c:pt>
                <c:pt idx="24">
                  <c:v>0.70588235294117652</c:v>
                </c:pt>
                <c:pt idx="25">
                  <c:v>0.55555555555555558</c:v>
                </c:pt>
                <c:pt idx="26">
                  <c:v>0.66666666666666663</c:v>
                </c:pt>
                <c:pt idx="27">
                  <c:v>0.6</c:v>
                </c:pt>
                <c:pt idx="28">
                  <c:v>0.66666666666666663</c:v>
                </c:pt>
                <c:pt idx="29">
                  <c:v>0.8571428571428571</c:v>
                </c:pt>
                <c:pt idx="30">
                  <c:v>0.5</c:v>
                </c:pt>
                <c:pt idx="31">
                  <c:v>0.75</c:v>
                </c:pt>
                <c:pt idx="32">
                  <c:v>0.53333333333333333</c:v>
                </c:pt>
                <c:pt idx="33">
                  <c:v>0.33333333333333331</c:v>
                </c:pt>
                <c:pt idx="34">
                  <c:v>0.25</c:v>
                </c:pt>
                <c:pt idx="35">
                  <c:v>0.45454545454545453</c:v>
                </c:pt>
                <c:pt idx="36">
                  <c:v>0.25</c:v>
                </c:pt>
                <c:pt idx="37">
                  <c:v>0.46666666666666667</c:v>
                </c:pt>
                <c:pt idx="38">
                  <c:v>0.25</c:v>
                </c:pt>
                <c:pt idx="39">
                  <c:v>0</c:v>
                </c:pt>
                <c:pt idx="40">
                  <c:v>0.25</c:v>
                </c:pt>
                <c:pt idx="41">
                  <c:v>1</c:v>
                </c:pt>
                <c:pt idx="42">
                  <c:v>0</c:v>
                </c:pt>
                <c:pt idx="43">
                  <c:v>0.5</c:v>
                </c:pt>
                <c:pt idx="44">
                  <c:v>0.33333333333333331</c:v>
                </c:pt>
                <c:pt idx="45">
                  <c:v>0.5</c:v>
                </c:pt>
                <c:pt idx="46">
                  <c:v>1</c:v>
                </c:pt>
                <c:pt idx="47">
                  <c:v>0.7142857142857143</c:v>
                </c:pt>
                <c:pt idx="48">
                  <c:v>0.6</c:v>
                </c:pt>
                <c:pt idx="49">
                  <c:v>0</c:v>
                </c:pt>
                <c:pt idx="50">
                  <c:v>0</c:v>
                </c:pt>
                <c:pt idx="51">
                  <c:v>0.5</c:v>
                </c:pt>
                <c:pt idx="52">
                  <c:v>0</c:v>
                </c:pt>
                <c:pt idx="53">
                  <c:v>0</c:v>
                </c:pt>
                <c:pt idx="54">
                  <c:v>0</c:v>
                </c:pt>
                <c:pt idx="55">
                  <c:v>1</c:v>
                </c:pt>
                <c:pt idx="56">
                  <c:v>0.33333333333333331</c:v>
                </c:pt>
                <c:pt idx="57">
                  <c:v>0</c:v>
                </c:pt>
                <c:pt idx="58">
                  <c:v>0</c:v>
                </c:pt>
                <c:pt idx="59">
                  <c:v>1</c:v>
                </c:pt>
                <c:pt idx="60">
                  <c:v>0</c:v>
                </c:pt>
                <c:pt idx="61">
                  <c:v>0</c:v>
                </c:pt>
                <c:pt idx="62">
                  <c:v>0</c:v>
                </c:pt>
                <c:pt idx="63">
                  <c:v>1</c:v>
                </c:pt>
              </c:numCache>
            </c:numRef>
          </c:val>
          <c:smooth val="0"/>
          <c:extLst>
            <c:ext xmlns:c16="http://schemas.microsoft.com/office/drawing/2014/chart" uri="{C3380CC4-5D6E-409C-BE32-E72D297353CC}">
              <c16:uniqueId val="{00000002-C168-4791-9336-7701B6A0B63A}"/>
            </c:ext>
          </c:extLst>
        </c:ser>
        <c:dLbls>
          <c:showLegendKey val="0"/>
          <c:showVal val="0"/>
          <c:showCatName val="0"/>
          <c:showSerName val="0"/>
          <c:showPercent val="0"/>
          <c:showBubbleSize val="0"/>
        </c:dLbls>
        <c:marker val="1"/>
        <c:smooth val="0"/>
        <c:axId val="461348896"/>
        <c:axId val="461344976"/>
      </c:lineChart>
      <c:catAx>
        <c:axId val="461347720"/>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344192"/>
        <c:crosses val="autoZero"/>
        <c:auto val="1"/>
        <c:lblAlgn val="ctr"/>
        <c:lblOffset val="100"/>
        <c:tickLblSkip val="4"/>
        <c:noMultiLvlLbl val="0"/>
      </c:catAx>
      <c:valAx>
        <c:axId val="461344192"/>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347720"/>
        <c:crosses val="autoZero"/>
        <c:crossBetween val="between"/>
      </c:valAx>
      <c:catAx>
        <c:axId val="461348896"/>
        <c:scaling>
          <c:orientation val="minMax"/>
        </c:scaling>
        <c:delete val="1"/>
        <c:axPos val="b"/>
        <c:numFmt formatCode="h:mm" sourceLinked="1"/>
        <c:majorTickMark val="out"/>
        <c:minorTickMark val="none"/>
        <c:tickLblPos val="none"/>
        <c:crossAx val="461344976"/>
        <c:crosses val="autoZero"/>
        <c:auto val="1"/>
        <c:lblAlgn val="ctr"/>
        <c:lblOffset val="100"/>
        <c:noMultiLvlLbl val="0"/>
      </c:catAx>
      <c:valAx>
        <c:axId val="461344976"/>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348896"/>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'3c'!$B$13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'3c'!$B$15:$B$78</c:f>
              <c:numCache>
                <c:formatCode>General</c:formatCode>
                <c:ptCount val="64"/>
                <c:pt idx="0">
                  <c:v>0</c:v>
                </c:pt>
                <c:pt idx="1">
                  <c:v>0</c:v>
                </c:pt>
                <c:pt idx="2">
                  <c:v>0</c:v>
                </c:pt>
                <c:pt idx="3">
                  <c:v>0</c:v>
                </c:pt>
                <c:pt idx="4">
                  <c:v>0</c:v>
                </c:pt>
                <c:pt idx="5">
                  <c:v>2</c:v>
                </c:pt>
                <c:pt idx="6">
                  <c:v>0</c:v>
                </c:pt>
                <c:pt idx="7">
                  <c:v>0</c:v>
                </c:pt>
                <c:pt idx="8">
                  <c:v>3</c:v>
                </c:pt>
                <c:pt idx="9">
                  <c:v>0</c:v>
                </c:pt>
                <c:pt idx="10">
                  <c:v>6</c:v>
                </c:pt>
                <c:pt idx="11">
                  <c:v>3</c:v>
                </c:pt>
                <c:pt idx="12">
                  <c:v>3</c:v>
                </c:pt>
                <c:pt idx="13">
                  <c:v>2</c:v>
                </c:pt>
                <c:pt idx="14">
                  <c:v>4</c:v>
                </c:pt>
                <c:pt idx="15">
                  <c:v>4</c:v>
                </c:pt>
                <c:pt idx="16">
                  <c:v>6</c:v>
                </c:pt>
                <c:pt idx="17">
                  <c:v>6</c:v>
                </c:pt>
                <c:pt idx="18">
                  <c:v>6</c:v>
                </c:pt>
                <c:pt idx="19">
                  <c:v>5</c:v>
                </c:pt>
                <c:pt idx="20">
                  <c:v>10</c:v>
                </c:pt>
                <c:pt idx="21">
                  <c:v>7</c:v>
                </c:pt>
                <c:pt idx="22">
                  <c:v>13</c:v>
                </c:pt>
                <c:pt idx="23">
                  <c:v>11</c:v>
                </c:pt>
                <c:pt idx="24">
                  <c:v>16</c:v>
                </c:pt>
                <c:pt idx="25">
                  <c:v>16</c:v>
                </c:pt>
                <c:pt idx="26">
                  <c:v>12</c:v>
                </c:pt>
                <c:pt idx="27">
                  <c:v>9</c:v>
                </c:pt>
                <c:pt idx="28">
                  <c:v>16</c:v>
                </c:pt>
                <c:pt idx="29">
                  <c:v>21</c:v>
                </c:pt>
                <c:pt idx="30">
                  <c:v>7</c:v>
                </c:pt>
                <c:pt idx="31">
                  <c:v>5</c:v>
                </c:pt>
                <c:pt idx="32">
                  <c:v>15</c:v>
                </c:pt>
                <c:pt idx="33">
                  <c:v>11</c:v>
                </c:pt>
                <c:pt idx="34">
                  <c:v>5</c:v>
                </c:pt>
                <c:pt idx="35">
                  <c:v>6</c:v>
                </c:pt>
                <c:pt idx="36">
                  <c:v>9</c:v>
                </c:pt>
                <c:pt idx="37">
                  <c:v>12</c:v>
                </c:pt>
                <c:pt idx="38">
                  <c:v>3</c:v>
                </c:pt>
                <c:pt idx="39">
                  <c:v>4</c:v>
                </c:pt>
                <c:pt idx="40">
                  <c:v>5</c:v>
                </c:pt>
                <c:pt idx="41">
                  <c:v>9</c:v>
                </c:pt>
                <c:pt idx="42">
                  <c:v>5</c:v>
                </c:pt>
                <c:pt idx="43">
                  <c:v>9</c:v>
                </c:pt>
                <c:pt idx="44">
                  <c:v>2</c:v>
                </c:pt>
                <c:pt idx="45">
                  <c:v>9</c:v>
                </c:pt>
                <c:pt idx="46">
                  <c:v>12</c:v>
                </c:pt>
                <c:pt idx="47">
                  <c:v>8</c:v>
                </c:pt>
                <c:pt idx="48">
                  <c:v>10</c:v>
                </c:pt>
                <c:pt idx="49">
                  <c:v>2</c:v>
                </c:pt>
                <c:pt idx="50">
                  <c:v>3</c:v>
                </c:pt>
                <c:pt idx="51">
                  <c:v>3</c:v>
                </c:pt>
                <c:pt idx="52">
                  <c:v>4</c:v>
                </c:pt>
                <c:pt idx="53">
                  <c:v>3</c:v>
                </c:pt>
                <c:pt idx="54">
                  <c:v>7</c:v>
                </c:pt>
                <c:pt idx="55">
                  <c:v>0</c:v>
                </c:pt>
                <c:pt idx="56">
                  <c:v>1</c:v>
                </c:pt>
                <c:pt idx="57">
                  <c:v>1</c:v>
                </c:pt>
                <c:pt idx="58">
                  <c:v>0</c:v>
                </c:pt>
                <c:pt idx="59">
                  <c:v>4</c:v>
                </c:pt>
                <c:pt idx="60">
                  <c:v>0</c:v>
                </c:pt>
                <c:pt idx="61">
                  <c:v>1</c:v>
                </c:pt>
                <c:pt idx="62">
                  <c:v>0</c:v>
                </c:pt>
                <c:pt idx="63">
                  <c:v>1</c:v>
                </c:pt>
              </c:numCache>
            </c:numRef>
          </c:val>
          <c:smooth val="0"/>
          <c:extLst>
            <c:ext xmlns:c16="http://schemas.microsoft.com/office/drawing/2014/chart" uri="{C3380CC4-5D6E-409C-BE32-E72D297353CC}">
              <c16:uniqueId val="{00000000-7E0B-4D46-A9C0-85B085F5A39A}"/>
            </c:ext>
          </c:extLst>
        </c:ser>
        <c:ser>
          <c:idx val="1"/>
          <c:order val="1"/>
          <c:tx>
            <c:strRef>
              <c:f>'3c'!$C$13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'3c'!$C$15:$C$78</c:f>
              <c:numCache>
                <c:formatCode>General</c:formatCode>
                <c:ptCount val="64"/>
                <c:pt idx="0">
                  <c:v>0</c:v>
                </c:pt>
                <c:pt idx="1">
                  <c:v>0</c:v>
                </c:pt>
                <c:pt idx="2">
                  <c:v>0</c:v>
                </c:pt>
                <c:pt idx="3">
                  <c:v>0</c:v>
                </c:pt>
                <c:pt idx="4">
                  <c:v>0</c:v>
                </c:pt>
                <c:pt idx="5">
                  <c:v>1</c:v>
                </c:pt>
                <c:pt idx="6">
                  <c:v>0</c:v>
                </c:pt>
                <c:pt idx="7">
                  <c:v>0</c:v>
                </c:pt>
                <c:pt idx="8">
                  <c:v>2</c:v>
                </c:pt>
                <c:pt idx="9">
                  <c:v>0</c:v>
                </c:pt>
                <c:pt idx="10">
                  <c:v>6</c:v>
                </c:pt>
                <c:pt idx="11">
                  <c:v>2</c:v>
                </c:pt>
                <c:pt idx="12">
                  <c:v>1</c:v>
                </c:pt>
                <c:pt idx="13">
                  <c:v>2</c:v>
                </c:pt>
                <c:pt idx="14">
                  <c:v>4</c:v>
                </c:pt>
                <c:pt idx="15">
                  <c:v>4</c:v>
                </c:pt>
                <c:pt idx="16">
                  <c:v>6</c:v>
                </c:pt>
                <c:pt idx="17">
                  <c:v>4</c:v>
                </c:pt>
                <c:pt idx="18">
                  <c:v>6</c:v>
                </c:pt>
                <c:pt idx="19">
                  <c:v>3</c:v>
                </c:pt>
                <c:pt idx="20">
                  <c:v>9</c:v>
                </c:pt>
                <c:pt idx="21">
                  <c:v>6</c:v>
                </c:pt>
                <c:pt idx="22">
                  <c:v>12</c:v>
                </c:pt>
                <c:pt idx="23">
                  <c:v>9</c:v>
                </c:pt>
                <c:pt idx="24">
                  <c:v>13</c:v>
                </c:pt>
                <c:pt idx="25">
                  <c:v>14</c:v>
                </c:pt>
                <c:pt idx="26">
                  <c:v>11</c:v>
                </c:pt>
                <c:pt idx="27">
                  <c:v>7</c:v>
                </c:pt>
                <c:pt idx="28">
                  <c:v>14</c:v>
                </c:pt>
                <c:pt idx="29">
                  <c:v>21</c:v>
                </c:pt>
                <c:pt idx="30">
                  <c:v>6</c:v>
                </c:pt>
                <c:pt idx="31">
                  <c:v>4</c:v>
                </c:pt>
                <c:pt idx="32">
                  <c:v>14</c:v>
                </c:pt>
                <c:pt idx="33">
                  <c:v>7</c:v>
                </c:pt>
                <c:pt idx="34">
                  <c:v>5</c:v>
                </c:pt>
                <c:pt idx="35">
                  <c:v>6</c:v>
                </c:pt>
                <c:pt idx="36">
                  <c:v>7</c:v>
                </c:pt>
                <c:pt idx="37">
                  <c:v>11</c:v>
                </c:pt>
                <c:pt idx="38">
                  <c:v>3</c:v>
                </c:pt>
                <c:pt idx="39">
                  <c:v>4</c:v>
                </c:pt>
                <c:pt idx="40">
                  <c:v>5</c:v>
                </c:pt>
                <c:pt idx="41">
                  <c:v>8</c:v>
                </c:pt>
                <c:pt idx="42">
                  <c:v>5</c:v>
                </c:pt>
                <c:pt idx="43">
                  <c:v>7</c:v>
                </c:pt>
                <c:pt idx="44">
                  <c:v>1</c:v>
                </c:pt>
                <c:pt idx="45">
                  <c:v>7</c:v>
                </c:pt>
                <c:pt idx="46">
                  <c:v>11</c:v>
                </c:pt>
                <c:pt idx="47">
                  <c:v>8</c:v>
                </c:pt>
                <c:pt idx="48">
                  <c:v>10</c:v>
                </c:pt>
                <c:pt idx="49">
                  <c:v>2</c:v>
                </c:pt>
                <c:pt idx="50">
                  <c:v>2</c:v>
                </c:pt>
                <c:pt idx="51">
                  <c:v>3</c:v>
                </c:pt>
                <c:pt idx="52">
                  <c:v>4</c:v>
                </c:pt>
                <c:pt idx="53">
                  <c:v>2</c:v>
                </c:pt>
                <c:pt idx="54">
                  <c:v>7</c:v>
                </c:pt>
                <c:pt idx="55">
                  <c:v>0</c:v>
                </c:pt>
                <c:pt idx="56">
                  <c:v>1</c:v>
                </c:pt>
                <c:pt idx="57">
                  <c:v>1</c:v>
                </c:pt>
                <c:pt idx="58">
                  <c:v>0</c:v>
                </c:pt>
                <c:pt idx="59">
                  <c:v>3</c:v>
                </c:pt>
                <c:pt idx="60">
                  <c:v>0</c:v>
                </c:pt>
                <c:pt idx="61">
                  <c:v>1</c:v>
                </c:pt>
                <c:pt idx="62">
                  <c:v>0</c:v>
                </c:pt>
                <c:pt idx="63">
                  <c:v>1</c:v>
                </c:pt>
              </c:numCache>
            </c:numRef>
          </c:val>
          <c:smooth val="0"/>
          <c:extLst>
            <c:ext xmlns:c16="http://schemas.microsoft.com/office/drawing/2014/chart" uri="{C3380CC4-5D6E-409C-BE32-E72D297353CC}">
              <c16:uniqueId val="{00000001-7E0B-4D46-A9C0-85B085F5A39A}"/>
            </c:ext>
          </c:extLst>
        </c:ser>
        <c:dLbls>
          <c:showLegendKey val="0"/>
          <c:showVal val="0"/>
          <c:showCatName val="0"/>
          <c:showSerName val="0"/>
          <c:showPercent val="0"/>
          <c:showBubbleSize val="0"/>
        </c:dLbls>
        <c:marker val="1"/>
        <c:smooth val="0"/>
        <c:axId val="459471816"/>
        <c:axId val="459469072"/>
      </c:lineChart>
      <c:lineChart>
        <c:grouping val="standard"/>
        <c:varyColors val="0"/>
        <c:ser>
          <c:idx val="2"/>
          <c:order val="2"/>
          <c:tx>
            <c:strRef>
              <c:f>'3c'!$D$13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'3c'!$D$15:$D$78</c:f>
              <c:numCache>
                <c:formatCode>0%</c:formatCode>
                <c:ptCount val="64"/>
                <c:pt idx="0">
                  <c:v>0</c:v>
                </c:pt>
                <c:pt idx="1">
                  <c:v>0</c:v>
                </c:pt>
                <c:pt idx="2">
                  <c:v>0</c:v>
                </c:pt>
                <c:pt idx="3">
                  <c:v>0</c:v>
                </c:pt>
                <c:pt idx="4">
                  <c:v>0</c:v>
                </c:pt>
                <c:pt idx="5">
                  <c:v>0.5</c:v>
                </c:pt>
                <c:pt idx="6">
                  <c:v>0</c:v>
                </c:pt>
                <c:pt idx="7">
                  <c:v>0</c:v>
                </c:pt>
                <c:pt idx="8">
                  <c:v>0.66666666666666663</c:v>
                </c:pt>
                <c:pt idx="9">
                  <c:v>0</c:v>
                </c:pt>
                <c:pt idx="10">
                  <c:v>1</c:v>
                </c:pt>
                <c:pt idx="11">
                  <c:v>0.66666666666666663</c:v>
                </c:pt>
                <c:pt idx="12">
                  <c:v>0.33333333333333331</c:v>
                </c:pt>
                <c:pt idx="13">
                  <c:v>1</c:v>
                </c:pt>
                <c:pt idx="14">
                  <c:v>1</c:v>
                </c:pt>
                <c:pt idx="15">
                  <c:v>1</c:v>
                </c:pt>
                <c:pt idx="16">
                  <c:v>1</c:v>
                </c:pt>
                <c:pt idx="17">
                  <c:v>0.66666666666666663</c:v>
                </c:pt>
                <c:pt idx="18">
                  <c:v>1</c:v>
                </c:pt>
                <c:pt idx="19">
                  <c:v>0.6</c:v>
                </c:pt>
                <c:pt idx="20">
                  <c:v>0.9</c:v>
                </c:pt>
                <c:pt idx="21">
                  <c:v>0.8571428571428571</c:v>
                </c:pt>
                <c:pt idx="22">
                  <c:v>0.92307692307692313</c:v>
                </c:pt>
                <c:pt idx="23">
                  <c:v>0.81818181818181823</c:v>
                </c:pt>
                <c:pt idx="24">
                  <c:v>0.8125</c:v>
                </c:pt>
                <c:pt idx="25">
                  <c:v>0.875</c:v>
                </c:pt>
                <c:pt idx="26">
                  <c:v>0.91666666666666663</c:v>
                </c:pt>
                <c:pt idx="27">
                  <c:v>0.77777777777777779</c:v>
                </c:pt>
                <c:pt idx="28">
                  <c:v>0.875</c:v>
                </c:pt>
                <c:pt idx="29">
                  <c:v>1</c:v>
                </c:pt>
                <c:pt idx="30">
                  <c:v>0.8571428571428571</c:v>
                </c:pt>
                <c:pt idx="31">
                  <c:v>0.8</c:v>
                </c:pt>
                <c:pt idx="32">
                  <c:v>0.93333333333333335</c:v>
                </c:pt>
                <c:pt idx="33">
                  <c:v>0.63636363636363635</c:v>
                </c:pt>
                <c:pt idx="34">
                  <c:v>1</c:v>
                </c:pt>
                <c:pt idx="35">
                  <c:v>1</c:v>
                </c:pt>
                <c:pt idx="36">
                  <c:v>0.77777777777777779</c:v>
                </c:pt>
                <c:pt idx="37">
                  <c:v>0.91666666666666663</c:v>
                </c:pt>
                <c:pt idx="38">
                  <c:v>1</c:v>
                </c:pt>
                <c:pt idx="39">
                  <c:v>1</c:v>
                </c:pt>
                <c:pt idx="40">
                  <c:v>1</c:v>
                </c:pt>
                <c:pt idx="41">
                  <c:v>0.88888888888888884</c:v>
                </c:pt>
                <c:pt idx="42">
                  <c:v>1</c:v>
                </c:pt>
                <c:pt idx="43">
                  <c:v>0.77777777777777779</c:v>
                </c:pt>
                <c:pt idx="44">
                  <c:v>0.5</c:v>
                </c:pt>
                <c:pt idx="45">
                  <c:v>0.77777777777777779</c:v>
                </c:pt>
                <c:pt idx="46">
                  <c:v>0.91666666666666663</c:v>
                </c:pt>
                <c:pt idx="47">
                  <c:v>1</c:v>
                </c:pt>
                <c:pt idx="48">
                  <c:v>1</c:v>
                </c:pt>
                <c:pt idx="49">
                  <c:v>1</c:v>
                </c:pt>
                <c:pt idx="50">
                  <c:v>0.66666666666666663</c:v>
                </c:pt>
                <c:pt idx="51">
                  <c:v>1</c:v>
                </c:pt>
                <c:pt idx="52">
                  <c:v>1</c:v>
                </c:pt>
                <c:pt idx="53">
                  <c:v>0.66666666666666663</c:v>
                </c:pt>
                <c:pt idx="54">
                  <c:v>1</c:v>
                </c:pt>
                <c:pt idx="55">
                  <c:v>0</c:v>
                </c:pt>
                <c:pt idx="56">
                  <c:v>1</c:v>
                </c:pt>
                <c:pt idx="57">
                  <c:v>1</c:v>
                </c:pt>
                <c:pt idx="58">
                  <c:v>0</c:v>
                </c:pt>
                <c:pt idx="59">
                  <c:v>0.75</c:v>
                </c:pt>
                <c:pt idx="60">
                  <c:v>0</c:v>
                </c:pt>
                <c:pt idx="61">
                  <c:v>1</c:v>
                </c:pt>
                <c:pt idx="62">
                  <c:v>0</c:v>
                </c:pt>
                <c:pt idx="63">
                  <c:v>1</c:v>
                </c:pt>
              </c:numCache>
            </c:numRef>
          </c:val>
          <c:smooth val="0"/>
          <c:extLst>
            <c:ext xmlns:c16="http://schemas.microsoft.com/office/drawing/2014/chart" uri="{C3380CC4-5D6E-409C-BE32-E72D297353CC}">
              <c16:uniqueId val="{00000002-7E0B-4D46-A9C0-85B085F5A39A}"/>
            </c:ext>
          </c:extLst>
        </c:ser>
        <c:dLbls>
          <c:showLegendKey val="0"/>
          <c:showVal val="0"/>
          <c:showCatName val="0"/>
          <c:showSerName val="0"/>
          <c:showPercent val="0"/>
          <c:showBubbleSize val="0"/>
        </c:dLbls>
        <c:marker val="1"/>
        <c:smooth val="0"/>
        <c:axId val="458688096"/>
        <c:axId val="458693976"/>
      </c:lineChart>
      <c:catAx>
        <c:axId val="459471816"/>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9469072"/>
        <c:crosses val="autoZero"/>
        <c:auto val="1"/>
        <c:lblAlgn val="ctr"/>
        <c:lblOffset val="100"/>
        <c:tickLblSkip val="4"/>
        <c:noMultiLvlLbl val="0"/>
      </c:catAx>
      <c:valAx>
        <c:axId val="459469072"/>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9471816"/>
        <c:crosses val="autoZero"/>
        <c:crossBetween val="between"/>
      </c:valAx>
      <c:catAx>
        <c:axId val="458688096"/>
        <c:scaling>
          <c:orientation val="minMax"/>
        </c:scaling>
        <c:delete val="1"/>
        <c:axPos val="b"/>
        <c:numFmt formatCode="h:mm" sourceLinked="1"/>
        <c:majorTickMark val="out"/>
        <c:minorTickMark val="none"/>
        <c:tickLblPos val="none"/>
        <c:crossAx val="458693976"/>
        <c:crosses val="autoZero"/>
        <c:auto val="1"/>
        <c:lblAlgn val="ctr"/>
        <c:lblOffset val="100"/>
        <c:noMultiLvlLbl val="0"/>
      </c:catAx>
      <c:valAx>
        <c:axId val="458693976"/>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58688096"/>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'3c'!$K$13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'3c'!$K$15:$K$78</c:f>
              <c:numCache>
                <c:formatCode>General</c:formatCode>
                <c:ptCount val="64"/>
                <c:pt idx="0">
                  <c:v>0</c:v>
                </c:pt>
                <c:pt idx="1">
                  <c:v>0</c:v>
                </c:pt>
                <c:pt idx="2">
                  <c:v>0</c:v>
                </c:pt>
                <c:pt idx="3">
                  <c:v>0</c:v>
                </c:pt>
                <c:pt idx="4">
                  <c:v>0</c:v>
                </c:pt>
                <c:pt idx="5">
                  <c:v>0</c:v>
                </c:pt>
                <c:pt idx="6">
                  <c:v>0</c:v>
                </c:pt>
                <c:pt idx="7">
                  <c:v>0</c:v>
                </c:pt>
                <c:pt idx="8">
                  <c:v>0</c:v>
                </c:pt>
                <c:pt idx="9">
                  <c:v>0</c:v>
                </c:pt>
                <c:pt idx="10">
                  <c:v>2</c:v>
                </c:pt>
                <c:pt idx="11">
                  <c:v>1</c:v>
                </c:pt>
                <c:pt idx="12">
                  <c:v>1</c:v>
                </c:pt>
                <c:pt idx="13">
                  <c:v>0</c:v>
                </c:pt>
                <c:pt idx="14">
                  <c:v>2</c:v>
                </c:pt>
                <c:pt idx="15">
                  <c:v>2</c:v>
                </c:pt>
                <c:pt idx="16">
                  <c:v>2</c:v>
                </c:pt>
                <c:pt idx="17">
                  <c:v>3</c:v>
                </c:pt>
                <c:pt idx="18">
                  <c:v>1</c:v>
                </c:pt>
                <c:pt idx="19">
                  <c:v>1</c:v>
                </c:pt>
                <c:pt idx="20">
                  <c:v>3</c:v>
                </c:pt>
                <c:pt idx="21">
                  <c:v>0</c:v>
                </c:pt>
                <c:pt idx="22">
                  <c:v>2</c:v>
                </c:pt>
                <c:pt idx="23">
                  <c:v>1</c:v>
                </c:pt>
                <c:pt idx="24">
                  <c:v>0</c:v>
                </c:pt>
                <c:pt idx="25">
                  <c:v>1</c:v>
                </c:pt>
                <c:pt idx="26">
                  <c:v>2</c:v>
                </c:pt>
                <c:pt idx="27">
                  <c:v>2</c:v>
                </c:pt>
                <c:pt idx="28">
                  <c:v>4</c:v>
                </c:pt>
                <c:pt idx="29">
                  <c:v>4</c:v>
                </c:pt>
                <c:pt idx="30">
                  <c:v>0</c:v>
                </c:pt>
                <c:pt idx="31">
                  <c:v>0</c:v>
                </c:pt>
                <c:pt idx="32">
                  <c:v>3</c:v>
                </c:pt>
                <c:pt idx="33">
                  <c:v>3</c:v>
                </c:pt>
                <c:pt idx="34">
                  <c:v>1</c:v>
                </c:pt>
                <c:pt idx="35">
                  <c:v>1</c:v>
                </c:pt>
                <c:pt idx="36">
                  <c:v>3</c:v>
                </c:pt>
                <c:pt idx="37">
                  <c:v>1</c:v>
                </c:pt>
                <c:pt idx="38">
                  <c:v>1</c:v>
                </c:pt>
                <c:pt idx="39">
                  <c:v>3</c:v>
                </c:pt>
                <c:pt idx="40">
                  <c:v>3</c:v>
                </c:pt>
                <c:pt idx="41">
                  <c:v>6</c:v>
                </c:pt>
                <c:pt idx="42">
                  <c:v>2</c:v>
                </c:pt>
                <c:pt idx="43">
                  <c:v>1</c:v>
                </c:pt>
                <c:pt idx="44">
                  <c:v>1</c:v>
                </c:pt>
                <c:pt idx="45">
                  <c:v>0</c:v>
                </c:pt>
                <c:pt idx="46">
                  <c:v>2</c:v>
                </c:pt>
                <c:pt idx="47">
                  <c:v>2</c:v>
                </c:pt>
                <c:pt idx="48">
                  <c:v>4</c:v>
                </c:pt>
                <c:pt idx="49">
                  <c:v>0</c:v>
                </c:pt>
                <c:pt idx="50">
                  <c:v>1</c:v>
                </c:pt>
                <c:pt idx="51">
                  <c:v>1</c:v>
                </c:pt>
                <c:pt idx="52">
                  <c:v>2</c:v>
                </c:pt>
                <c:pt idx="53">
                  <c:v>2</c:v>
                </c:pt>
                <c:pt idx="54">
                  <c:v>5</c:v>
                </c:pt>
                <c:pt idx="55">
                  <c:v>0</c:v>
                </c:pt>
                <c:pt idx="56">
                  <c:v>1</c:v>
                </c:pt>
                <c:pt idx="57">
                  <c:v>0</c:v>
                </c:pt>
                <c:pt idx="58">
                  <c:v>0</c:v>
                </c:pt>
                <c:pt idx="59">
                  <c:v>2</c:v>
                </c:pt>
                <c:pt idx="60">
                  <c:v>0</c:v>
                </c:pt>
                <c:pt idx="61">
                  <c:v>1</c:v>
                </c:pt>
                <c:pt idx="62">
                  <c:v>0</c:v>
                </c:pt>
                <c:pt idx="63">
                  <c:v>0</c:v>
                </c:pt>
              </c:numCache>
            </c:numRef>
          </c:val>
          <c:smooth val="0"/>
          <c:extLst>
            <c:ext xmlns:c16="http://schemas.microsoft.com/office/drawing/2014/chart" uri="{C3380CC4-5D6E-409C-BE32-E72D297353CC}">
              <c16:uniqueId val="{00000000-1666-4C8F-BBCB-6AFBE12234F6}"/>
            </c:ext>
          </c:extLst>
        </c:ser>
        <c:ser>
          <c:idx val="1"/>
          <c:order val="1"/>
          <c:tx>
            <c:strRef>
              <c:f>'3c'!$L$13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'3c'!$L$15:$L$78</c:f>
              <c:numCache>
                <c:formatCode>General</c:formatCode>
                <c:ptCount val="64"/>
                <c:pt idx="0">
                  <c:v>0</c:v>
                </c:pt>
                <c:pt idx="1">
                  <c:v>0</c:v>
                </c:pt>
                <c:pt idx="2">
                  <c:v>0</c:v>
                </c:pt>
                <c:pt idx="3">
                  <c:v>0</c:v>
                </c:pt>
                <c:pt idx="4">
                  <c:v>0</c:v>
                </c:pt>
                <c:pt idx="5">
                  <c:v>0</c:v>
                </c:pt>
                <c:pt idx="6">
                  <c:v>0</c:v>
                </c:pt>
                <c:pt idx="7">
                  <c:v>0</c:v>
                </c:pt>
                <c:pt idx="8">
                  <c:v>0</c:v>
                </c:pt>
                <c:pt idx="9">
                  <c:v>0</c:v>
                </c:pt>
                <c:pt idx="10">
                  <c:v>1</c:v>
                </c:pt>
                <c:pt idx="11">
                  <c:v>0</c:v>
                </c:pt>
                <c:pt idx="12">
                  <c:v>0</c:v>
                </c:pt>
                <c:pt idx="13">
                  <c:v>0</c:v>
                </c:pt>
                <c:pt idx="14">
                  <c:v>1</c:v>
                </c:pt>
                <c:pt idx="15">
                  <c:v>2</c:v>
                </c:pt>
                <c:pt idx="16">
                  <c:v>1</c:v>
                </c:pt>
                <c:pt idx="17">
                  <c:v>1</c:v>
                </c:pt>
                <c:pt idx="18">
                  <c:v>0</c:v>
                </c:pt>
                <c:pt idx="19">
                  <c:v>0</c:v>
                </c:pt>
                <c:pt idx="20">
                  <c:v>2</c:v>
                </c:pt>
                <c:pt idx="21">
                  <c:v>0</c:v>
                </c:pt>
                <c:pt idx="22">
                  <c:v>1</c:v>
                </c:pt>
                <c:pt idx="23">
                  <c:v>0</c:v>
                </c:pt>
                <c:pt idx="24">
                  <c:v>0</c:v>
                </c:pt>
                <c:pt idx="25">
                  <c:v>1</c:v>
                </c:pt>
                <c:pt idx="26">
                  <c:v>0</c:v>
                </c:pt>
                <c:pt idx="27">
                  <c:v>0</c:v>
                </c:pt>
                <c:pt idx="28">
                  <c:v>2</c:v>
                </c:pt>
                <c:pt idx="29">
                  <c:v>3</c:v>
                </c:pt>
                <c:pt idx="30">
                  <c:v>0</c:v>
                </c:pt>
                <c:pt idx="31">
                  <c:v>0</c:v>
                </c:pt>
                <c:pt idx="32">
                  <c:v>1</c:v>
                </c:pt>
                <c:pt idx="33">
                  <c:v>1</c:v>
                </c:pt>
                <c:pt idx="34">
                  <c:v>0</c:v>
                </c:pt>
                <c:pt idx="35">
                  <c:v>1</c:v>
                </c:pt>
                <c:pt idx="36">
                  <c:v>0</c:v>
                </c:pt>
                <c:pt idx="37">
                  <c:v>1</c:v>
                </c:pt>
                <c:pt idx="38">
                  <c:v>0</c:v>
                </c:pt>
                <c:pt idx="39">
                  <c:v>1</c:v>
                </c:pt>
                <c:pt idx="40">
                  <c:v>0</c:v>
                </c:pt>
                <c:pt idx="41">
                  <c:v>3</c:v>
                </c:pt>
                <c:pt idx="42">
                  <c:v>1</c:v>
                </c:pt>
                <c:pt idx="43">
                  <c:v>1</c:v>
                </c:pt>
                <c:pt idx="44">
                  <c:v>0</c:v>
                </c:pt>
                <c:pt idx="45">
                  <c:v>0</c:v>
                </c:pt>
                <c:pt idx="46">
                  <c:v>0</c:v>
                </c:pt>
                <c:pt idx="47">
                  <c:v>1</c:v>
                </c:pt>
                <c:pt idx="48">
                  <c:v>0</c:v>
                </c:pt>
                <c:pt idx="49">
                  <c:v>0</c:v>
                </c:pt>
                <c:pt idx="50">
                  <c:v>0</c:v>
                </c:pt>
                <c:pt idx="51">
                  <c:v>1</c:v>
                </c:pt>
                <c:pt idx="52">
                  <c:v>1</c:v>
                </c:pt>
                <c:pt idx="53">
                  <c:v>0</c:v>
                </c:pt>
                <c:pt idx="54">
                  <c:v>4</c:v>
                </c:pt>
                <c:pt idx="55">
                  <c:v>0</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1-1666-4C8F-BBCB-6AFBE12234F6}"/>
            </c:ext>
          </c:extLst>
        </c:ser>
        <c:dLbls>
          <c:showLegendKey val="0"/>
          <c:showVal val="0"/>
          <c:showCatName val="0"/>
          <c:showSerName val="0"/>
          <c:showPercent val="0"/>
          <c:showBubbleSize val="0"/>
        </c:dLbls>
        <c:marker val="1"/>
        <c:smooth val="0"/>
        <c:axId val="156074952"/>
        <c:axId val="461118792"/>
      </c:lineChart>
      <c:lineChart>
        <c:grouping val="standard"/>
        <c:varyColors val="0"/>
        <c:ser>
          <c:idx val="2"/>
          <c:order val="2"/>
          <c:tx>
            <c:strRef>
              <c:f>'3c'!$M$13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'3c'!$M$15:$M$78</c:f>
              <c:numCache>
                <c:formatCode>0%</c:formatCode>
                <c:ptCount val="64"/>
                <c:pt idx="0">
                  <c:v>0</c:v>
                </c:pt>
                <c:pt idx="1">
                  <c:v>0</c:v>
                </c:pt>
                <c:pt idx="2">
                  <c:v>0</c:v>
                </c:pt>
                <c:pt idx="3">
                  <c:v>0</c:v>
                </c:pt>
                <c:pt idx="4">
                  <c:v>0</c:v>
                </c:pt>
                <c:pt idx="5">
                  <c:v>0</c:v>
                </c:pt>
                <c:pt idx="6">
                  <c:v>0</c:v>
                </c:pt>
                <c:pt idx="7">
                  <c:v>0</c:v>
                </c:pt>
                <c:pt idx="8">
                  <c:v>0</c:v>
                </c:pt>
                <c:pt idx="9">
                  <c:v>0</c:v>
                </c:pt>
                <c:pt idx="10">
                  <c:v>0.5</c:v>
                </c:pt>
                <c:pt idx="11">
                  <c:v>0</c:v>
                </c:pt>
                <c:pt idx="12">
                  <c:v>0</c:v>
                </c:pt>
                <c:pt idx="13">
                  <c:v>0</c:v>
                </c:pt>
                <c:pt idx="14">
                  <c:v>0.5</c:v>
                </c:pt>
                <c:pt idx="15">
                  <c:v>1</c:v>
                </c:pt>
                <c:pt idx="16">
                  <c:v>0.5</c:v>
                </c:pt>
                <c:pt idx="17">
                  <c:v>0.33333333333333331</c:v>
                </c:pt>
                <c:pt idx="18">
                  <c:v>0</c:v>
                </c:pt>
                <c:pt idx="19">
                  <c:v>0</c:v>
                </c:pt>
                <c:pt idx="20">
                  <c:v>0.66666666666666663</c:v>
                </c:pt>
                <c:pt idx="21">
                  <c:v>0</c:v>
                </c:pt>
                <c:pt idx="22">
                  <c:v>0.5</c:v>
                </c:pt>
                <c:pt idx="23">
                  <c:v>0</c:v>
                </c:pt>
                <c:pt idx="24">
                  <c:v>0</c:v>
                </c:pt>
                <c:pt idx="25">
                  <c:v>1</c:v>
                </c:pt>
                <c:pt idx="26">
                  <c:v>0</c:v>
                </c:pt>
                <c:pt idx="27">
                  <c:v>0</c:v>
                </c:pt>
                <c:pt idx="28">
                  <c:v>0.5</c:v>
                </c:pt>
                <c:pt idx="29">
                  <c:v>0.75</c:v>
                </c:pt>
                <c:pt idx="30">
                  <c:v>0</c:v>
                </c:pt>
                <c:pt idx="31">
                  <c:v>0</c:v>
                </c:pt>
                <c:pt idx="32">
                  <c:v>0.33333333333333331</c:v>
                </c:pt>
                <c:pt idx="33">
                  <c:v>0.33333333333333331</c:v>
                </c:pt>
                <c:pt idx="34">
                  <c:v>0</c:v>
                </c:pt>
                <c:pt idx="35">
                  <c:v>1</c:v>
                </c:pt>
                <c:pt idx="36">
                  <c:v>0</c:v>
                </c:pt>
                <c:pt idx="37">
                  <c:v>1</c:v>
                </c:pt>
                <c:pt idx="38">
                  <c:v>0</c:v>
                </c:pt>
                <c:pt idx="39">
                  <c:v>0.33333333333333331</c:v>
                </c:pt>
                <c:pt idx="40">
                  <c:v>0</c:v>
                </c:pt>
                <c:pt idx="41">
                  <c:v>0.5</c:v>
                </c:pt>
                <c:pt idx="42">
                  <c:v>0.5</c:v>
                </c:pt>
                <c:pt idx="43">
                  <c:v>1</c:v>
                </c:pt>
                <c:pt idx="44">
                  <c:v>0</c:v>
                </c:pt>
                <c:pt idx="45">
                  <c:v>0</c:v>
                </c:pt>
                <c:pt idx="46">
                  <c:v>0</c:v>
                </c:pt>
                <c:pt idx="47">
                  <c:v>0.5</c:v>
                </c:pt>
                <c:pt idx="48">
                  <c:v>0</c:v>
                </c:pt>
                <c:pt idx="49">
                  <c:v>0</c:v>
                </c:pt>
                <c:pt idx="50">
                  <c:v>0</c:v>
                </c:pt>
                <c:pt idx="51">
                  <c:v>1</c:v>
                </c:pt>
                <c:pt idx="52">
                  <c:v>0.5</c:v>
                </c:pt>
                <c:pt idx="53">
                  <c:v>0</c:v>
                </c:pt>
                <c:pt idx="54">
                  <c:v>0.8</c:v>
                </c:pt>
                <c:pt idx="55">
                  <c:v>0</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2-1666-4C8F-BBCB-6AFBE12234F6}"/>
            </c:ext>
          </c:extLst>
        </c:ser>
        <c:dLbls>
          <c:showLegendKey val="0"/>
          <c:showVal val="0"/>
          <c:showCatName val="0"/>
          <c:showSerName val="0"/>
          <c:showPercent val="0"/>
          <c:showBubbleSize val="0"/>
        </c:dLbls>
        <c:marker val="1"/>
        <c:smooth val="0"/>
        <c:axId val="461123888"/>
        <c:axId val="461118008"/>
      </c:lineChart>
      <c:catAx>
        <c:axId val="156074952"/>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118792"/>
        <c:crosses val="autoZero"/>
        <c:auto val="1"/>
        <c:lblAlgn val="ctr"/>
        <c:lblOffset val="100"/>
        <c:tickLblSkip val="4"/>
        <c:noMultiLvlLbl val="0"/>
      </c:catAx>
      <c:valAx>
        <c:axId val="461118792"/>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156074952"/>
        <c:crosses val="autoZero"/>
        <c:crossBetween val="between"/>
      </c:valAx>
      <c:catAx>
        <c:axId val="461123888"/>
        <c:scaling>
          <c:orientation val="minMax"/>
        </c:scaling>
        <c:delete val="1"/>
        <c:axPos val="b"/>
        <c:numFmt formatCode="h:mm" sourceLinked="1"/>
        <c:majorTickMark val="out"/>
        <c:minorTickMark val="none"/>
        <c:tickLblPos val="none"/>
        <c:crossAx val="461118008"/>
        <c:crosses val="autoZero"/>
        <c:auto val="1"/>
        <c:lblAlgn val="ctr"/>
        <c:lblOffset val="100"/>
        <c:noMultiLvlLbl val="0"/>
      </c:catAx>
      <c:valAx>
        <c:axId val="461118008"/>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123888"/>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'4a'!$B$13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'4a'!$B$15:$B$78</c:f>
              <c:numCache>
                <c:formatCode>General</c:formatCode>
                <c:ptCount val="64"/>
                <c:pt idx="0">
                  <c:v>1</c:v>
                </c:pt>
                <c:pt idx="1">
                  <c:v>2</c:v>
                </c:pt>
                <c:pt idx="2">
                  <c:v>1</c:v>
                </c:pt>
                <c:pt idx="3">
                  <c:v>0</c:v>
                </c:pt>
                <c:pt idx="4">
                  <c:v>0</c:v>
                </c:pt>
                <c:pt idx="5">
                  <c:v>2</c:v>
                </c:pt>
                <c:pt idx="6">
                  <c:v>3</c:v>
                </c:pt>
                <c:pt idx="7">
                  <c:v>2</c:v>
                </c:pt>
                <c:pt idx="8">
                  <c:v>3</c:v>
                </c:pt>
                <c:pt idx="9">
                  <c:v>5</c:v>
                </c:pt>
                <c:pt idx="10">
                  <c:v>7</c:v>
                </c:pt>
                <c:pt idx="11">
                  <c:v>1</c:v>
                </c:pt>
                <c:pt idx="12">
                  <c:v>2</c:v>
                </c:pt>
                <c:pt idx="13">
                  <c:v>5</c:v>
                </c:pt>
                <c:pt idx="14">
                  <c:v>3</c:v>
                </c:pt>
                <c:pt idx="15">
                  <c:v>7</c:v>
                </c:pt>
                <c:pt idx="16">
                  <c:v>3</c:v>
                </c:pt>
                <c:pt idx="17">
                  <c:v>5</c:v>
                </c:pt>
                <c:pt idx="18">
                  <c:v>10</c:v>
                </c:pt>
                <c:pt idx="19">
                  <c:v>9</c:v>
                </c:pt>
                <c:pt idx="20">
                  <c:v>11</c:v>
                </c:pt>
                <c:pt idx="21">
                  <c:v>8</c:v>
                </c:pt>
                <c:pt idx="22">
                  <c:v>4</c:v>
                </c:pt>
                <c:pt idx="23">
                  <c:v>4</c:v>
                </c:pt>
                <c:pt idx="24">
                  <c:v>4</c:v>
                </c:pt>
                <c:pt idx="25">
                  <c:v>4</c:v>
                </c:pt>
                <c:pt idx="26">
                  <c:v>8</c:v>
                </c:pt>
                <c:pt idx="27">
                  <c:v>10</c:v>
                </c:pt>
                <c:pt idx="28">
                  <c:v>5</c:v>
                </c:pt>
                <c:pt idx="29">
                  <c:v>8</c:v>
                </c:pt>
                <c:pt idx="30">
                  <c:v>1</c:v>
                </c:pt>
                <c:pt idx="31">
                  <c:v>5</c:v>
                </c:pt>
                <c:pt idx="32">
                  <c:v>6</c:v>
                </c:pt>
                <c:pt idx="33">
                  <c:v>7</c:v>
                </c:pt>
                <c:pt idx="34">
                  <c:v>7</c:v>
                </c:pt>
                <c:pt idx="35">
                  <c:v>4</c:v>
                </c:pt>
                <c:pt idx="36">
                  <c:v>4</c:v>
                </c:pt>
                <c:pt idx="37">
                  <c:v>5</c:v>
                </c:pt>
                <c:pt idx="38">
                  <c:v>5</c:v>
                </c:pt>
                <c:pt idx="39">
                  <c:v>2</c:v>
                </c:pt>
                <c:pt idx="40">
                  <c:v>3</c:v>
                </c:pt>
                <c:pt idx="41">
                  <c:v>7</c:v>
                </c:pt>
                <c:pt idx="42">
                  <c:v>4</c:v>
                </c:pt>
                <c:pt idx="43">
                  <c:v>5</c:v>
                </c:pt>
                <c:pt idx="44">
                  <c:v>2</c:v>
                </c:pt>
                <c:pt idx="45">
                  <c:v>2</c:v>
                </c:pt>
                <c:pt idx="46">
                  <c:v>2</c:v>
                </c:pt>
                <c:pt idx="47">
                  <c:v>3</c:v>
                </c:pt>
                <c:pt idx="48">
                  <c:v>7</c:v>
                </c:pt>
                <c:pt idx="49">
                  <c:v>6</c:v>
                </c:pt>
                <c:pt idx="50">
                  <c:v>6</c:v>
                </c:pt>
                <c:pt idx="51">
                  <c:v>3</c:v>
                </c:pt>
                <c:pt idx="52">
                  <c:v>10</c:v>
                </c:pt>
                <c:pt idx="53">
                  <c:v>2</c:v>
                </c:pt>
                <c:pt idx="54">
                  <c:v>6</c:v>
                </c:pt>
                <c:pt idx="55">
                  <c:v>8</c:v>
                </c:pt>
                <c:pt idx="56">
                  <c:v>1</c:v>
                </c:pt>
                <c:pt idx="57">
                  <c:v>1</c:v>
                </c:pt>
                <c:pt idx="58">
                  <c:v>2</c:v>
                </c:pt>
                <c:pt idx="59">
                  <c:v>3</c:v>
                </c:pt>
                <c:pt idx="60">
                  <c:v>3</c:v>
                </c:pt>
                <c:pt idx="61">
                  <c:v>4</c:v>
                </c:pt>
                <c:pt idx="62">
                  <c:v>3</c:v>
                </c:pt>
                <c:pt idx="63">
                  <c:v>2</c:v>
                </c:pt>
              </c:numCache>
            </c:numRef>
          </c:val>
          <c:smooth val="0"/>
          <c:extLst>
            <c:ext xmlns:c16="http://schemas.microsoft.com/office/drawing/2014/chart" uri="{C3380CC4-5D6E-409C-BE32-E72D297353CC}">
              <c16:uniqueId val="{00000000-6390-43CB-A37A-9372BCBF1A1E}"/>
            </c:ext>
          </c:extLst>
        </c:ser>
        <c:ser>
          <c:idx val="1"/>
          <c:order val="1"/>
          <c:tx>
            <c:strRef>
              <c:f>'4a'!$C$13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'4a'!$C$15:$C$78</c:f>
              <c:numCache>
                <c:formatCode>General</c:formatCode>
                <c:ptCount val="64"/>
                <c:pt idx="0">
                  <c:v>1</c:v>
                </c:pt>
                <c:pt idx="1">
                  <c:v>2</c:v>
                </c:pt>
                <c:pt idx="2">
                  <c:v>1</c:v>
                </c:pt>
                <c:pt idx="3">
                  <c:v>0</c:v>
                </c:pt>
                <c:pt idx="4">
                  <c:v>0</c:v>
                </c:pt>
                <c:pt idx="5">
                  <c:v>2</c:v>
                </c:pt>
                <c:pt idx="6">
                  <c:v>2</c:v>
                </c:pt>
                <c:pt idx="7">
                  <c:v>1</c:v>
                </c:pt>
                <c:pt idx="8">
                  <c:v>2</c:v>
                </c:pt>
                <c:pt idx="9">
                  <c:v>4</c:v>
                </c:pt>
                <c:pt idx="10">
                  <c:v>7</c:v>
                </c:pt>
                <c:pt idx="11">
                  <c:v>1</c:v>
                </c:pt>
                <c:pt idx="12">
                  <c:v>2</c:v>
                </c:pt>
                <c:pt idx="13">
                  <c:v>5</c:v>
                </c:pt>
                <c:pt idx="14">
                  <c:v>3</c:v>
                </c:pt>
                <c:pt idx="15">
                  <c:v>5</c:v>
                </c:pt>
                <c:pt idx="16">
                  <c:v>3</c:v>
                </c:pt>
                <c:pt idx="17">
                  <c:v>5</c:v>
                </c:pt>
                <c:pt idx="18">
                  <c:v>9</c:v>
                </c:pt>
                <c:pt idx="19">
                  <c:v>8</c:v>
                </c:pt>
                <c:pt idx="20">
                  <c:v>10</c:v>
                </c:pt>
                <c:pt idx="21">
                  <c:v>5</c:v>
                </c:pt>
                <c:pt idx="22">
                  <c:v>3</c:v>
                </c:pt>
                <c:pt idx="23">
                  <c:v>2</c:v>
                </c:pt>
                <c:pt idx="24">
                  <c:v>3</c:v>
                </c:pt>
                <c:pt idx="25">
                  <c:v>4</c:v>
                </c:pt>
                <c:pt idx="26">
                  <c:v>8</c:v>
                </c:pt>
                <c:pt idx="27">
                  <c:v>10</c:v>
                </c:pt>
                <c:pt idx="28">
                  <c:v>5</c:v>
                </c:pt>
                <c:pt idx="29">
                  <c:v>7</c:v>
                </c:pt>
                <c:pt idx="30">
                  <c:v>1</c:v>
                </c:pt>
                <c:pt idx="31">
                  <c:v>4</c:v>
                </c:pt>
                <c:pt idx="32">
                  <c:v>6</c:v>
                </c:pt>
                <c:pt idx="33">
                  <c:v>6</c:v>
                </c:pt>
                <c:pt idx="34">
                  <c:v>7</c:v>
                </c:pt>
                <c:pt idx="35">
                  <c:v>0</c:v>
                </c:pt>
                <c:pt idx="36">
                  <c:v>3</c:v>
                </c:pt>
                <c:pt idx="37">
                  <c:v>5</c:v>
                </c:pt>
                <c:pt idx="38">
                  <c:v>4</c:v>
                </c:pt>
                <c:pt idx="39">
                  <c:v>2</c:v>
                </c:pt>
                <c:pt idx="40">
                  <c:v>3</c:v>
                </c:pt>
                <c:pt idx="41">
                  <c:v>7</c:v>
                </c:pt>
                <c:pt idx="42">
                  <c:v>4</c:v>
                </c:pt>
                <c:pt idx="43">
                  <c:v>5</c:v>
                </c:pt>
                <c:pt idx="44">
                  <c:v>2</c:v>
                </c:pt>
                <c:pt idx="45">
                  <c:v>1</c:v>
                </c:pt>
                <c:pt idx="46">
                  <c:v>2</c:v>
                </c:pt>
                <c:pt idx="47">
                  <c:v>3</c:v>
                </c:pt>
                <c:pt idx="48">
                  <c:v>5</c:v>
                </c:pt>
                <c:pt idx="49">
                  <c:v>6</c:v>
                </c:pt>
                <c:pt idx="50">
                  <c:v>6</c:v>
                </c:pt>
                <c:pt idx="51">
                  <c:v>3</c:v>
                </c:pt>
                <c:pt idx="52">
                  <c:v>9</c:v>
                </c:pt>
                <c:pt idx="53">
                  <c:v>2</c:v>
                </c:pt>
                <c:pt idx="54">
                  <c:v>5</c:v>
                </c:pt>
                <c:pt idx="55">
                  <c:v>6</c:v>
                </c:pt>
                <c:pt idx="56">
                  <c:v>1</c:v>
                </c:pt>
                <c:pt idx="57">
                  <c:v>1</c:v>
                </c:pt>
                <c:pt idx="58">
                  <c:v>2</c:v>
                </c:pt>
                <c:pt idx="59">
                  <c:v>3</c:v>
                </c:pt>
                <c:pt idx="60">
                  <c:v>2</c:v>
                </c:pt>
                <c:pt idx="61">
                  <c:v>4</c:v>
                </c:pt>
                <c:pt idx="62">
                  <c:v>3</c:v>
                </c:pt>
                <c:pt idx="63">
                  <c:v>2</c:v>
                </c:pt>
              </c:numCache>
            </c:numRef>
          </c:val>
          <c:smooth val="0"/>
          <c:extLst>
            <c:ext xmlns:c16="http://schemas.microsoft.com/office/drawing/2014/chart" uri="{C3380CC4-5D6E-409C-BE32-E72D297353CC}">
              <c16:uniqueId val="{00000001-6390-43CB-A37A-9372BCBF1A1E}"/>
            </c:ext>
          </c:extLst>
        </c:ser>
        <c:dLbls>
          <c:showLegendKey val="0"/>
          <c:showVal val="0"/>
          <c:showCatName val="0"/>
          <c:showSerName val="0"/>
          <c:showPercent val="0"/>
          <c:showBubbleSize val="0"/>
        </c:dLbls>
        <c:marker val="1"/>
        <c:smooth val="0"/>
        <c:axId val="461349680"/>
        <c:axId val="461343016"/>
      </c:lineChart>
      <c:lineChart>
        <c:grouping val="standard"/>
        <c:varyColors val="0"/>
        <c:ser>
          <c:idx val="2"/>
          <c:order val="2"/>
          <c:tx>
            <c:strRef>
              <c:f>'4a'!$D$13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'4a'!$D$15:$D$78</c:f>
              <c:numCache>
                <c:formatCode>0%</c:formatCode>
                <c:ptCount val="64"/>
                <c:pt idx="0">
                  <c:v>1</c:v>
                </c:pt>
                <c:pt idx="1">
                  <c:v>1</c:v>
                </c:pt>
                <c:pt idx="2">
                  <c:v>1</c:v>
                </c:pt>
                <c:pt idx="3">
                  <c:v>0</c:v>
                </c:pt>
                <c:pt idx="4">
                  <c:v>0</c:v>
                </c:pt>
                <c:pt idx="5">
                  <c:v>1</c:v>
                </c:pt>
                <c:pt idx="6">
                  <c:v>0.66666666666666663</c:v>
                </c:pt>
                <c:pt idx="7">
                  <c:v>0.5</c:v>
                </c:pt>
                <c:pt idx="8">
                  <c:v>0.66666666666666663</c:v>
                </c:pt>
                <c:pt idx="9">
                  <c:v>0.8</c:v>
                </c:pt>
                <c:pt idx="10">
                  <c:v>1</c:v>
                </c:pt>
                <c:pt idx="11">
                  <c:v>1</c:v>
                </c:pt>
                <c:pt idx="12">
                  <c:v>1</c:v>
                </c:pt>
                <c:pt idx="13">
                  <c:v>1</c:v>
                </c:pt>
                <c:pt idx="14">
                  <c:v>1</c:v>
                </c:pt>
                <c:pt idx="15">
                  <c:v>0.7142857142857143</c:v>
                </c:pt>
                <c:pt idx="16">
                  <c:v>1</c:v>
                </c:pt>
                <c:pt idx="17">
                  <c:v>1</c:v>
                </c:pt>
                <c:pt idx="18">
                  <c:v>0.9</c:v>
                </c:pt>
                <c:pt idx="19">
                  <c:v>0.88888888888888884</c:v>
                </c:pt>
                <c:pt idx="20">
                  <c:v>0.90909090909090906</c:v>
                </c:pt>
                <c:pt idx="21">
                  <c:v>0.625</c:v>
                </c:pt>
                <c:pt idx="22">
                  <c:v>0.75</c:v>
                </c:pt>
                <c:pt idx="23">
                  <c:v>0.5</c:v>
                </c:pt>
                <c:pt idx="24">
                  <c:v>0.75</c:v>
                </c:pt>
                <c:pt idx="25">
                  <c:v>1</c:v>
                </c:pt>
                <c:pt idx="26">
                  <c:v>1</c:v>
                </c:pt>
                <c:pt idx="27">
                  <c:v>1</c:v>
                </c:pt>
                <c:pt idx="28">
                  <c:v>1</c:v>
                </c:pt>
                <c:pt idx="29">
                  <c:v>0.875</c:v>
                </c:pt>
                <c:pt idx="30">
                  <c:v>1</c:v>
                </c:pt>
                <c:pt idx="31">
                  <c:v>0.8</c:v>
                </c:pt>
                <c:pt idx="32">
                  <c:v>1</c:v>
                </c:pt>
                <c:pt idx="33">
                  <c:v>0.8571428571428571</c:v>
                </c:pt>
                <c:pt idx="34">
                  <c:v>1</c:v>
                </c:pt>
                <c:pt idx="35">
                  <c:v>0</c:v>
                </c:pt>
                <c:pt idx="36">
                  <c:v>0.75</c:v>
                </c:pt>
                <c:pt idx="37">
                  <c:v>1</c:v>
                </c:pt>
                <c:pt idx="38">
                  <c:v>0.8</c:v>
                </c:pt>
                <c:pt idx="39">
                  <c:v>1</c:v>
                </c:pt>
                <c:pt idx="40">
                  <c:v>1</c:v>
                </c:pt>
                <c:pt idx="41">
                  <c:v>1</c:v>
                </c:pt>
                <c:pt idx="42">
                  <c:v>1</c:v>
                </c:pt>
                <c:pt idx="43">
                  <c:v>1</c:v>
                </c:pt>
                <c:pt idx="44">
                  <c:v>1</c:v>
                </c:pt>
                <c:pt idx="45">
                  <c:v>0.5</c:v>
                </c:pt>
                <c:pt idx="46">
                  <c:v>1</c:v>
                </c:pt>
                <c:pt idx="47">
                  <c:v>1</c:v>
                </c:pt>
                <c:pt idx="48">
                  <c:v>0.7142857142857143</c:v>
                </c:pt>
                <c:pt idx="49">
                  <c:v>1</c:v>
                </c:pt>
                <c:pt idx="50">
                  <c:v>1</c:v>
                </c:pt>
                <c:pt idx="51">
                  <c:v>1</c:v>
                </c:pt>
                <c:pt idx="52">
                  <c:v>0.9</c:v>
                </c:pt>
                <c:pt idx="53">
                  <c:v>1</c:v>
                </c:pt>
                <c:pt idx="54">
                  <c:v>0.83333333333333337</c:v>
                </c:pt>
                <c:pt idx="55">
                  <c:v>0.75</c:v>
                </c:pt>
                <c:pt idx="56">
                  <c:v>1</c:v>
                </c:pt>
                <c:pt idx="57">
                  <c:v>1</c:v>
                </c:pt>
                <c:pt idx="58">
                  <c:v>1</c:v>
                </c:pt>
                <c:pt idx="59">
                  <c:v>1</c:v>
                </c:pt>
                <c:pt idx="60">
                  <c:v>0.66666666666666663</c:v>
                </c:pt>
                <c:pt idx="61">
                  <c:v>1</c:v>
                </c:pt>
                <c:pt idx="62">
                  <c:v>1</c:v>
                </c:pt>
                <c:pt idx="63">
                  <c:v>1</c:v>
                </c:pt>
              </c:numCache>
            </c:numRef>
          </c:val>
          <c:smooth val="0"/>
          <c:extLst>
            <c:ext xmlns:c16="http://schemas.microsoft.com/office/drawing/2014/chart" uri="{C3380CC4-5D6E-409C-BE32-E72D297353CC}">
              <c16:uniqueId val="{00000002-6390-43CB-A37A-9372BCBF1A1E}"/>
            </c:ext>
          </c:extLst>
        </c:ser>
        <c:dLbls>
          <c:showLegendKey val="0"/>
          <c:showVal val="0"/>
          <c:showCatName val="0"/>
          <c:showSerName val="0"/>
          <c:showPercent val="0"/>
          <c:showBubbleSize val="0"/>
        </c:dLbls>
        <c:marker val="1"/>
        <c:smooth val="0"/>
        <c:axId val="461343408"/>
        <c:axId val="461342232"/>
      </c:lineChart>
      <c:catAx>
        <c:axId val="461349680"/>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343016"/>
        <c:crosses val="autoZero"/>
        <c:auto val="1"/>
        <c:lblAlgn val="ctr"/>
        <c:lblOffset val="100"/>
        <c:tickLblSkip val="4"/>
        <c:noMultiLvlLbl val="0"/>
      </c:catAx>
      <c:valAx>
        <c:axId val="461343016"/>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349680"/>
        <c:crosses val="autoZero"/>
        <c:crossBetween val="between"/>
      </c:valAx>
      <c:catAx>
        <c:axId val="461343408"/>
        <c:scaling>
          <c:orientation val="minMax"/>
        </c:scaling>
        <c:delete val="1"/>
        <c:axPos val="b"/>
        <c:numFmt formatCode="h:mm" sourceLinked="1"/>
        <c:majorTickMark val="out"/>
        <c:minorTickMark val="none"/>
        <c:tickLblPos val="none"/>
        <c:crossAx val="461342232"/>
        <c:crosses val="autoZero"/>
        <c:auto val="1"/>
        <c:lblAlgn val="ctr"/>
        <c:lblOffset val="100"/>
        <c:noMultiLvlLbl val="0"/>
      </c:catAx>
      <c:valAx>
        <c:axId val="461342232"/>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343408"/>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9.xml"/><Relationship Id="rId4"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11.xml"/><Relationship Id="rId4"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1.xml"/><Relationship Id="rId4"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3.xml"/><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5.xml"/><Relationship Id="rId4"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7.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8</xdr:col>
      <xdr:colOff>142868</xdr:colOff>
      <xdr:row>0</xdr:row>
      <xdr:rowOff>45738</xdr:rowOff>
    </xdr:from>
    <xdr:to>
      <xdr:col>10</xdr:col>
      <xdr:colOff>609594</xdr:colOff>
      <xdr:row>3</xdr:row>
      <xdr:rowOff>24609</xdr:rowOff>
    </xdr:to>
    <xdr:pic>
      <xdr:nvPicPr>
        <xdr:cNvPr id="2" name="Picture 1" descr="ID_Logo_Fin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a:xfrm>
          <a:off x="5323840" y="45720"/>
          <a:ext cx="1762125" cy="6832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214270</xdr:colOff>
      <xdr:row>0</xdr:row>
      <xdr:rowOff>47626</xdr:rowOff>
    </xdr:from>
    <xdr:to>
      <xdr:col>6</xdr:col>
      <xdr:colOff>704809</xdr:colOff>
      <xdr:row>3</xdr:row>
      <xdr:rowOff>26497</xdr:rowOff>
    </xdr:to>
    <xdr:pic>
      <xdr:nvPicPr>
        <xdr:cNvPr id="3" name="Picture 2" descr="ID_Logo_Fin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a:xfrm>
          <a:off x="6262370" y="47625"/>
          <a:ext cx="1757045" cy="68326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428632</xdr:colOff>
      <xdr:row>0</xdr:row>
      <xdr:rowOff>47627</xdr:rowOff>
    </xdr:from>
    <xdr:to>
      <xdr:col>9</xdr:col>
      <xdr:colOff>704858</xdr:colOff>
      <xdr:row>3</xdr:row>
      <xdr:rowOff>26498</xdr:rowOff>
    </xdr:to>
    <xdr:pic>
      <xdr:nvPicPr>
        <xdr:cNvPr id="3" name="Picture 2" descr="ID_Logo_Fin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a:xfrm>
          <a:off x="5572125" y="47625"/>
          <a:ext cx="1743075" cy="68326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250031</xdr:colOff>
      <xdr:row>0</xdr:row>
      <xdr:rowOff>47624</xdr:rowOff>
    </xdr:from>
    <xdr:to>
      <xdr:col>14</xdr:col>
      <xdr:colOff>604837</xdr:colOff>
      <xdr:row>2</xdr:row>
      <xdr:rowOff>9524</xdr:rowOff>
    </xdr:to>
    <xdr:pic>
      <xdr:nvPicPr>
        <xdr:cNvPr id="2" name="Picture 1" descr="ID_Logo_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a:xfrm>
          <a:off x="8021955" y="46990"/>
          <a:ext cx="1650365" cy="7239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869156</xdr:colOff>
      <xdr:row>0</xdr:row>
      <xdr:rowOff>47625</xdr:rowOff>
    </xdr:from>
    <xdr:to>
      <xdr:col>13</xdr:col>
      <xdr:colOff>747712</xdr:colOff>
      <xdr:row>3</xdr:row>
      <xdr:rowOff>116681</xdr:rowOff>
    </xdr:to>
    <xdr:pic>
      <xdr:nvPicPr>
        <xdr:cNvPr id="4" name="Picture 3" descr="ID_Logo_Final">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a:xfrm>
          <a:off x="10812780" y="47625"/>
          <a:ext cx="1631315" cy="71628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google.com/maps/d/edit?mid=1cJ2PC8lEPhxF4x1OJ33CmVwStORWoH8&amp;usp=sharin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73"/>
  <sheetViews>
    <sheetView tabSelected="1" view="pageBreakPreview" zoomScale="80" zoomScaleNormal="80" zoomScalePageLayoutView="80" workbookViewId="0"/>
  </sheetViews>
  <sheetFormatPr defaultColWidth="8.875" defaultRowHeight="12.75"/>
  <cols>
    <col min="1" max="11" width="8.5" style="19" customWidth="1"/>
    <col min="12" max="16384" width="8.875" style="19"/>
  </cols>
  <sheetData>
    <row r="1" spans="1:8">
      <c r="B1" s="18"/>
      <c r="C1" s="18"/>
      <c r="D1" s="18"/>
      <c r="E1" s="18"/>
      <c r="F1" s="18"/>
      <c r="G1" s="18"/>
      <c r="H1" s="18"/>
    </row>
    <row r="2" spans="1:8" ht="30">
      <c r="A2" s="39"/>
      <c r="B2" s="18"/>
      <c r="C2" s="18"/>
      <c r="D2" s="18"/>
      <c r="E2" s="18"/>
      <c r="F2" s="18"/>
      <c r="G2" s="18"/>
      <c r="H2" s="18"/>
    </row>
    <row r="9" spans="1:8">
      <c r="A9" s="18"/>
      <c r="C9" s="41"/>
    </row>
    <row r="29" spans="1:11" ht="30">
      <c r="A29" s="79" t="s">
        <v>0</v>
      </c>
      <c r="B29" s="79"/>
      <c r="C29" s="79"/>
      <c r="D29" s="79"/>
      <c r="E29" s="79"/>
      <c r="F29" s="79"/>
      <c r="G29" s="79"/>
      <c r="H29" s="79"/>
      <c r="I29" s="79"/>
      <c r="J29" s="79"/>
      <c r="K29" s="79"/>
    </row>
    <row r="30" spans="1:11" ht="30">
      <c r="A30" s="80" t="s">
        <v>1</v>
      </c>
      <c r="B30" s="80"/>
      <c r="C30" s="80"/>
      <c r="D30" s="80"/>
      <c r="E30" s="80"/>
      <c r="F30" s="80"/>
      <c r="G30" s="80"/>
      <c r="H30" s="80"/>
      <c r="I30" s="80"/>
      <c r="J30" s="80"/>
      <c r="K30" s="80"/>
    </row>
    <row r="67" spans="1:8">
      <c r="A67" s="18" t="s">
        <v>2</v>
      </c>
      <c r="C67" s="19" t="s">
        <v>3</v>
      </c>
    </row>
    <row r="68" spans="1:8">
      <c r="A68" s="18" t="s">
        <v>4</v>
      </c>
      <c r="C68" s="73" t="s">
        <v>5</v>
      </c>
    </row>
    <row r="69" spans="1:8">
      <c r="A69" s="18" t="s">
        <v>6</v>
      </c>
      <c r="C69" s="74" t="s">
        <v>7</v>
      </c>
    </row>
    <row r="70" spans="1:8">
      <c r="A70" s="18" t="s">
        <v>8</v>
      </c>
      <c r="C70" s="75" t="s">
        <v>9</v>
      </c>
      <c r="D70" s="41"/>
      <c r="E70" s="41"/>
      <c r="F70" s="41"/>
      <c r="G70" s="41"/>
      <c r="H70" s="41"/>
    </row>
    <row r="71" spans="1:8">
      <c r="A71" s="18"/>
      <c r="C71" s="75"/>
      <c r="E71" s="18"/>
      <c r="F71" s="18"/>
      <c r="G71" s="18"/>
      <c r="H71" s="18"/>
    </row>
    <row r="72" spans="1:8">
      <c r="A72" s="18"/>
    </row>
    <row r="73" spans="1:8">
      <c r="A73" s="18"/>
      <c r="D73" s="44"/>
    </row>
  </sheetData>
  <sheetProtection selectLockedCells="1"/>
  <mergeCells count="2">
    <mergeCell ref="A29:K29"/>
    <mergeCell ref="A30:K30"/>
  </mergeCells>
  <printOptions horizontalCentered="1"/>
  <pageMargins left="0.90551181102362199" right="0.78740157480314998" top="0.74803149606299202" bottom="0.74803149606299202" header="0.31496062992126" footer="0.31496062992126"/>
  <pageSetup paperSize="9" scale="70" orientation="portrait" r:id="rId1"/>
  <headerFooter>
    <oddFooter>&amp;L&amp;F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08.10.2022</v>
      </c>
    </row>
    <row r="6" spans="1:14" s="1" customFormat="1" ht="14.25" customHeight="1">
      <c r="A6" s="5" t="s">
        <v>56</v>
      </c>
      <c r="B6" s="1" t="str">
        <f>'Front Cover'!A30</f>
        <v>BathNES</v>
      </c>
      <c r="E6" s="7"/>
    </row>
    <row r="7" spans="1:14" s="1" customFormat="1" ht="14.25" customHeight="1">
      <c r="A7" s="5" t="s">
        <v>57</v>
      </c>
      <c r="B7" s="1" t="s">
        <v>66</v>
      </c>
      <c r="E7" s="7"/>
      <c r="F7" s="8" t="s">
        <v>59</v>
      </c>
      <c r="G7" s="9" t="str">
        <f>'QA &amp; Issue Sheet'!C34</f>
        <v>Elyece Malnati</v>
      </c>
    </row>
    <row r="8" spans="1:14" s="1" customFormat="1" ht="14.25" customHeight="1">
      <c r="A8" s="5" t="s">
        <v>60</v>
      </c>
      <c r="B8" s="9" t="s">
        <v>33</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7" t="s">
        <v>41</v>
      </c>
      <c r="C12" s="118"/>
      <c r="D12" s="119"/>
      <c r="E12" s="117" t="s">
        <v>42</v>
      </c>
      <c r="F12" s="118"/>
      <c r="G12" s="119"/>
      <c r="H12" s="117" t="s">
        <v>43</v>
      </c>
      <c r="I12" s="118"/>
      <c r="J12" s="119"/>
      <c r="K12" s="117" t="s">
        <v>44</v>
      </c>
      <c r="L12" s="118"/>
      <c r="M12" s="119"/>
    </row>
    <row r="13" spans="1:14" s="1" customFormat="1" ht="27.75" customHeight="1">
      <c r="A13" s="120" t="s">
        <v>63</v>
      </c>
      <c r="B13" s="115" t="s">
        <v>45</v>
      </c>
      <c r="C13" s="115" t="s">
        <v>46</v>
      </c>
      <c r="D13" s="115" t="s">
        <v>47</v>
      </c>
      <c r="E13" s="115" t="s">
        <v>45</v>
      </c>
      <c r="F13" s="115" t="s">
        <v>46</v>
      </c>
      <c r="G13" s="115" t="s">
        <v>47</v>
      </c>
      <c r="H13" s="115" t="s">
        <v>45</v>
      </c>
      <c r="I13" s="115" t="s">
        <v>46</v>
      </c>
      <c r="J13" s="115" t="s">
        <v>47</v>
      </c>
      <c r="K13" s="115" t="s">
        <v>45</v>
      </c>
      <c r="L13" s="115" t="s">
        <v>46</v>
      </c>
      <c r="M13" s="115" t="s">
        <v>49</v>
      </c>
    </row>
    <row r="14" spans="1:14" s="1" customFormat="1" ht="27.75" customHeight="1">
      <c r="A14" s="121"/>
      <c r="B14" s="116"/>
      <c r="C14" s="116"/>
      <c r="D14" s="116"/>
      <c r="E14" s="116"/>
      <c r="F14" s="116"/>
      <c r="G14" s="116"/>
      <c r="H14" s="116"/>
      <c r="I14" s="116"/>
      <c r="J14" s="116"/>
      <c r="K14" s="116"/>
      <c r="L14" s="116"/>
      <c r="M14" s="116"/>
    </row>
    <row r="15" spans="1:14" s="1" customFormat="1" ht="14.25" customHeight="1">
      <c r="A15" s="12">
        <v>0.25</v>
      </c>
      <c r="B15" s="13">
        <f>E15+H15</f>
        <v>1</v>
      </c>
      <c r="C15" s="13">
        <f t="shared" ref="C15:C78" si="0">F15+I15</f>
        <v>1</v>
      </c>
      <c r="D15" s="14">
        <f t="shared" ref="D15:D78" si="1">IF(OR(B15=0,C15=0),0,C15/B15)</f>
        <v>1</v>
      </c>
      <c r="E15" s="13">
        <v>0</v>
      </c>
      <c r="F15" s="13">
        <v>0</v>
      </c>
      <c r="G15" s="14">
        <f>IF(OR(E15=0,F15=0),0,F15/E15)</f>
        <v>0</v>
      </c>
      <c r="H15" s="13">
        <v>1</v>
      </c>
      <c r="I15" s="13">
        <v>1</v>
      </c>
      <c r="J15" s="14">
        <f>IF(OR(H15=0,I15=0),0,I15/H15)</f>
        <v>1</v>
      </c>
      <c r="K15" s="13">
        <f t="shared" ref="K15:K78" si="2">E15</f>
        <v>0</v>
      </c>
      <c r="L15" s="13">
        <v>0</v>
      </c>
      <c r="M15" s="14">
        <f>IF(OR(K15=0,L15=0),0,L15/K15)</f>
        <v>0</v>
      </c>
      <c r="N15" s="15"/>
    </row>
    <row r="16" spans="1:14" s="1" customFormat="1" ht="14.25" customHeight="1">
      <c r="A16" s="12">
        <v>0.26041666666666702</v>
      </c>
      <c r="B16" s="13">
        <f t="shared" ref="B16:B78" si="3">E16+H16</f>
        <v>2</v>
      </c>
      <c r="C16" s="13">
        <f t="shared" si="0"/>
        <v>2</v>
      </c>
      <c r="D16" s="14">
        <f t="shared" si="1"/>
        <v>1</v>
      </c>
      <c r="E16" s="13">
        <v>0</v>
      </c>
      <c r="F16" s="13">
        <v>0</v>
      </c>
      <c r="G16" s="14">
        <f t="shared" ref="G16:G78" si="4">IF(OR(E16=0,F16=0),0,F16/E16)</f>
        <v>0</v>
      </c>
      <c r="H16" s="13">
        <v>2</v>
      </c>
      <c r="I16" s="13">
        <v>2</v>
      </c>
      <c r="J16" s="14">
        <f t="shared" ref="J16:J78" si="5">IF(OR(H16=0,I16=0),0,I16/H16)</f>
        <v>1</v>
      </c>
      <c r="K16" s="13">
        <f t="shared" si="2"/>
        <v>0</v>
      </c>
      <c r="L16" s="13">
        <v>0</v>
      </c>
      <c r="M16" s="14">
        <f t="shared" ref="M16:M78" si="6">IF(OR(K16=0,L16=0),0,L16/K16)</f>
        <v>0</v>
      </c>
      <c r="N16" s="15"/>
    </row>
    <row r="17" spans="1:14" s="1" customFormat="1" ht="14.25" customHeight="1">
      <c r="A17" s="12">
        <v>0.27083333333333298</v>
      </c>
      <c r="B17" s="13">
        <f t="shared" si="3"/>
        <v>1</v>
      </c>
      <c r="C17" s="13">
        <f t="shared" si="0"/>
        <v>1</v>
      </c>
      <c r="D17" s="14">
        <f t="shared" si="1"/>
        <v>1</v>
      </c>
      <c r="E17" s="13">
        <v>0</v>
      </c>
      <c r="F17" s="13">
        <v>0</v>
      </c>
      <c r="G17" s="14">
        <f t="shared" si="4"/>
        <v>0</v>
      </c>
      <c r="H17" s="13">
        <v>1</v>
      </c>
      <c r="I17" s="13">
        <v>1</v>
      </c>
      <c r="J17" s="14">
        <f t="shared" si="5"/>
        <v>1</v>
      </c>
      <c r="K17" s="13">
        <f t="shared" si="2"/>
        <v>0</v>
      </c>
      <c r="L17" s="13">
        <v>0</v>
      </c>
      <c r="M17" s="14">
        <f t="shared" si="6"/>
        <v>0</v>
      </c>
      <c r="N17" s="15"/>
    </row>
    <row r="18" spans="1:14" s="1" customFormat="1" ht="14.25" customHeight="1">
      <c r="A18" s="12">
        <v>0.28125</v>
      </c>
      <c r="B18" s="13">
        <f t="shared" si="3"/>
        <v>0</v>
      </c>
      <c r="C18" s="13">
        <f t="shared" si="0"/>
        <v>0</v>
      </c>
      <c r="D18" s="14">
        <f t="shared" si="1"/>
        <v>0</v>
      </c>
      <c r="E18" s="13">
        <v>0</v>
      </c>
      <c r="F18" s="13">
        <v>0</v>
      </c>
      <c r="G18" s="14">
        <f t="shared" si="4"/>
        <v>0</v>
      </c>
      <c r="H18" s="13">
        <v>0</v>
      </c>
      <c r="I18" s="13">
        <v>0</v>
      </c>
      <c r="J18" s="14">
        <f t="shared" si="5"/>
        <v>0</v>
      </c>
      <c r="K18" s="13">
        <f t="shared" si="2"/>
        <v>0</v>
      </c>
      <c r="L18" s="13">
        <v>0</v>
      </c>
      <c r="M18" s="14">
        <f t="shared" si="6"/>
        <v>0</v>
      </c>
      <c r="N18" s="15"/>
    </row>
    <row r="19" spans="1:14" s="1" customFormat="1" ht="14.25" customHeight="1">
      <c r="A19" s="12">
        <v>0.29166666666666702</v>
      </c>
      <c r="B19" s="13">
        <f t="shared" si="3"/>
        <v>0</v>
      </c>
      <c r="C19" s="13">
        <f t="shared" si="0"/>
        <v>0</v>
      </c>
      <c r="D19" s="14">
        <f t="shared" si="1"/>
        <v>0</v>
      </c>
      <c r="E19" s="13">
        <v>0</v>
      </c>
      <c r="F19" s="13">
        <v>0</v>
      </c>
      <c r="G19" s="14">
        <f t="shared" si="4"/>
        <v>0</v>
      </c>
      <c r="H19" s="13">
        <v>0</v>
      </c>
      <c r="I19" s="13">
        <v>0</v>
      </c>
      <c r="J19" s="14">
        <f t="shared" si="5"/>
        <v>0</v>
      </c>
      <c r="K19" s="13">
        <f t="shared" si="2"/>
        <v>0</v>
      </c>
      <c r="L19" s="13">
        <v>0</v>
      </c>
      <c r="M19" s="14">
        <f t="shared" si="6"/>
        <v>0</v>
      </c>
      <c r="N19" s="15"/>
    </row>
    <row r="20" spans="1:14" s="1" customFormat="1" ht="14.25" customHeight="1">
      <c r="A20" s="12">
        <v>0.30208333333333298</v>
      </c>
      <c r="B20" s="13">
        <f t="shared" si="3"/>
        <v>2</v>
      </c>
      <c r="C20" s="13">
        <f t="shared" si="0"/>
        <v>2</v>
      </c>
      <c r="D20" s="14">
        <f t="shared" si="1"/>
        <v>1</v>
      </c>
      <c r="E20" s="13">
        <v>0</v>
      </c>
      <c r="F20" s="13">
        <v>0</v>
      </c>
      <c r="G20" s="14">
        <f t="shared" si="4"/>
        <v>0</v>
      </c>
      <c r="H20" s="13">
        <v>2</v>
      </c>
      <c r="I20" s="13">
        <v>2</v>
      </c>
      <c r="J20" s="14">
        <f t="shared" si="5"/>
        <v>1</v>
      </c>
      <c r="K20" s="13">
        <f t="shared" si="2"/>
        <v>0</v>
      </c>
      <c r="L20" s="13">
        <v>0</v>
      </c>
      <c r="M20" s="14">
        <f t="shared" si="6"/>
        <v>0</v>
      </c>
      <c r="N20" s="15"/>
    </row>
    <row r="21" spans="1:14" s="1" customFormat="1" ht="14.25" customHeight="1">
      <c r="A21" s="12">
        <v>0.3125</v>
      </c>
      <c r="B21" s="13">
        <f t="shared" si="3"/>
        <v>3</v>
      </c>
      <c r="C21" s="13">
        <f t="shared" si="0"/>
        <v>2</v>
      </c>
      <c r="D21" s="14">
        <f t="shared" si="1"/>
        <v>0.66666666666666663</v>
      </c>
      <c r="E21" s="13">
        <v>1</v>
      </c>
      <c r="F21" s="13">
        <v>0</v>
      </c>
      <c r="G21" s="14">
        <f t="shared" si="4"/>
        <v>0</v>
      </c>
      <c r="H21" s="13">
        <v>2</v>
      </c>
      <c r="I21" s="13">
        <v>2</v>
      </c>
      <c r="J21" s="14">
        <f t="shared" si="5"/>
        <v>1</v>
      </c>
      <c r="K21" s="13">
        <f t="shared" si="2"/>
        <v>1</v>
      </c>
      <c r="L21" s="13">
        <v>0</v>
      </c>
      <c r="M21" s="14">
        <f t="shared" si="6"/>
        <v>0</v>
      </c>
      <c r="N21" s="15"/>
    </row>
    <row r="22" spans="1:14" s="1" customFormat="1" ht="14.25" customHeight="1">
      <c r="A22" s="12">
        <v>0.32291666666666702</v>
      </c>
      <c r="B22" s="13">
        <f t="shared" si="3"/>
        <v>2</v>
      </c>
      <c r="C22" s="13">
        <f t="shared" si="0"/>
        <v>1</v>
      </c>
      <c r="D22" s="14">
        <f t="shared" si="1"/>
        <v>0.5</v>
      </c>
      <c r="E22" s="13">
        <v>0</v>
      </c>
      <c r="F22" s="13">
        <v>0</v>
      </c>
      <c r="G22" s="14">
        <f t="shared" si="4"/>
        <v>0</v>
      </c>
      <c r="H22" s="13">
        <v>2</v>
      </c>
      <c r="I22" s="13">
        <v>1</v>
      </c>
      <c r="J22" s="14">
        <f t="shared" si="5"/>
        <v>0.5</v>
      </c>
      <c r="K22" s="13">
        <f t="shared" si="2"/>
        <v>0</v>
      </c>
      <c r="L22" s="13">
        <v>0</v>
      </c>
      <c r="M22" s="14">
        <f t="shared" si="6"/>
        <v>0</v>
      </c>
      <c r="N22" s="15"/>
    </row>
    <row r="23" spans="1:14" s="1" customFormat="1" ht="14.25" customHeight="1">
      <c r="A23" s="12">
        <v>0.33333333333333298</v>
      </c>
      <c r="B23" s="13">
        <f t="shared" si="3"/>
        <v>3</v>
      </c>
      <c r="C23" s="13">
        <f t="shared" si="0"/>
        <v>2</v>
      </c>
      <c r="D23" s="14">
        <f t="shared" si="1"/>
        <v>0.66666666666666663</v>
      </c>
      <c r="E23" s="13">
        <v>1</v>
      </c>
      <c r="F23" s="13">
        <v>1</v>
      </c>
      <c r="G23" s="14">
        <f t="shared" si="4"/>
        <v>1</v>
      </c>
      <c r="H23" s="13">
        <v>2</v>
      </c>
      <c r="I23" s="13">
        <v>1</v>
      </c>
      <c r="J23" s="14">
        <f t="shared" si="5"/>
        <v>0.5</v>
      </c>
      <c r="K23" s="13">
        <f t="shared" si="2"/>
        <v>1</v>
      </c>
      <c r="L23" s="13">
        <v>0</v>
      </c>
      <c r="M23" s="14">
        <f t="shared" si="6"/>
        <v>0</v>
      </c>
      <c r="N23" s="15"/>
    </row>
    <row r="24" spans="1:14" s="1" customFormat="1" ht="14.25" customHeight="1">
      <c r="A24" s="12">
        <v>0.34375</v>
      </c>
      <c r="B24" s="13">
        <f t="shared" si="3"/>
        <v>5</v>
      </c>
      <c r="C24" s="13">
        <f t="shared" si="0"/>
        <v>4</v>
      </c>
      <c r="D24" s="14">
        <f t="shared" si="1"/>
        <v>0.8</v>
      </c>
      <c r="E24" s="13">
        <v>1</v>
      </c>
      <c r="F24" s="13">
        <v>1</v>
      </c>
      <c r="G24" s="14">
        <f t="shared" si="4"/>
        <v>1</v>
      </c>
      <c r="H24" s="13">
        <v>4</v>
      </c>
      <c r="I24" s="13">
        <v>3</v>
      </c>
      <c r="J24" s="14">
        <f t="shared" si="5"/>
        <v>0.75</v>
      </c>
      <c r="K24" s="13">
        <f t="shared" si="2"/>
        <v>1</v>
      </c>
      <c r="L24" s="13">
        <v>1</v>
      </c>
      <c r="M24" s="14">
        <f t="shared" si="6"/>
        <v>1</v>
      </c>
      <c r="N24" s="15"/>
    </row>
    <row r="25" spans="1:14" s="1" customFormat="1" ht="14.25" customHeight="1">
      <c r="A25" s="12">
        <v>0.35416666666666702</v>
      </c>
      <c r="B25" s="13">
        <f t="shared" si="3"/>
        <v>7</v>
      </c>
      <c r="C25" s="13">
        <f t="shared" si="0"/>
        <v>7</v>
      </c>
      <c r="D25" s="14">
        <f t="shared" si="1"/>
        <v>1</v>
      </c>
      <c r="E25" s="13">
        <v>2</v>
      </c>
      <c r="F25" s="13">
        <v>2</v>
      </c>
      <c r="G25" s="14">
        <f t="shared" si="4"/>
        <v>1</v>
      </c>
      <c r="H25" s="13">
        <v>5</v>
      </c>
      <c r="I25" s="13">
        <v>5</v>
      </c>
      <c r="J25" s="14">
        <f t="shared" si="5"/>
        <v>1</v>
      </c>
      <c r="K25" s="13">
        <f t="shared" si="2"/>
        <v>2</v>
      </c>
      <c r="L25" s="13">
        <v>1</v>
      </c>
      <c r="M25" s="14">
        <f t="shared" si="6"/>
        <v>0.5</v>
      </c>
      <c r="N25" s="15"/>
    </row>
    <row r="26" spans="1:14" s="1" customFormat="1" ht="14.25" customHeight="1">
      <c r="A26" s="12">
        <v>0.36458333333333298</v>
      </c>
      <c r="B26" s="13">
        <f t="shared" si="3"/>
        <v>1</v>
      </c>
      <c r="C26" s="13">
        <f t="shared" si="0"/>
        <v>1</v>
      </c>
      <c r="D26" s="14">
        <f t="shared" si="1"/>
        <v>1</v>
      </c>
      <c r="E26" s="13">
        <v>1</v>
      </c>
      <c r="F26" s="13">
        <v>1</v>
      </c>
      <c r="G26" s="14">
        <f t="shared" si="4"/>
        <v>1</v>
      </c>
      <c r="H26" s="13">
        <v>0</v>
      </c>
      <c r="I26" s="13">
        <v>0</v>
      </c>
      <c r="J26" s="14">
        <f t="shared" si="5"/>
        <v>0</v>
      </c>
      <c r="K26" s="13">
        <f t="shared" si="2"/>
        <v>1</v>
      </c>
      <c r="L26" s="13">
        <v>0</v>
      </c>
      <c r="M26" s="14">
        <f t="shared" si="6"/>
        <v>0</v>
      </c>
      <c r="N26" s="15"/>
    </row>
    <row r="27" spans="1:14" s="1" customFormat="1" ht="14.25" customHeight="1">
      <c r="A27" s="12">
        <v>0.375</v>
      </c>
      <c r="B27" s="13">
        <f t="shared" si="3"/>
        <v>2</v>
      </c>
      <c r="C27" s="13">
        <f t="shared" si="0"/>
        <v>2</v>
      </c>
      <c r="D27" s="14">
        <f t="shared" si="1"/>
        <v>1</v>
      </c>
      <c r="E27" s="13">
        <v>1</v>
      </c>
      <c r="F27" s="13">
        <v>1</v>
      </c>
      <c r="G27" s="14">
        <f t="shared" si="4"/>
        <v>1</v>
      </c>
      <c r="H27" s="13">
        <v>1</v>
      </c>
      <c r="I27" s="13">
        <v>1</v>
      </c>
      <c r="J27" s="14">
        <f t="shared" si="5"/>
        <v>1</v>
      </c>
      <c r="K27" s="13">
        <f t="shared" si="2"/>
        <v>1</v>
      </c>
      <c r="L27" s="13">
        <v>0</v>
      </c>
      <c r="M27" s="14">
        <f t="shared" si="6"/>
        <v>0</v>
      </c>
      <c r="N27" s="15"/>
    </row>
    <row r="28" spans="1:14" s="1" customFormat="1" ht="14.25" customHeight="1">
      <c r="A28" s="12">
        <v>0.38541666666666702</v>
      </c>
      <c r="B28" s="13">
        <f t="shared" si="3"/>
        <v>5</v>
      </c>
      <c r="C28" s="13">
        <f t="shared" si="0"/>
        <v>5</v>
      </c>
      <c r="D28" s="14">
        <f t="shared" si="1"/>
        <v>1</v>
      </c>
      <c r="E28" s="13">
        <v>1</v>
      </c>
      <c r="F28" s="13">
        <v>1</v>
      </c>
      <c r="G28" s="14">
        <f t="shared" si="4"/>
        <v>1</v>
      </c>
      <c r="H28" s="13">
        <v>4</v>
      </c>
      <c r="I28" s="13">
        <v>4</v>
      </c>
      <c r="J28" s="14">
        <f t="shared" si="5"/>
        <v>1</v>
      </c>
      <c r="K28" s="13">
        <f t="shared" si="2"/>
        <v>1</v>
      </c>
      <c r="L28" s="13">
        <v>1</v>
      </c>
      <c r="M28" s="14">
        <f t="shared" si="6"/>
        <v>1</v>
      </c>
      <c r="N28" s="15"/>
    </row>
    <row r="29" spans="1:14" s="1" customFormat="1" ht="14.25" customHeight="1">
      <c r="A29" s="12">
        <v>0.39583333333333298</v>
      </c>
      <c r="B29" s="13">
        <f t="shared" si="3"/>
        <v>3</v>
      </c>
      <c r="C29" s="13">
        <f t="shared" si="0"/>
        <v>3</v>
      </c>
      <c r="D29" s="14">
        <f t="shared" si="1"/>
        <v>1</v>
      </c>
      <c r="E29" s="13">
        <v>1</v>
      </c>
      <c r="F29" s="13">
        <v>1</v>
      </c>
      <c r="G29" s="14">
        <f t="shared" si="4"/>
        <v>1</v>
      </c>
      <c r="H29" s="13">
        <v>2</v>
      </c>
      <c r="I29" s="13">
        <v>2</v>
      </c>
      <c r="J29" s="14">
        <f t="shared" si="5"/>
        <v>1</v>
      </c>
      <c r="K29" s="13">
        <f t="shared" si="2"/>
        <v>1</v>
      </c>
      <c r="L29" s="13">
        <v>0</v>
      </c>
      <c r="M29" s="14">
        <f t="shared" si="6"/>
        <v>0</v>
      </c>
      <c r="N29" s="15"/>
    </row>
    <row r="30" spans="1:14" s="1" customFormat="1" ht="14.25" customHeight="1">
      <c r="A30" s="12">
        <v>0.40625</v>
      </c>
      <c r="B30" s="13">
        <f t="shared" si="3"/>
        <v>7</v>
      </c>
      <c r="C30" s="13">
        <f t="shared" si="0"/>
        <v>5</v>
      </c>
      <c r="D30" s="14">
        <f t="shared" si="1"/>
        <v>0.7142857142857143</v>
      </c>
      <c r="E30" s="13">
        <v>1</v>
      </c>
      <c r="F30" s="13">
        <v>1</v>
      </c>
      <c r="G30" s="14">
        <f t="shared" si="4"/>
        <v>1</v>
      </c>
      <c r="H30" s="13">
        <v>6</v>
      </c>
      <c r="I30" s="13">
        <v>4</v>
      </c>
      <c r="J30" s="14">
        <f t="shared" si="5"/>
        <v>0.66666666666666663</v>
      </c>
      <c r="K30" s="13">
        <f t="shared" si="2"/>
        <v>1</v>
      </c>
      <c r="L30" s="13">
        <v>0</v>
      </c>
      <c r="M30" s="14">
        <f t="shared" si="6"/>
        <v>0</v>
      </c>
      <c r="N30" s="15"/>
    </row>
    <row r="31" spans="1:14" s="1" customFormat="1" ht="14.25" customHeight="1">
      <c r="A31" s="12">
        <v>0.41666666666666702</v>
      </c>
      <c r="B31" s="13">
        <f t="shared" si="3"/>
        <v>3</v>
      </c>
      <c r="C31" s="13">
        <f t="shared" si="0"/>
        <v>3</v>
      </c>
      <c r="D31" s="14">
        <f t="shared" si="1"/>
        <v>1</v>
      </c>
      <c r="E31" s="13">
        <v>2</v>
      </c>
      <c r="F31" s="13">
        <v>2</v>
      </c>
      <c r="G31" s="14">
        <f t="shared" si="4"/>
        <v>1</v>
      </c>
      <c r="H31" s="13">
        <v>1</v>
      </c>
      <c r="I31" s="13">
        <v>1</v>
      </c>
      <c r="J31" s="14">
        <f t="shared" si="5"/>
        <v>1</v>
      </c>
      <c r="K31" s="13">
        <f t="shared" si="2"/>
        <v>2</v>
      </c>
      <c r="L31" s="13">
        <v>0</v>
      </c>
      <c r="M31" s="14">
        <f t="shared" si="6"/>
        <v>0</v>
      </c>
      <c r="N31" s="15"/>
    </row>
    <row r="32" spans="1:14" s="1" customFormat="1" ht="14.25" customHeight="1">
      <c r="A32" s="12">
        <v>0.42708333333333298</v>
      </c>
      <c r="B32" s="13">
        <f t="shared" si="3"/>
        <v>5</v>
      </c>
      <c r="C32" s="13">
        <f t="shared" si="0"/>
        <v>5</v>
      </c>
      <c r="D32" s="14">
        <f t="shared" si="1"/>
        <v>1</v>
      </c>
      <c r="E32" s="13">
        <v>1</v>
      </c>
      <c r="F32" s="13">
        <v>1</v>
      </c>
      <c r="G32" s="14">
        <f t="shared" si="4"/>
        <v>1</v>
      </c>
      <c r="H32" s="13">
        <v>4</v>
      </c>
      <c r="I32" s="13">
        <v>4</v>
      </c>
      <c r="J32" s="14">
        <f t="shared" si="5"/>
        <v>1</v>
      </c>
      <c r="K32" s="13">
        <f t="shared" si="2"/>
        <v>1</v>
      </c>
      <c r="L32" s="13">
        <v>0</v>
      </c>
      <c r="M32" s="14">
        <f t="shared" si="6"/>
        <v>0</v>
      </c>
      <c r="N32" s="15"/>
    </row>
    <row r="33" spans="1:14" s="1" customFormat="1" ht="14.25" customHeight="1">
      <c r="A33" s="12">
        <v>0.4375</v>
      </c>
      <c r="B33" s="13">
        <f t="shared" si="3"/>
        <v>10</v>
      </c>
      <c r="C33" s="13">
        <f t="shared" si="0"/>
        <v>9</v>
      </c>
      <c r="D33" s="14">
        <f t="shared" si="1"/>
        <v>0.9</v>
      </c>
      <c r="E33" s="13">
        <v>4</v>
      </c>
      <c r="F33" s="13">
        <v>4</v>
      </c>
      <c r="G33" s="14">
        <f t="shared" si="4"/>
        <v>1</v>
      </c>
      <c r="H33" s="13">
        <v>6</v>
      </c>
      <c r="I33" s="13">
        <v>5</v>
      </c>
      <c r="J33" s="14">
        <f t="shared" si="5"/>
        <v>0.83333333333333337</v>
      </c>
      <c r="K33" s="13">
        <f t="shared" si="2"/>
        <v>4</v>
      </c>
      <c r="L33" s="13">
        <v>1</v>
      </c>
      <c r="M33" s="14">
        <f t="shared" si="6"/>
        <v>0.25</v>
      </c>
      <c r="N33" s="15"/>
    </row>
    <row r="34" spans="1:14" s="1" customFormat="1" ht="14.25" customHeight="1">
      <c r="A34" s="12">
        <v>0.44791666666666702</v>
      </c>
      <c r="B34" s="13">
        <f t="shared" si="3"/>
        <v>9</v>
      </c>
      <c r="C34" s="13">
        <f t="shared" si="0"/>
        <v>8</v>
      </c>
      <c r="D34" s="14">
        <f t="shared" si="1"/>
        <v>0.88888888888888884</v>
      </c>
      <c r="E34" s="13">
        <v>1</v>
      </c>
      <c r="F34" s="13">
        <v>1</v>
      </c>
      <c r="G34" s="14">
        <f t="shared" si="4"/>
        <v>1</v>
      </c>
      <c r="H34" s="13">
        <v>8</v>
      </c>
      <c r="I34" s="13">
        <v>7</v>
      </c>
      <c r="J34" s="14">
        <f t="shared" si="5"/>
        <v>0.875</v>
      </c>
      <c r="K34" s="13">
        <f t="shared" si="2"/>
        <v>1</v>
      </c>
      <c r="L34" s="13">
        <v>1</v>
      </c>
      <c r="M34" s="14">
        <f t="shared" si="6"/>
        <v>1</v>
      </c>
      <c r="N34" s="15"/>
    </row>
    <row r="35" spans="1:14" s="1" customFormat="1" ht="14.25" customHeight="1">
      <c r="A35" s="12">
        <v>0.45833333333333298</v>
      </c>
      <c r="B35" s="13">
        <f t="shared" si="3"/>
        <v>11</v>
      </c>
      <c r="C35" s="13">
        <f t="shared" si="0"/>
        <v>10</v>
      </c>
      <c r="D35" s="14">
        <f t="shared" si="1"/>
        <v>0.90909090909090906</v>
      </c>
      <c r="E35" s="13">
        <v>7</v>
      </c>
      <c r="F35" s="13">
        <v>6</v>
      </c>
      <c r="G35" s="14">
        <f t="shared" si="4"/>
        <v>0.8571428571428571</v>
      </c>
      <c r="H35" s="13">
        <v>4</v>
      </c>
      <c r="I35" s="13">
        <v>4</v>
      </c>
      <c r="J35" s="14">
        <f t="shared" si="5"/>
        <v>1</v>
      </c>
      <c r="K35" s="13">
        <f t="shared" si="2"/>
        <v>7</v>
      </c>
      <c r="L35" s="13">
        <v>0</v>
      </c>
      <c r="M35" s="14">
        <f t="shared" si="6"/>
        <v>0</v>
      </c>
      <c r="N35" s="15"/>
    </row>
    <row r="36" spans="1:14" s="1" customFormat="1" ht="14.25" customHeight="1">
      <c r="A36" s="12">
        <v>0.46875</v>
      </c>
      <c r="B36" s="13">
        <f t="shared" si="3"/>
        <v>8</v>
      </c>
      <c r="C36" s="13">
        <f t="shared" si="0"/>
        <v>5</v>
      </c>
      <c r="D36" s="14">
        <f t="shared" si="1"/>
        <v>0.625</v>
      </c>
      <c r="E36" s="13">
        <v>4</v>
      </c>
      <c r="F36" s="13">
        <v>1</v>
      </c>
      <c r="G36" s="14">
        <f t="shared" si="4"/>
        <v>0.25</v>
      </c>
      <c r="H36" s="13">
        <v>4</v>
      </c>
      <c r="I36" s="13">
        <v>4</v>
      </c>
      <c r="J36" s="14">
        <f t="shared" si="5"/>
        <v>1</v>
      </c>
      <c r="K36" s="13">
        <f t="shared" si="2"/>
        <v>4</v>
      </c>
      <c r="L36" s="13">
        <v>1</v>
      </c>
      <c r="M36" s="14">
        <f t="shared" si="6"/>
        <v>0.25</v>
      </c>
      <c r="N36" s="15"/>
    </row>
    <row r="37" spans="1:14" s="1" customFormat="1" ht="14.25" customHeight="1">
      <c r="A37" s="12">
        <v>0.47916666666666702</v>
      </c>
      <c r="B37" s="13">
        <f t="shared" si="3"/>
        <v>4</v>
      </c>
      <c r="C37" s="13">
        <f t="shared" si="0"/>
        <v>3</v>
      </c>
      <c r="D37" s="14">
        <f t="shared" si="1"/>
        <v>0.75</v>
      </c>
      <c r="E37" s="13">
        <v>2</v>
      </c>
      <c r="F37" s="13">
        <v>1</v>
      </c>
      <c r="G37" s="14">
        <f t="shared" si="4"/>
        <v>0.5</v>
      </c>
      <c r="H37" s="13">
        <v>2</v>
      </c>
      <c r="I37" s="13">
        <v>2</v>
      </c>
      <c r="J37" s="14">
        <f t="shared" si="5"/>
        <v>1</v>
      </c>
      <c r="K37" s="13">
        <f t="shared" si="2"/>
        <v>2</v>
      </c>
      <c r="L37" s="13">
        <v>0</v>
      </c>
      <c r="M37" s="14">
        <f t="shared" si="6"/>
        <v>0</v>
      </c>
      <c r="N37" s="15"/>
    </row>
    <row r="38" spans="1:14" s="1" customFormat="1" ht="14.25" customHeight="1">
      <c r="A38" s="12">
        <v>0.48958333333333298</v>
      </c>
      <c r="B38" s="13">
        <f t="shared" si="3"/>
        <v>4</v>
      </c>
      <c r="C38" s="13">
        <f t="shared" si="0"/>
        <v>2</v>
      </c>
      <c r="D38" s="14">
        <f t="shared" si="1"/>
        <v>0.5</v>
      </c>
      <c r="E38" s="13">
        <v>3</v>
      </c>
      <c r="F38" s="13">
        <v>1</v>
      </c>
      <c r="G38" s="14">
        <f t="shared" si="4"/>
        <v>0.33333333333333331</v>
      </c>
      <c r="H38" s="13">
        <v>1</v>
      </c>
      <c r="I38" s="13">
        <v>1</v>
      </c>
      <c r="J38" s="14">
        <f t="shared" si="5"/>
        <v>1</v>
      </c>
      <c r="K38" s="13">
        <f t="shared" si="2"/>
        <v>3</v>
      </c>
      <c r="L38" s="13">
        <v>0</v>
      </c>
      <c r="M38" s="14">
        <f t="shared" si="6"/>
        <v>0</v>
      </c>
      <c r="N38" s="15"/>
    </row>
    <row r="39" spans="1:14" s="1" customFormat="1" ht="14.25" customHeight="1">
      <c r="A39" s="12">
        <v>0.5</v>
      </c>
      <c r="B39" s="13">
        <f t="shared" si="3"/>
        <v>4</v>
      </c>
      <c r="C39" s="13">
        <f t="shared" si="0"/>
        <v>3</v>
      </c>
      <c r="D39" s="14">
        <f t="shared" si="1"/>
        <v>0.75</v>
      </c>
      <c r="E39" s="13">
        <v>2</v>
      </c>
      <c r="F39" s="13">
        <v>1</v>
      </c>
      <c r="G39" s="14">
        <f t="shared" si="4"/>
        <v>0.5</v>
      </c>
      <c r="H39" s="13">
        <v>2</v>
      </c>
      <c r="I39" s="13">
        <v>2</v>
      </c>
      <c r="J39" s="14">
        <f t="shared" si="5"/>
        <v>1</v>
      </c>
      <c r="K39" s="13">
        <f t="shared" si="2"/>
        <v>2</v>
      </c>
      <c r="L39" s="13">
        <v>0</v>
      </c>
      <c r="M39" s="14">
        <f t="shared" si="6"/>
        <v>0</v>
      </c>
      <c r="N39" s="15"/>
    </row>
    <row r="40" spans="1:14" s="1" customFormat="1" ht="14.25" customHeight="1">
      <c r="A40" s="12">
        <v>0.51041666666666696</v>
      </c>
      <c r="B40" s="13">
        <f t="shared" si="3"/>
        <v>4</v>
      </c>
      <c r="C40" s="13">
        <f t="shared" si="0"/>
        <v>4</v>
      </c>
      <c r="D40" s="14">
        <f t="shared" si="1"/>
        <v>1</v>
      </c>
      <c r="E40" s="13">
        <v>2</v>
      </c>
      <c r="F40" s="13">
        <v>2</v>
      </c>
      <c r="G40" s="14">
        <f t="shared" si="4"/>
        <v>1</v>
      </c>
      <c r="H40" s="13">
        <v>2</v>
      </c>
      <c r="I40" s="13">
        <v>2</v>
      </c>
      <c r="J40" s="14">
        <f t="shared" si="5"/>
        <v>1</v>
      </c>
      <c r="K40" s="13">
        <f t="shared" si="2"/>
        <v>2</v>
      </c>
      <c r="L40" s="13">
        <v>0</v>
      </c>
      <c r="M40" s="14">
        <f t="shared" si="6"/>
        <v>0</v>
      </c>
      <c r="N40" s="15"/>
    </row>
    <row r="41" spans="1:14" s="1" customFormat="1" ht="14.25" customHeight="1">
      <c r="A41" s="12">
        <v>0.52083333333333304</v>
      </c>
      <c r="B41" s="13">
        <f t="shared" si="3"/>
        <v>8</v>
      </c>
      <c r="C41" s="13">
        <f t="shared" si="0"/>
        <v>8</v>
      </c>
      <c r="D41" s="14">
        <f t="shared" si="1"/>
        <v>1</v>
      </c>
      <c r="E41" s="13">
        <v>1</v>
      </c>
      <c r="F41" s="13">
        <v>1</v>
      </c>
      <c r="G41" s="14">
        <f t="shared" si="4"/>
        <v>1</v>
      </c>
      <c r="H41" s="13">
        <v>7</v>
      </c>
      <c r="I41" s="13">
        <v>7</v>
      </c>
      <c r="J41" s="14">
        <f t="shared" si="5"/>
        <v>1</v>
      </c>
      <c r="K41" s="13">
        <f t="shared" si="2"/>
        <v>1</v>
      </c>
      <c r="L41" s="13">
        <v>0</v>
      </c>
      <c r="M41" s="14">
        <f t="shared" si="6"/>
        <v>0</v>
      </c>
      <c r="N41" s="15"/>
    </row>
    <row r="42" spans="1:14" s="1" customFormat="1" ht="14.25" customHeight="1">
      <c r="A42" s="12">
        <v>0.53125</v>
      </c>
      <c r="B42" s="13">
        <f t="shared" si="3"/>
        <v>10</v>
      </c>
      <c r="C42" s="13">
        <f t="shared" si="0"/>
        <v>10</v>
      </c>
      <c r="D42" s="14">
        <f t="shared" si="1"/>
        <v>1</v>
      </c>
      <c r="E42" s="13">
        <v>5</v>
      </c>
      <c r="F42" s="13">
        <v>5</v>
      </c>
      <c r="G42" s="14">
        <f t="shared" si="4"/>
        <v>1</v>
      </c>
      <c r="H42" s="13">
        <v>5</v>
      </c>
      <c r="I42" s="13">
        <v>5</v>
      </c>
      <c r="J42" s="14">
        <f t="shared" si="5"/>
        <v>1</v>
      </c>
      <c r="K42" s="13">
        <f t="shared" si="2"/>
        <v>5</v>
      </c>
      <c r="L42" s="13">
        <v>0</v>
      </c>
      <c r="M42" s="14">
        <f t="shared" si="6"/>
        <v>0</v>
      </c>
      <c r="N42" s="15"/>
    </row>
    <row r="43" spans="1:14" s="1" customFormat="1" ht="14.25" customHeight="1">
      <c r="A43" s="12">
        <v>0.54166666666666696</v>
      </c>
      <c r="B43" s="13">
        <f t="shared" si="3"/>
        <v>5</v>
      </c>
      <c r="C43" s="13">
        <f t="shared" si="0"/>
        <v>5</v>
      </c>
      <c r="D43" s="14">
        <f t="shared" si="1"/>
        <v>1</v>
      </c>
      <c r="E43" s="13">
        <v>2</v>
      </c>
      <c r="F43" s="13">
        <v>2</v>
      </c>
      <c r="G43" s="14">
        <f t="shared" si="4"/>
        <v>1</v>
      </c>
      <c r="H43" s="13">
        <v>3</v>
      </c>
      <c r="I43" s="13">
        <v>3</v>
      </c>
      <c r="J43" s="14">
        <f t="shared" si="5"/>
        <v>1</v>
      </c>
      <c r="K43" s="13">
        <f t="shared" si="2"/>
        <v>2</v>
      </c>
      <c r="L43" s="13">
        <v>0</v>
      </c>
      <c r="M43" s="14">
        <f t="shared" si="6"/>
        <v>0</v>
      </c>
      <c r="N43" s="15"/>
    </row>
    <row r="44" spans="1:14" s="1" customFormat="1" ht="14.25" customHeight="1">
      <c r="A44" s="12">
        <v>0.55208333333333304</v>
      </c>
      <c r="B44" s="13">
        <f t="shared" si="3"/>
        <v>8</v>
      </c>
      <c r="C44" s="13">
        <f t="shared" si="0"/>
        <v>7</v>
      </c>
      <c r="D44" s="14">
        <f t="shared" si="1"/>
        <v>0.875</v>
      </c>
      <c r="E44" s="13">
        <v>3</v>
      </c>
      <c r="F44" s="13">
        <v>3</v>
      </c>
      <c r="G44" s="14">
        <f t="shared" si="4"/>
        <v>1</v>
      </c>
      <c r="H44" s="13">
        <v>5</v>
      </c>
      <c r="I44" s="13">
        <v>4</v>
      </c>
      <c r="J44" s="14">
        <f t="shared" si="5"/>
        <v>0.8</v>
      </c>
      <c r="K44" s="13">
        <f t="shared" si="2"/>
        <v>3</v>
      </c>
      <c r="L44" s="13">
        <v>1</v>
      </c>
      <c r="M44" s="14">
        <f t="shared" si="6"/>
        <v>0.33333333333333331</v>
      </c>
      <c r="N44" s="15"/>
    </row>
    <row r="45" spans="1:14" s="1" customFormat="1" ht="14.25" customHeight="1">
      <c r="A45" s="12">
        <v>0.5625</v>
      </c>
      <c r="B45" s="13">
        <f t="shared" si="3"/>
        <v>1</v>
      </c>
      <c r="C45" s="13">
        <f t="shared" si="0"/>
        <v>1</v>
      </c>
      <c r="D45" s="14">
        <f t="shared" si="1"/>
        <v>1</v>
      </c>
      <c r="E45" s="13">
        <v>1</v>
      </c>
      <c r="F45" s="13">
        <v>1</v>
      </c>
      <c r="G45" s="14">
        <f t="shared" si="4"/>
        <v>1</v>
      </c>
      <c r="H45" s="13">
        <v>0</v>
      </c>
      <c r="I45" s="13">
        <v>0</v>
      </c>
      <c r="J45" s="14">
        <f t="shared" si="5"/>
        <v>0</v>
      </c>
      <c r="K45" s="13">
        <f t="shared" si="2"/>
        <v>1</v>
      </c>
      <c r="L45" s="13">
        <v>1</v>
      </c>
      <c r="M45" s="14">
        <f t="shared" si="6"/>
        <v>1</v>
      </c>
      <c r="N45" s="15"/>
    </row>
    <row r="46" spans="1:14" s="1" customFormat="1" ht="14.25" customHeight="1">
      <c r="A46" s="12">
        <v>0.57291666666666696</v>
      </c>
      <c r="B46" s="13">
        <f t="shared" si="3"/>
        <v>5</v>
      </c>
      <c r="C46" s="13">
        <f t="shared" si="0"/>
        <v>4</v>
      </c>
      <c r="D46" s="14">
        <f t="shared" si="1"/>
        <v>0.8</v>
      </c>
      <c r="E46" s="13">
        <v>2</v>
      </c>
      <c r="F46" s="13">
        <v>1</v>
      </c>
      <c r="G46" s="14">
        <f t="shared" si="4"/>
        <v>0.5</v>
      </c>
      <c r="H46" s="13">
        <v>3</v>
      </c>
      <c r="I46" s="13">
        <v>3</v>
      </c>
      <c r="J46" s="14">
        <f t="shared" si="5"/>
        <v>1</v>
      </c>
      <c r="K46" s="13">
        <f t="shared" si="2"/>
        <v>2</v>
      </c>
      <c r="L46" s="13">
        <v>1</v>
      </c>
      <c r="M46" s="14">
        <f t="shared" si="6"/>
        <v>0.5</v>
      </c>
      <c r="N46" s="15"/>
    </row>
    <row r="47" spans="1:14" s="1" customFormat="1" ht="14.25" customHeight="1">
      <c r="A47" s="12">
        <v>0.58333333333333304</v>
      </c>
      <c r="B47" s="13">
        <f t="shared" si="3"/>
        <v>6</v>
      </c>
      <c r="C47" s="13">
        <f t="shared" si="0"/>
        <v>6</v>
      </c>
      <c r="D47" s="14">
        <f t="shared" si="1"/>
        <v>1</v>
      </c>
      <c r="E47" s="13">
        <v>3</v>
      </c>
      <c r="F47" s="13">
        <v>3</v>
      </c>
      <c r="G47" s="14">
        <f t="shared" si="4"/>
        <v>1</v>
      </c>
      <c r="H47" s="13">
        <v>3</v>
      </c>
      <c r="I47" s="13">
        <v>3</v>
      </c>
      <c r="J47" s="14">
        <f t="shared" si="5"/>
        <v>1</v>
      </c>
      <c r="K47" s="13">
        <f t="shared" si="2"/>
        <v>3</v>
      </c>
      <c r="L47" s="13">
        <v>2</v>
      </c>
      <c r="M47" s="14">
        <f t="shared" si="6"/>
        <v>0.66666666666666663</v>
      </c>
      <c r="N47" s="15"/>
    </row>
    <row r="48" spans="1:14" s="1" customFormat="1" ht="14.25" customHeight="1">
      <c r="A48" s="12">
        <v>0.59375</v>
      </c>
      <c r="B48" s="13">
        <f t="shared" si="3"/>
        <v>7</v>
      </c>
      <c r="C48" s="13">
        <f t="shared" si="0"/>
        <v>6</v>
      </c>
      <c r="D48" s="14">
        <f t="shared" si="1"/>
        <v>0.8571428571428571</v>
      </c>
      <c r="E48" s="13">
        <v>4</v>
      </c>
      <c r="F48" s="13">
        <v>3</v>
      </c>
      <c r="G48" s="14">
        <f t="shared" si="4"/>
        <v>0.75</v>
      </c>
      <c r="H48" s="13">
        <v>3</v>
      </c>
      <c r="I48" s="13">
        <v>3</v>
      </c>
      <c r="J48" s="14">
        <f t="shared" si="5"/>
        <v>1</v>
      </c>
      <c r="K48" s="13">
        <f t="shared" si="2"/>
        <v>4</v>
      </c>
      <c r="L48" s="13">
        <v>2</v>
      </c>
      <c r="M48" s="14">
        <f t="shared" si="6"/>
        <v>0.5</v>
      </c>
      <c r="N48" s="15"/>
    </row>
    <row r="49" spans="1:14" s="1" customFormat="1" ht="14.25" customHeight="1">
      <c r="A49" s="12">
        <v>0.60416666666666696</v>
      </c>
      <c r="B49" s="13">
        <f t="shared" si="3"/>
        <v>7</v>
      </c>
      <c r="C49" s="13">
        <f t="shared" si="0"/>
        <v>7</v>
      </c>
      <c r="D49" s="14">
        <f t="shared" si="1"/>
        <v>1</v>
      </c>
      <c r="E49" s="13">
        <v>2</v>
      </c>
      <c r="F49" s="13">
        <v>2</v>
      </c>
      <c r="G49" s="14">
        <f t="shared" si="4"/>
        <v>1</v>
      </c>
      <c r="H49" s="13">
        <v>5</v>
      </c>
      <c r="I49" s="13">
        <v>5</v>
      </c>
      <c r="J49" s="14">
        <f t="shared" si="5"/>
        <v>1</v>
      </c>
      <c r="K49" s="13">
        <f t="shared" si="2"/>
        <v>2</v>
      </c>
      <c r="L49" s="13">
        <v>2</v>
      </c>
      <c r="M49" s="14">
        <f t="shared" si="6"/>
        <v>1</v>
      </c>
      <c r="N49" s="15"/>
    </row>
    <row r="50" spans="1:14" s="1" customFormat="1" ht="14.25" customHeight="1">
      <c r="A50" s="12">
        <v>0.61458333333333304</v>
      </c>
      <c r="B50" s="13">
        <f t="shared" si="3"/>
        <v>4</v>
      </c>
      <c r="C50" s="13">
        <f t="shared" si="0"/>
        <v>0</v>
      </c>
      <c r="D50" s="14">
        <f t="shared" si="1"/>
        <v>0</v>
      </c>
      <c r="E50" s="13">
        <v>3</v>
      </c>
      <c r="F50" s="13">
        <v>0</v>
      </c>
      <c r="G50" s="14">
        <f t="shared" si="4"/>
        <v>0</v>
      </c>
      <c r="H50" s="13">
        <v>1</v>
      </c>
      <c r="I50" s="13">
        <v>0</v>
      </c>
      <c r="J50" s="14">
        <f t="shared" si="5"/>
        <v>0</v>
      </c>
      <c r="K50" s="13">
        <f t="shared" si="2"/>
        <v>3</v>
      </c>
      <c r="L50" s="13">
        <v>0</v>
      </c>
      <c r="M50" s="14">
        <f t="shared" si="6"/>
        <v>0</v>
      </c>
      <c r="N50" s="15"/>
    </row>
    <row r="51" spans="1:14" s="1" customFormat="1" ht="14.25" customHeight="1">
      <c r="A51" s="12">
        <v>0.625</v>
      </c>
      <c r="B51" s="13">
        <f t="shared" si="3"/>
        <v>4</v>
      </c>
      <c r="C51" s="13">
        <f t="shared" si="0"/>
        <v>3</v>
      </c>
      <c r="D51" s="14">
        <f t="shared" si="1"/>
        <v>0.75</v>
      </c>
      <c r="E51" s="13">
        <v>1</v>
      </c>
      <c r="F51" s="13">
        <v>1</v>
      </c>
      <c r="G51" s="14">
        <f t="shared" si="4"/>
        <v>1</v>
      </c>
      <c r="H51" s="13">
        <v>3</v>
      </c>
      <c r="I51" s="13">
        <v>2</v>
      </c>
      <c r="J51" s="14">
        <f t="shared" si="5"/>
        <v>0.66666666666666663</v>
      </c>
      <c r="K51" s="13">
        <f t="shared" si="2"/>
        <v>1</v>
      </c>
      <c r="L51" s="13">
        <v>0</v>
      </c>
      <c r="M51" s="14">
        <f t="shared" si="6"/>
        <v>0</v>
      </c>
      <c r="N51" s="15"/>
    </row>
    <row r="52" spans="1:14" s="1" customFormat="1" ht="14.25" customHeight="1">
      <c r="A52" s="12">
        <v>0.63541666666666696</v>
      </c>
      <c r="B52" s="13">
        <f t="shared" si="3"/>
        <v>5</v>
      </c>
      <c r="C52" s="13">
        <f t="shared" si="0"/>
        <v>5</v>
      </c>
      <c r="D52" s="14">
        <f t="shared" si="1"/>
        <v>1</v>
      </c>
      <c r="E52" s="13">
        <v>3</v>
      </c>
      <c r="F52" s="13">
        <v>3</v>
      </c>
      <c r="G52" s="14">
        <f t="shared" si="4"/>
        <v>1</v>
      </c>
      <c r="H52" s="13">
        <v>2</v>
      </c>
      <c r="I52" s="13">
        <v>2</v>
      </c>
      <c r="J52" s="14">
        <f t="shared" si="5"/>
        <v>1</v>
      </c>
      <c r="K52" s="13">
        <f t="shared" si="2"/>
        <v>3</v>
      </c>
      <c r="L52" s="13">
        <v>1</v>
      </c>
      <c r="M52" s="14">
        <f t="shared" si="6"/>
        <v>0.33333333333333331</v>
      </c>
      <c r="N52" s="15"/>
    </row>
    <row r="53" spans="1:14" s="1" customFormat="1" ht="14.25" customHeight="1">
      <c r="A53" s="12">
        <v>0.64583333333333304</v>
      </c>
      <c r="B53" s="13">
        <f t="shared" si="3"/>
        <v>5</v>
      </c>
      <c r="C53" s="13">
        <f t="shared" si="0"/>
        <v>4</v>
      </c>
      <c r="D53" s="14">
        <f t="shared" si="1"/>
        <v>0.8</v>
      </c>
      <c r="E53" s="13">
        <v>3</v>
      </c>
      <c r="F53" s="13">
        <v>3</v>
      </c>
      <c r="G53" s="14">
        <f t="shared" si="4"/>
        <v>1</v>
      </c>
      <c r="H53" s="13">
        <v>2</v>
      </c>
      <c r="I53" s="13">
        <v>1</v>
      </c>
      <c r="J53" s="14">
        <f t="shared" si="5"/>
        <v>0.5</v>
      </c>
      <c r="K53" s="13">
        <f t="shared" si="2"/>
        <v>3</v>
      </c>
      <c r="L53" s="13">
        <v>1</v>
      </c>
      <c r="M53" s="14">
        <f t="shared" si="6"/>
        <v>0.33333333333333331</v>
      </c>
      <c r="N53" s="15"/>
    </row>
    <row r="54" spans="1:14" s="1" customFormat="1" ht="14.25" customHeight="1">
      <c r="A54" s="12">
        <v>0.65625</v>
      </c>
      <c r="B54" s="13">
        <f t="shared" si="3"/>
        <v>2</v>
      </c>
      <c r="C54" s="13">
        <f t="shared" si="0"/>
        <v>2</v>
      </c>
      <c r="D54" s="14">
        <f t="shared" si="1"/>
        <v>1</v>
      </c>
      <c r="E54" s="13">
        <v>1</v>
      </c>
      <c r="F54" s="13">
        <v>1</v>
      </c>
      <c r="G54" s="14">
        <f t="shared" si="4"/>
        <v>1</v>
      </c>
      <c r="H54" s="13">
        <v>1</v>
      </c>
      <c r="I54" s="13">
        <v>1</v>
      </c>
      <c r="J54" s="14">
        <f t="shared" si="5"/>
        <v>1</v>
      </c>
      <c r="K54" s="13">
        <f t="shared" si="2"/>
        <v>1</v>
      </c>
      <c r="L54" s="13">
        <v>1</v>
      </c>
      <c r="M54" s="14">
        <f t="shared" si="6"/>
        <v>1</v>
      </c>
      <c r="N54" s="15"/>
    </row>
    <row r="55" spans="1:14" s="1" customFormat="1" ht="14.25" customHeight="1">
      <c r="A55" s="12">
        <v>0.66666666666666696</v>
      </c>
      <c r="B55" s="13">
        <f t="shared" si="3"/>
        <v>3</v>
      </c>
      <c r="C55" s="13">
        <f t="shared" si="0"/>
        <v>3</v>
      </c>
      <c r="D55" s="14">
        <f t="shared" si="1"/>
        <v>1</v>
      </c>
      <c r="E55" s="13">
        <v>2</v>
      </c>
      <c r="F55" s="13">
        <v>2</v>
      </c>
      <c r="G55" s="14">
        <f t="shared" si="4"/>
        <v>1</v>
      </c>
      <c r="H55" s="13">
        <v>1</v>
      </c>
      <c r="I55" s="13">
        <v>1</v>
      </c>
      <c r="J55" s="14">
        <f t="shared" si="5"/>
        <v>1</v>
      </c>
      <c r="K55" s="13">
        <f t="shared" si="2"/>
        <v>2</v>
      </c>
      <c r="L55" s="13">
        <v>1</v>
      </c>
      <c r="M55" s="14">
        <f t="shared" si="6"/>
        <v>0.5</v>
      </c>
      <c r="N55" s="15"/>
    </row>
    <row r="56" spans="1:14" s="1" customFormat="1" ht="14.25" customHeight="1">
      <c r="A56" s="12">
        <v>0.67708333333333304</v>
      </c>
      <c r="B56" s="13">
        <f t="shared" si="3"/>
        <v>7</v>
      </c>
      <c r="C56" s="13">
        <f t="shared" si="0"/>
        <v>7</v>
      </c>
      <c r="D56" s="14">
        <f t="shared" si="1"/>
        <v>1</v>
      </c>
      <c r="E56" s="13">
        <v>2</v>
      </c>
      <c r="F56" s="13">
        <v>2</v>
      </c>
      <c r="G56" s="14">
        <f t="shared" si="4"/>
        <v>1</v>
      </c>
      <c r="H56" s="13">
        <v>5</v>
      </c>
      <c r="I56" s="13">
        <v>5</v>
      </c>
      <c r="J56" s="14">
        <f t="shared" si="5"/>
        <v>1</v>
      </c>
      <c r="K56" s="13">
        <f t="shared" si="2"/>
        <v>2</v>
      </c>
      <c r="L56" s="13">
        <v>1</v>
      </c>
      <c r="M56" s="14">
        <f t="shared" si="6"/>
        <v>0.5</v>
      </c>
      <c r="N56" s="15"/>
    </row>
    <row r="57" spans="1:14" s="1" customFormat="1" ht="14.25" customHeight="1">
      <c r="A57" s="12">
        <v>0.6875</v>
      </c>
      <c r="B57" s="13">
        <f t="shared" si="3"/>
        <v>4</v>
      </c>
      <c r="C57" s="13">
        <f t="shared" si="0"/>
        <v>4</v>
      </c>
      <c r="D57" s="14">
        <f t="shared" si="1"/>
        <v>1</v>
      </c>
      <c r="E57" s="13">
        <v>0</v>
      </c>
      <c r="F57" s="13">
        <v>0</v>
      </c>
      <c r="G57" s="14">
        <f t="shared" si="4"/>
        <v>0</v>
      </c>
      <c r="H57" s="13">
        <v>4</v>
      </c>
      <c r="I57" s="13">
        <v>4</v>
      </c>
      <c r="J57" s="14">
        <f t="shared" si="5"/>
        <v>1</v>
      </c>
      <c r="K57" s="13">
        <f t="shared" si="2"/>
        <v>0</v>
      </c>
      <c r="L57" s="13">
        <v>0</v>
      </c>
      <c r="M57" s="14">
        <f t="shared" si="6"/>
        <v>0</v>
      </c>
      <c r="N57" s="15"/>
    </row>
    <row r="58" spans="1:14" s="1" customFormat="1" ht="14.25" customHeight="1">
      <c r="A58" s="12">
        <v>0.69791666666666696</v>
      </c>
      <c r="B58" s="13">
        <f t="shared" si="3"/>
        <v>5</v>
      </c>
      <c r="C58" s="13">
        <f t="shared" si="0"/>
        <v>5</v>
      </c>
      <c r="D58" s="14">
        <f t="shared" si="1"/>
        <v>1</v>
      </c>
      <c r="E58" s="13">
        <v>0</v>
      </c>
      <c r="F58" s="13">
        <v>0</v>
      </c>
      <c r="G58" s="14">
        <f t="shared" si="4"/>
        <v>0</v>
      </c>
      <c r="H58" s="13">
        <v>5</v>
      </c>
      <c r="I58" s="13">
        <v>5</v>
      </c>
      <c r="J58" s="14">
        <f t="shared" si="5"/>
        <v>1</v>
      </c>
      <c r="K58" s="13">
        <f t="shared" si="2"/>
        <v>0</v>
      </c>
      <c r="L58" s="13">
        <v>0</v>
      </c>
      <c r="M58" s="14">
        <f t="shared" si="6"/>
        <v>0</v>
      </c>
      <c r="N58" s="15"/>
    </row>
    <row r="59" spans="1:14" s="1" customFormat="1" ht="14.25" customHeight="1">
      <c r="A59" s="12">
        <v>0.70833333333333304</v>
      </c>
      <c r="B59" s="13">
        <f t="shared" si="3"/>
        <v>2</v>
      </c>
      <c r="C59" s="13">
        <f t="shared" si="0"/>
        <v>2</v>
      </c>
      <c r="D59" s="14">
        <f t="shared" si="1"/>
        <v>1</v>
      </c>
      <c r="E59" s="13">
        <v>1</v>
      </c>
      <c r="F59" s="13">
        <v>1</v>
      </c>
      <c r="G59" s="14">
        <f t="shared" si="4"/>
        <v>1</v>
      </c>
      <c r="H59" s="13">
        <v>1</v>
      </c>
      <c r="I59" s="13">
        <v>1</v>
      </c>
      <c r="J59" s="14">
        <f t="shared" si="5"/>
        <v>1</v>
      </c>
      <c r="K59" s="13">
        <f t="shared" si="2"/>
        <v>1</v>
      </c>
      <c r="L59" s="13">
        <v>0</v>
      </c>
      <c r="M59" s="14">
        <f t="shared" si="6"/>
        <v>0</v>
      </c>
      <c r="N59" s="15"/>
    </row>
    <row r="60" spans="1:14" s="1" customFormat="1" ht="14.25" customHeight="1">
      <c r="A60" s="12">
        <v>0.71875</v>
      </c>
      <c r="B60" s="13">
        <f t="shared" si="3"/>
        <v>2</v>
      </c>
      <c r="C60" s="13">
        <f t="shared" si="0"/>
        <v>1</v>
      </c>
      <c r="D60" s="14">
        <f t="shared" si="1"/>
        <v>0.5</v>
      </c>
      <c r="E60" s="13">
        <v>0</v>
      </c>
      <c r="F60" s="13">
        <v>0</v>
      </c>
      <c r="G60" s="14">
        <f t="shared" si="4"/>
        <v>0</v>
      </c>
      <c r="H60" s="13">
        <v>2</v>
      </c>
      <c r="I60" s="13">
        <v>1</v>
      </c>
      <c r="J60" s="14">
        <f t="shared" si="5"/>
        <v>0.5</v>
      </c>
      <c r="K60" s="13">
        <f t="shared" si="2"/>
        <v>0</v>
      </c>
      <c r="L60" s="13">
        <v>0</v>
      </c>
      <c r="M60" s="14">
        <f t="shared" si="6"/>
        <v>0</v>
      </c>
      <c r="N60" s="15"/>
    </row>
    <row r="61" spans="1:14" s="1" customFormat="1" ht="14.25" customHeight="1">
      <c r="A61" s="12">
        <v>0.72916666666666696</v>
      </c>
      <c r="B61" s="13">
        <f t="shared" si="3"/>
        <v>2</v>
      </c>
      <c r="C61" s="13">
        <f t="shared" si="0"/>
        <v>2</v>
      </c>
      <c r="D61" s="14">
        <f t="shared" si="1"/>
        <v>1</v>
      </c>
      <c r="E61" s="13">
        <v>2</v>
      </c>
      <c r="F61" s="13">
        <v>2</v>
      </c>
      <c r="G61" s="14">
        <f t="shared" si="4"/>
        <v>1</v>
      </c>
      <c r="H61" s="13">
        <v>0</v>
      </c>
      <c r="I61" s="13">
        <v>0</v>
      </c>
      <c r="J61" s="14">
        <f t="shared" si="5"/>
        <v>0</v>
      </c>
      <c r="K61" s="13">
        <f t="shared" si="2"/>
        <v>2</v>
      </c>
      <c r="L61" s="13">
        <v>0</v>
      </c>
      <c r="M61" s="14">
        <f t="shared" si="6"/>
        <v>0</v>
      </c>
      <c r="N61" s="15"/>
    </row>
    <row r="62" spans="1:14" s="1" customFormat="1" ht="14.25" customHeight="1">
      <c r="A62" s="12">
        <v>0.73958333333333304</v>
      </c>
      <c r="B62" s="13">
        <f t="shared" si="3"/>
        <v>3</v>
      </c>
      <c r="C62" s="13">
        <f t="shared" si="0"/>
        <v>3</v>
      </c>
      <c r="D62" s="14">
        <f t="shared" si="1"/>
        <v>1</v>
      </c>
      <c r="E62" s="13">
        <v>2</v>
      </c>
      <c r="F62" s="13">
        <v>2</v>
      </c>
      <c r="G62" s="14">
        <f t="shared" si="4"/>
        <v>1</v>
      </c>
      <c r="H62" s="13">
        <v>1</v>
      </c>
      <c r="I62" s="13">
        <v>1</v>
      </c>
      <c r="J62" s="14">
        <f t="shared" si="5"/>
        <v>1</v>
      </c>
      <c r="K62" s="13">
        <f t="shared" si="2"/>
        <v>2</v>
      </c>
      <c r="L62" s="13">
        <v>0</v>
      </c>
      <c r="M62" s="14">
        <f t="shared" si="6"/>
        <v>0</v>
      </c>
      <c r="N62" s="15"/>
    </row>
    <row r="63" spans="1:14" s="1" customFormat="1" ht="14.25" customHeight="1">
      <c r="A63" s="12">
        <v>0.75</v>
      </c>
      <c r="B63" s="13">
        <f t="shared" si="3"/>
        <v>7</v>
      </c>
      <c r="C63" s="13">
        <f t="shared" si="0"/>
        <v>5</v>
      </c>
      <c r="D63" s="14">
        <f t="shared" si="1"/>
        <v>0.7142857142857143</v>
      </c>
      <c r="E63" s="13">
        <v>4</v>
      </c>
      <c r="F63" s="13">
        <v>3</v>
      </c>
      <c r="G63" s="14">
        <f t="shared" si="4"/>
        <v>0.75</v>
      </c>
      <c r="H63" s="13">
        <v>3</v>
      </c>
      <c r="I63" s="13">
        <v>2</v>
      </c>
      <c r="J63" s="14">
        <f t="shared" si="5"/>
        <v>0.66666666666666663</v>
      </c>
      <c r="K63" s="13">
        <f t="shared" si="2"/>
        <v>4</v>
      </c>
      <c r="L63" s="13">
        <v>0</v>
      </c>
      <c r="M63" s="14">
        <f t="shared" si="6"/>
        <v>0</v>
      </c>
      <c r="N63" s="15"/>
    </row>
    <row r="64" spans="1:14" s="1" customFormat="1" ht="14.25" customHeight="1">
      <c r="A64" s="12">
        <v>0.76041666666666696</v>
      </c>
      <c r="B64" s="13">
        <f t="shared" si="3"/>
        <v>6</v>
      </c>
      <c r="C64" s="13">
        <f t="shared" si="0"/>
        <v>6</v>
      </c>
      <c r="D64" s="14">
        <f t="shared" si="1"/>
        <v>1</v>
      </c>
      <c r="E64" s="13">
        <v>5</v>
      </c>
      <c r="F64" s="13">
        <v>5</v>
      </c>
      <c r="G64" s="14">
        <f t="shared" si="4"/>
        <v>1</v>
      </c>
      <c r="H64" s="13">
        <v>1</v>
      </c>
      <c r="I64" s="13">
        <v>1</v>
      </c>
      <c r="J64" s="14">
        <f t="shared" si="5"/>
        <v>1</v>
      </c>
      <c r="K64" s="13">
        <f t="shared" si="2"/>
        <v>5</v>
      </c>
      <c r="L64" s="13">
        <v>3</v>
      </c>
      <c r="M64" s="14">
        <f t="shared" si="6"/>
        <v>0.6</v>
      </c>
    </row>
    <row r="65" spans="1:13" s="1" customFormat="1" ht="14.25" customHeight="1">
      <c r="A65" s="12">
        <v>0.77083333333333304</v>
      </c>
      <c r="B65" s="13">
        <f t="shared" si="3"/>
        <v>6</v>
      </c>
      <c r="C65" s="13">
        <f t="shared" si="0"/>
        <v>6</v>
      </c>
      <c r="D65" s="14">
        <f t="shared" si="1"/>
        <v>1</v>
      </c>
      <c r="E65" s="13">
        <v>3</v>
      </c>
      <c r="F65" s="13">
        <v>3</v>
      </c>
      <c r="G65" s="14">
        <f t="shared" si="4"/>
        <v>1</v>
      </c>
      <c r="H65" s="13">
        <v>3</v>
      </c>
      <c r="I65" s="13">
        <v>3</v>
      </c>
      <c r="J65" s="14">
        <f t="shared" si="5"/>
        <v>1</v>
      </c>
      <c r="K65" s="13">
        <f t="shared" si="2"/>
        <v>3</v>
      </c>
      <c r="L65" s="13">
        <v>2</v>
      </c>
      <c r="M65" s="14">
        <f t="shared" si="6"/>
        <v>0.66666666666666663</v>
      </c>
    </row>
    <row r="66" spans="1:13" s="1" customFormat="1" ht="14.25" customHeight="1">
      <c r="A66" s="12">
        <v>0.78125</v>
      </c>
      <c r="B66" s="13">
        <f t="shared" si="3"/>
        <v>3</v>
      </c>
      <c r="C66" s="13">
        <f t="shared" si="0"/>
        <v>3</v>
      </c>
      <c r="D66" s="14">
        <f t="shared" si="1"/>
        <v>1</v>
      </c>
      <c r="E66" s="13">
        <v>0</v>
      </c>
      <c r="F66" s="13">
        <v>0</v>
      </c>
      <c r="G66" s="14">
        <f t="shared" si="4"/>
        <v>0</v>
      </c>
      <c r="H66" s="13">
        <v>3</v>
      </c>
      <c r="I66" s="13">
        <v>3</v>
      </c>
      <c r="J66" s="14">
        <f t="shared" si="5"/>
        <v>1</v>
      </c>
      <c r="K66" s="13">
        <f t="shared" si="2"/>
        <v>0</v>
      </c>
      <c r="L66" s="13">
        <v>0</v>
      </c>
      <c r="M66" s="14">
        <f t="shared" si="6"/>
        <v>0</v>
      </c>
    </row>
    <row r="67" spans="1:13" s="1" customFormat="1" ht="14.25" customHeight="1">
      <c r="A67" s="12">
        <v>0.79166666666666696</v>
      </c>
      <c r="B67" s="13">
        <f t="shared" si="3"/>
        <v>10</v>
      </c>
      <c r="C67" s="13">
        <f t="shared" si="0"/>
        <v>9</v>
      </c>
      <c r="D67" s="14">
        <f t="shared" si="1"/>
        <v>0.9</v>
      </c>
      <c r="E67" s="13">
        <v>5</v>
      </c>
      <c r="F67" s="13">
        <v>5</v>
      </c>
      <c r="G67" s="14">
        <f t="shared" si="4"/>
        <v>1</v>
      </c>
      <c r="H67" s="13">
        <v>5</v>
      </c>
      <c r="I67" s="13">
        <v>4</v>
      </c>
      <c r="J67" s="14">
        <f t="shared" si="5"/>
        <v>0.8</v>
      </c>
      <c r="K67" s="13">
        <f t="shared" si="2"/>
        <v>5</v>
      </c>
      <c r="L67" s="13">
        <v>3</v>
      </c>
      <c r="M67" s="14">
        <f t="shared" si="6"/>
        <v>0.6</v>
      </c>
    </row>
    <row r="68" spans="1:13" s="1" customFormat="1" ht="14.25" customHeight="1">
      <c r="A68" s="12">
        <v>0.80208333333333304</v>
      </c>
      <c r="B68" s="13">
        <f t="shared" si="3"/>
        <v>2</v>
      </c>
      <c r="C68" s="13">
        <f t="shared" si="0"/>
        <v>2</v>
      </c>
      <c r="D68" s="14">
        <f t="shared" si="1"/>
        <v>1</v>
      </c>
      <c r="E68" s="13">
        <v>2</v>
      </c>
      <c r="F68" s="13">
        <v>2</v>
      </c>
      <c r="G68" s="14">
        <f t="shared" si="4"/>
        <v>1</v>
      </c>
      <c r="H68" s="13">
        <v>0</v>
      </c>
      <c r="I68" s="13">
        <v>0</v>
      </c>
      <c r="J68" s="14">
        <f t="shared" si="5"/>
        <v>0</v>
      </c>
      <c r="K68" s="13">
        <f t="shared" si="2"/>
        <v>2</v>
      </c>
      <c r="L68" s="13">
        <v>2</v>
      </c>
      <c r="M68" s="14">
        <f t="shared" si="6"/>
        <v>1</v>
      </c>
    </row>
    <row r="69" spans="1:13" s="1" customFormat="1" ht="14.25" customHeight="1">
      <c r="A69" s="12">
        <v>0.8125</v>
      </c>
      <c r="B69" s="13">
        <f t="shared" si="3"/>
        <v>6</v>
      </c>
      <c r="C69" s="13">
        <f t="shared" si="0"/>
        <v>5</v>
      </c>
      <c r="D69" s="14">
        <f t="shared" si="1"/>
        <v>0.83333333333333337</v>
      </c>
      <c r="E69" s="13">
        <v>3</v>
      </c>
      <c r="F69" s="13">
        <v>2</v>
      </c>
      <c r="G69" s="14">
        <f t="shared" si="4"/>
        <v>0.66666666666666663</v>
      </c>
      <c r="H69" s="13">
        <v>3</v>
      </c>
      <c r="I69" s="13">
        <v>3</v>
      </c>
      <c r="J69" s="14">
        <f t="shared" si="5"/>
        <v>1</v>
      </c>
      <c r="K69" s="13">
        <f t="shared" si="2"/>
        <v>3</v>
      </c>
      <c r="L69" s="13">
        <v>1</v>
      </c>
      <c r="M69" s="14">
        <f t="shared" si="6"/>
        <v>0.33333333333333331</v>
      </c>
    </row>
    <row r="70" spans="1:13" s="1" customFormat="1" ht="14.25" customHeight="1">
      <c r="A70" s="12">
        <v>0.82291666666666696</v>
      </c>
      <c r="B70" s="13">
        <f t="shared" si="3"/>
        <v>8</v>
      </c>
      <c r="C70" s="13">
        <f t="shared" si="0"/>
        <v>6</v>
      </c>
      <c r="D70" s="14">
        <f t="shared" si="1"/>
        <v>0.75</v>
      </c>
      <c r="E70" s="13">
        <v>1</v>
      </c>
      <c r="F70" s="13">
        <v>0</v>
      </c>
      <c r="G70" s="14">
        <f t="shared" si="4"/>
        <v>0</v>
      </c>
      <c r="H70" s="13">
        <v>7</v>
      </c>
      <c r="I70" s="13">
        <v>6</v>
      </c>
      <c r="J70" s="14">
        <f t="shared" si="5"/>
        <v>0.8571428571428571</v>
      </c>
      <c r="K70" s="13">
        <f t="shared" si="2"/>
        <v>1</v>
      </c>
      <c r="L70" s="13">
        <v>0</v>
      </c>
      <c r="M70" s="14">
        <f t="shared" si="6"/>
        <v>0</v>
      </c>
    </row>
    <row r="71" spans="1:13" s="1" customFormat="1" ht="14.25" customHeight="1">
      <c r="A71" s="12">
        <v>0.83333333333333304</v>
      </c>
      <c r="B71" s="13">
        <f t="shared" si="3"/>
        <v>1</v>
      </c>
      <c r="C71" s="13">
        <f t="shared" si="0"/>
        <v>1</v>
      </c>
      <c r="D71" s="14">
        <f t="shared" si="1"/>
        <v>1</v>
      </c>
      <c r="E71" s="13">
        <v>0</v>
      </c>
      <c r="F71" s="13">
        <v>0</v>
      </c>
      <c r="G71" s="14">
        <f t="shared" si="4"/>
        <v>0</v>
      </c>
      <c r="H71" s="13">
        <v>1</v>
      </c>
      <c r="I71" s="13">
        <v>1</v>
      </c>
      <c r="J71" s="14">
        <f t="shared" si="5"/>
        <v>1</v>
      </c>
      <c r="K71" s="13">
        <f t="shared" si="2"/>
        <v>0</v>
      </c>
      <c r="L71" s="13">
        <v>0</v>
      </c>
      <c r="M71" s="14">
        <f t="shared" si="6"/>
        <v>0</v>
      </c>
    </row>
    <row r="72" spans="1:13" s="1" customFormat="1" ht="14.25" customHeight="1">
      <c r="A72" s="12">
        <v>0.84375</v>
      </c>
      <c r="B72" s="13">
        <f t="shared" si="3"/>
        <v>1</v>
      </c>
      <c r="C72" s="13">
        <f t="shared" si="0"/>
        <v>1</v>
      </c>
      <c r="D72" s="14">
        <f t="shared" si="1"/>
        <v>1</v>
      </c>
      <c r="E72" s="13">
        <v>1</v>
      </c>
      <c r="F72" s="13">
        <v>1</v>
      </c>
      <c r="G72" s="14">
        <f t="shared" si="4"/>
        <v>1</v>
      </c>
      <c r="H72" s="13">
        <v>0</v>
      </c>
      <c r="I72" s="13">
        <v>0</v>
      </c>
      <c r="J72" s="14">
        <f t="shared" si="5"/>
        <v>0</v>
      </c>
      <c r="K72" s="13">
        <f t="shared" si="2"/>
        <v>1</v>
      </c>
      <c r="L72" s="13">
        <v>1</v>
      </c>
      <c r="M72" s="14">
        <f t="shared" si="6"/>
        <v>1</v>
      </c>
    </row>
    <row r="73" spans="1:13" s="1" customFormat="1" ht="14.25" customHeight="1">
      <c r="A73" s="12">
        <v>0.85416666666666696</v>
      </c>
      <c r="B73" s="13">
        <f t="shared" si="3"/>
        <v>2</v>
      </c>
      <c r="C73" s="13">
        <f t="shared" si="0"/>
        <v>2</v>
      </c>
      <c r="D73" s="14">
        <f t="shared" si="1"/>
        <v>1</v>
      </c>
      <c r="E73" s="13">
        <v>1</v>
      </c>
      <c r="F73" s="13">
        <v>1</v>
      </c>
      <c r="G73" s="14">
        <f t="shared" si="4"/>
        <v>1</v>
      </c>
      <c r="H73" s="13">
        <v>1</v>
      </c>
      <c r="I73" s="13">
        <v>1</v>
      </c>
      <c r="J73" s="14">
        <f t="shared" si="5"/>
        <v>1</v>
      </c>
      <c r="K73" s="13">
        <f t="shared" si="2"/>
        <v>1</v>
      </c>
      <c r="L73" s="13">
        <v>1</v>
      </c>
      <c r="M73" s="14">
        <f t="shared" si="6"/>
        <v>1</v>
      </c>
    </row>
    <row r="74" spans="1:13" s="1" customFormat="1" ht="14.25" customHeight="1">
      <c r="A74" s="12">
        <v>0.86458333333333304</v>
      </c>
      <c r="B74" s="13">
        <f t="shared" si="3"/>
        <v>3</v>
      </c>
      <c r="C74" s="13">
        <f t="shared" si="0"/>
        <v>3</v>
      </c>
      <c r="D74" s="14">
        <f t="shared" si="1"/>
        <v>1</v>
      </c>
      <c r="E74" s="13">
        <v>1</v>
      </c>
      <c r="F74" s="13">
        <v>1</v>
      </c>
      <c r="G74" s="14">
        <f t="shared" si="4"/>
        <v>1</v>
      </c>
      <c r="H74" s="13">
        <v>2</v>
      </c>
      <c r="I74" s="13">
        <v>2</v>
      </c>
      <c r="J74" s="14">
        <f t="shared" si="5"/>
        <v>1</v>
      </c>
      <c r="K74" s="13">
        <f t="shared" si="2"/>
        <v>1</v>
      </c>
      <c r="L74" s="13">
        <v>0</v>
      </c>
      <c r="M74" s="14">
        <f t="shared" si="6"/>
        <v>0</v>
      </c>
    </row>
    <row r="75" spans="1:13" s="1" customFormat="1" ht="14.25" customHeight="1">
      <c r="A75" s="12">
        <v>0.875</v>
      </c>
      <c r="B75" s="13">
        <f t="shared" si="3"/>
        <v>3</v>
      </c>
      <c r="C75" s="13">
        <f t="shared" si="0"/>
        <v>2</v>
      </c>
      <c r="D75" s="14">
        <f t="shared" si="1"/>
        <v>0.66666666666666663</v>
      </c>
      <c r="E75" s="13">
        <v>2</v>
      </c>
      <c r="F75" s="13">
        <v>1</v>
      </c>
      <c r="G75" s="14">
        <f t="shared" si="4"/>
        <v>0.5</v>
      </c>
      <c r="H75" s="13">
        <v>1</v>
      </c>
      <c r="I75" s="13">
        <v>1</v>
      </c>
      <c r="J75" s="14">
        <f t="shared" si="5"/>
        <v>1</v>
      </c>
      <c r="K75" s="13">
        <f t="shared" si="2"/>
        <v>2</v>
      </c>
      <c r="L75" s="13">
        <v>0</v>
      </c>
      <c r="M75" s="14">
        <f t="shared" si="6"/>
        <v>0</v>
      </c>
    </row>
    <row r="76" spans="1:13" s="1" customFormat="1" ht="14.25" customHeight="1">
      <c r="A76" s="12">
        <v>0.88541666666666696</v>
      </c>
      <c r="B76" s="13">
        <f t="shared" si="3"/>
        <v>4</v>
      </c>
      <c r="C76" s="13">
        <f t="shared" si="0"/>
        <v>4</v>
      </c>
      <c r="D76" s="14">
        <f t="shared" si="1"/>
        <v>1</v>
      </c>
      <c r="E76" s="13">
        <v>0</v>
      </c>
      <c r="F76" s="13">
        <v>0</v>
      </c>
      <c r="G76" s="14">
        <f t="shared" si="4"/>
        <v>0</v>
      </c>
      <c r="H76" s="13">
        <v>4</v>
      </c>
      <c r="I76" s="13">
        <v>4</v>
      </c>
      <c r="J76" s="14">
        <f t="shared" si="5"/>
        <v>1</v>
      </c>
      <c r="K76" s="13">
        <f t="shared" si="2"/>
        <v>0</v>
      </c>
      <c r="L76" s="13">
        <v>0</v>
      </c>
      <c r="M76" s="14">
        <f t="shared" si="6"/>
        <v>0</v>
      </c>
    </row>
    <row r="77" spans="1:13" s="1" customFormat="1" ht="14.25" customHeight="1">
      <c r="A77" s="12">
        <v>0.89583333333333304</v>
      </c>
      <c r="B77" s="13">
        <f t="shared" si="3"/>
        <v>3</v>
      </c>
      <c r="C77" s="13">
        <f t="shared" si="0"/>
        <v>3</v>
      </c>
      <c r="D77" s="14">
        <f t="shared" si="1"/>
        <v>1</v>
      </c>
      <c r="E77" s="13">
        <v>2</v>
      </c>
      <c r="F77" s="13">
        <v>2</v>
      </c>
      <c r="G77" s="14">
        <f t="shared" si="4"/>
        <v>1</v>
      </c>
      <c r="H77" s="13">
        <v>1</v>
      </c>
      <c r="I77" s="13">
        <v>1</v>
      </c>
      <c r="J77" s="14">
        <f t="shared" si="5"/>
        <v>1</v>
      </c>
      <c r="K77" s="13">
        <f t="shared" si="2"/>
        <v>2</v>
      </c>
      <c r="L77" s="13">
        <v>1</v>
      </c>
      <c r="M77" s="14">
        <f t="shared" si="6"/>
        <v>0.5</v>
      </c>
    </row>
    <row r="78" spans="1:13" s="1" customFormat="1" ht="14.25" customHeight="1">
      <c r="A78" s="12">
        <v>0.90625</v>
      </c>
      <c r="B78" s="13">
        <f t="shared" si="3"/>
        <v>2</v>
      </c>
      <c r="C78" s="13">
        <f t="shared" si="0"/>
        <v>2</v>
      </c>
      <c r="D78" s="14">
        <f t="shared" si="1"/>
        <v>1</v>
      </c>
      <c r="E78" s="13">
        <v>2</v>
      </c>
      <c r="F78" s="13">
        <v>2</v>
      </c>
      <c r="G78" s="14">
        <f t="shared" si="4"/>
        <v>1</v>
      </c>
      <c r="H78" s="13">
        <v>0</v>
      </c>
      <c r="I78" s="13">
        <v>0</v>
      </c>
      <c r="J78" s="14">
        <f t="shared" si="5"/>
        <v>0</v>
      </c>
      <c r="K78" s="13">
        <f t="shared" si="2"/>
        <v>2</v>
      </c>
      <c r="L78" s="13">
        <v>1</v>
      </c>
      <c r="M78" s="14">
        <f t="shared" si="6"/>
        <v>0.5</v>
      </c>
    </row>
    <row r="79" spans="1:13" ht="14.25" customHeight="1">
      <c r="A79" s="16" t="s">
        <v>51</v>
      </c>
      <c r="B79" s="16">
        <f>SUM(B15:B78)</f>
        <v>278</v>
      </c>
      <c r="C79" s="16">
        <f>SUM(C15:C78)</f>
        <v>245</v>
      </c>
      <c r="D79" s="17">
        <f>IFERROR(IF(AND(B79=0,C79=0),0,C79/B79),0)</f>
        <v>0.88129496402877694</v>
      </c>
      <c r="E79" s="16">
        <f>SUM(E15:E78)</f>
        <v>113</v>
      </c>
      <c r="F79" s="16">
        <f>SUM(F15:F78)</f>
        <v>95</v>
      </c>
      <c r="G79" s="17">
        <f>IFERROR(IF(AND(E79=0,F79=0),0,F79/E79),0)</f>
        <v>0.84070796460176989</v>
      </c>
      <c r="H79" s="16">
        <f>SUM(H15:H78)</f>
        <v>165</v>
      </c>
      <c r="I79" s="16">
        <f>SUM(I15:I78)</f>
        <v>150</v>
      </c>
      <c r="J79" s="17">
        <f>IFERROR(IF(AND(H79=0,I79=0),0,I79/H79),0)</f>
        <v>0.90909090909090906</v>
      </c>
      <c r="K79" s="16">
        <f>SUM(K15:K78)</f>
        <v>113</v>
      </c>
      <c r="L79" s="16">
        <f>SUM(L15:L78)</f>
        <v>35</v>
      </c>
      <c r="M79" s="17">
        <f>IFERROR(IF(AND(K79=0,L79=0),0,L79/K79),0)</f>
        <v>0.30973451327433627</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1" priority="1">
      <formula>F15&gt;E15</formula>
    </cfRule>
  </conditionalFormatting>
  <pageMargins left="0.75" right="0.75" top="1" bottom="1" header="0.5" footer="0.5"/>
  <pageSetup paperSize="9" scale="1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08.10.2022</v>
      </c>
    </row>
    <row r="6" spans="1:14" s="1" customFormat="1" ht="14.25" customHeight="1">
      <c r="A6" s="5" t="s">
        <v>56</v>
      </c>
      <c r="B6" s="1" t="str">
        <f>'Front Cover'!A30</f>
        <v>BathNES</v>
      </c>
      <c r="E6" s="7"/>
    </row>
    <row r="7" spans="1:14" s="1" customFormat="1" ht="14.25" customHeight="1">
      <c r="A7" s="5" t="s">
        <v>57</v>
      </c>
      <c r="B7" s="1" t="s">
        <v>66</v>
      </c>
      <c r="E7" s="7"/>
      <c r="F7" s="8" t="s">
        <v>59</v>
      </c>
      <c r="G7" s="9" t="str">
        <f>'QA &amp; Issue Sheet'!C34</f>
        <v>Elyece Malnati</v>
      </c>
    </row>
    <row r="8" spans="1:14" s="1" customFormat="1" ht="14.25" customHeight="1">
      <c r="A8" s="5" t="s">
        <v>60</v>
      </c>
      <c r="B8" s="9" t="s">
        <v>34</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7" t="s">
        <v>41</v>
      </c>
      <c r="C12" s="118"/>
      <c r="D12" s="119"/>
      <c r="E12" s="117" t="s">
        <v>42</v>
      </c>
      <c r="F12" s="118"/>
      <c r="G12" s="119"/>
      <c r="H12" s="117" t="s">
        <v>43</v>
      </c>
      <c r="I12" s="118"/>
      <c r="J12" s="119"/>
      <c r="K12" s="117" t="s">
        <v>44</v>
      </c>
      <c r="L12" s="118"/>
      <c r="M12" s="119"/>
    </row>
    <row r="13" spans="1:14" s="1" customFormat="1" ht="27.75" customHeight="1">
      <c r="A13" s="120" t="s">
        <v>63</v>
      </c>
      <c r="B13" s="115" t="s">
        <v>45</v>
      </c>
      <c r="C13" s="115" t="s">
        <v>46</v>
      </c>
      <c r="D13" s="115" t="s">
        <v>47</v>
      </c>
      <c r="E13" s="115" t="s">
        <v>45</v>
      </c>
      <c r="F13" s="115" t="s">
        <v>46</v>
      </c>
      <c r="G13" s="115" t="s">
        <v>47</v>
      </c>
      <c r="H13" s="115" t="s">
        <v>45</v>
      </c>
      <c r="I13" s="115" t="s">
        <v>46</v>
      </c>
      <c r="J13" s="115" t="s">
        <v>47</v>
      </c>
      <c r="K13" s="115" t="s">
        <v>45</v>
      </c>
      <c r="L13" s="115" t="s">
        <v>46</v>
      </c>
      <c r="M13" s="115" t="s">
        <v>49</v>
      </c>
    </row>
    <row r="14" spans="1:14" s="1" customFormat="1" ht="27.75" customHeight="1">
      <c r="A14" s="121"/>
      <c r="B14" s="116"/>
      <c r="C14" s="116"/>
      <c r="D14" s="116"/>
      <c r="E14" s="116"/>
      <c r="F14" s="116"/>
      <c r="G14" s="116"/>
      <c r="H14" s="116"/>
      <c r="I14" s="116"/>
      <c r="J14" s="116"/>
      <c r="K14" s="116"/>
      <c r="L14" s="116"/>
      <c r="M14" s="116"/>
    </row>
    <row r="15" spans="1:14" s="1" customFormat="1" ht="14.25" customHeight="1">
      <c r="A15" s="12">
        <v>0.25</v>
      </c>
      <c r="B15" s="13">
        <f>E15+H15</f>
        <v>0</v>
      </c>
      <c r="C15" s="13">
        <f t="shared" ref="C15:C78" si="0">F15+I15</f>
        <v>0</v>
      </c>
      <c r="D15" s="14">
        <f t="shared" ref="D15:D78" si="1">IF(OR(B15=0,C15=0),0,C15/B15)</f>
        <v>0</v>
      </c>
      <c r="E15" s="78"/>
      <c r="F15" s="78"/>
      <c r="G15" s="14">
        <f>IF(OR(E15=0,F15=0),0,F15/E15)</f>
        <v>0</v>
      </c>
      <c r="H15" s="78"/>
      <c r="I15" s="78"/>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78"/>
      <c r="F16" s="78"/>
      <c r="G16" s="14">
        <f t="shared" ref="G16:G78" si="4">IF(OR(E16=0,F16=0),0,F16/E16)</f>
        <v>0</v>
      </c>
      <c r="H16" s="78"/>
      <c r="I16" s="78"/>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78"/>
      <c r="F17" s="78"/>
      <c r="G17" s="14">
        <f t="shared" si="4"/>
        <v>0</v>
      </c>
      <c r="H17" s="78"/>
      <c r="I17" s="78"/>
      <c r="J17" s="14">
        <f t="shared" si="5"/>
        <v>0</v>
      </c>
      <c r="K17" s="13">
        <f t="shared" si="2"/>
        <v>0</v>
      </c>
      <c r="L17" s="13">
        <v>0</v>
      </c>
      <c r="M17" s="14">
        <f t="shared" si="6"/>
        <v>0</v>
      </c>
      <c r="N17" s="15"/>
    </row>
    <row r="18" spans="1:14" s="1" customFormat="1" ht="14.25" customHeight="1">
      <c r="A18" s="12">
        <v>0.28125</v>
      </c>
      <c r="B18" s="13">
        <f t="shared" si="3"/>
        <v>0</v>
      </c>
      <c r="C18" s="13">
        <f t="shared" si="0"/>
        <v>0</v>
      </c>
      <c r="D18" s="14">
        <f t="shared" si="1"/>
        <v>0</v>
      </c>
      <c r="E18" s="78"/>
      <c r="F18" s="78"/>
      <c r="G18" s="14">
        <f t="shared" si="4"/>
        <v>0</v>
      </c>
      <c r="H18" s="78"/>
      <c r="I18" s="78"/>
      <c r="J18" s="14">
        <f t="shared" si="5"/>
        <v>0</v>
      </c>
      <c r="K18" s="13">
        <f t="shared" si="2"/>
        <v>0</v>
      </c>
      <c r="L18" s="13">
        <v>0</v>
      </c>
      <c r="M18" s="14">
        <f t="shared" si="6"/>
        <v>0</v>
      </c>
      <c r="N18" s="15"/>
    </row>
    <row r="19" spans="1:14" s="1" customFormat="1" ht="14.25" customHeight="1">
      <c r="A19" s="12">
        <v>0.29166666666666702</v>
      </c>
      <c r="B19" s="13">
        <f t="shared" si="3"/>
        <v>0</v>
      </c>
      <c r="C19" s="13">
        <f t="shared" si="0"/>
        <v>0</v>
      </c>
      <c r="D19" s="14">
        <f t="shared" si="1"/>
        <v>0</v>
      </c>
      <c r="E19" s="78"/>
      <c r="F19" s="78"/>
      <c r="G19" s="14">
        <f t="shared" si="4"/>
        <v>0</v>
      </c>
      <c r="H19" s="78"/>
      <c r="I19" s="78"/>
      <c r="J19" s="14">
        <f t="shared" si="5"/>
        <v>0</v>
      </c>
      <c r="K19" s="13">
        <f t="shared" si="2"/>
        <v>0</v>
      </c>
      <c r="L19" s="13">
        <v>0</v>
      </c>
      <c r="M19" s="14">
        <f t="shared" si="6"/>
        <v>0</v>
      </c>
      <c r="N19" s="15"/>
    </row>
    <row r="20" spans="1:14" s="1" customFormat="1" ht="14.25" customHeight="1">
      <c r="A20" s="12">
        <v>0.30208333333333298</v>
      </c>
      <c r="B20" s="13">
        <f t="shared" si="3"/>
        <v>0</v>
      </c>
      <c r="C20" s="13">
        <f t="shared" si="0"/>
        <v>0</v>
      </c>
      <c r="D20" s="14">
        <f t="shared" si="1"/>
        <v>0</v>
      </c>
      <c r="E20" s="78"/>
      <c r="F20" s="78"/>
      <c r="G20" s="14">
        <f t="shared" si="4"/>
        <v>0</v>
      </c>
      <c r="H20" s="78"/>
      <c r="I20" s="78"/>
      <c r="J20" s="14">
        <f t="shared" si="5"/>
        <v>0</v>
      </c>
      <c r="K20" s="13">
        <f t="shared" si="2"/>
        <v>0</v>
      </c>
      <c r="L20" s="13">
        <v>0</v>
      </c>
      <c r="M20" s="14">
        <f t="shared" si="6"/>
        <v>0</v>
      </c>
      <c r="N20" s="15"/>
    </row>
    <row r="21" spans="1:14" s="1" customFormat="1" ht="14.25" customHeight="1">
      <c r="A21" s="12">
        <v>0.3125</v>
      </c>
      <c r="B21" s="13">
        <f t="shared" si="3"/>
        <v>0</v>
      </c>
      <c r="C21" s="13">
        <f t="shared" si="0"/>
        <v>0</v>
      </c>
      <c r="D21" s="14">
        <f t="shared" si="1"/>
        <v>0</v>
      </c>
      <c r="E21" s="78"/>
      <c r="F21" s="78"/>
      <c r="G21" s="14">
        <f t="shared" si="4"/>
        <v>0</v>
      </c>
      <c r="H21" s="78"/>
      <c r="I21" s="78"/>
      <c r="J21" s="14">
        <f t="shared" si="5"/>
        <v>0</v>
      </c>
      <c r="K21" s="13">
        <f t="shared" si="2"/>
        <v>0</v>
      </c>
      <c r="L21" s="13">
        <v>0</v>
      </c>
      <c r="M21" s="14">
        <f t="shared" si="6"/>
        <v>0</v>
      </c>
      <c r="N21" s="15"/>
    </row>
    <row r="22" spans="1:14" s="1" customFormat="1" ht="14.25" customHeight="1">
      <c r="A22" s="12">
        <v>0.32291666666666702</v>
      </c>
      <c r="B22" s="13">
        <f t="shared" si="3"/>
        <v>0</v>
      </c>
      <c r="C22" s="13">
        <f t="shared" si="0"/>
        <v>0</v>
      </c>
      <c r="D22" s="14">
        <f t="shared" si="1"/>
        <v>0</v>
      </c>
      <c r="E22" s="78"/>
      <c r="F22" s="78"/>
      <c r="G22" s="14">
        <f t="shared" si="4"/>
        <v>0</v>
      </c>
      <c r="H22" s="78"/>
      <c r="I22" s="78"/>
      <c r="J22" s="14">
        <f t="shared" si="5"/>
        <v>0</v>
      </c>
      <c r="K22" s="13">
        <f t="shared" si="2"/>
        <v>0</v>
      </c>
      <c r="L22" s="13">
        <v>0</v>
      </c>
      <c r="M22" s="14">
        <f t="shared" si="6"/>
        <v>0</v>
      </c>
      <c r="N22" s="15"/>
    </row>
    <row r="23" spans="1:14" s="1" customFormat="1" ht="14.25" customHeight="1">
      <c r="A23" s="12">
        <v>0.33333333333333298</v>
      </c>
      <c r="B23" s="13">
        <f t="shared" si="3"/>
        <v>0</v>
      </c>
      <c r="C23" s="13">
        <f t="shared" si="0"/>
        <v>0</v>
      </c>
      <c r="D23" s="14">
        <f t="shared" si="1"/>
        <v>0</v>
      </c>
      <c r="E23" s="78"/>
      <c r="F23" s="78"/>
      <c r="G23" s="14">
        <f t="shared" si="4"/>
        <v>0</v>
      </c>
      <c r="H23" s="78"/>
      <c r="I23" s="78"/>
      <c r="J23" s="14">
        <f t="shared" si="5"/>
        <v>0</v>
      </c>
      <c r="K23" s="13">
        <f t="shared" si="2"/>
        <v>0</v>
      </c>
      <c r="L23" s="13">
        <v>0</v>
      </c>
      <c r="M23" s="14">
        <f t="shared" si="6"/>
        <v>0</v>
      </c>
      <c r="N23" s="15"/>
    </row>
    <row r="24" spans="1:14" s="1" customFormat="1" ht="14.25" customHeight="1">
      <c r="A24" s="12">
        <v>0.34375</v>
      </c>
      <c r="B24" s="13">
        <f t="shared" si="3"/>
        <v>0</v>
      </c>
      <c r="C24" s="13">
        <f t="shared" si="0"/>
        <v>0</v>
      </c>
      <c r="D24" s="14">
        <f t="shared" si="1"/>
        <v>0</v>
      </c>
      <c r="E24" s="78"/>
      <c r="F24" s="78"/>
      <c r="G24" s="14">
        <f t="shared" si="4"/>
        <v>0</v>
      </c>
      <c r="H24" s="78"/>
      <c r="I24" s="78"/>
      <c r="J24" s="14">
        <f t="shared" si="5"/>
        <v>0</v>
      </c>
      <c r="K24" s="13">
        <f t="shared" si="2"/>
        <v>0</v>
      </c>
      <c r="L24" s="13">
        <v>0</v>
      </c>
      <c r="M24" s="14">
        <f t="shared" si="6"/>
        <v>0</v>
      </c>
      <c r="N24" s="15"/>
    </row>
    <row r="25" spans="1:14" s="1" customFormat="1" ht="14.25" customHeight="1">
      <c r="A25" s="12">
        <v>0.35416666666666702</v>
      </c>
      <c r="B25" s="13">
        <f t="shared" si="3"/>
        <v>0</v>
      </c>
      <c r="C25" s="13">
        <f t="shared" si="0"/>
        <v>0</v>
      </c>
      <c r="D25" s="14">
        <f t="shared" si="1"/>
        <v>0</v>
      </c>
      <c r="E25" s="78"/>
      <c r="F25" s="78"/>
      <c r="G25" s="14">
        <f t="shared" si="4"/>
        <v>0</v>
      </c>
      <c r="H25" s="78"/>
      <c r="I25" s="78"/>
      <c r="J25" s="14">
        <f t="shared" si="5"/>
        <v>0</v>
      </c>
      <c r="K25" s="13">
        <f t="shared" si="2"/>
        <v>0</v>
      </c>
      <c r="L25" s="13">
        <v>0</v>
      </c>
      <c r="M25" s="14">
        <f t="shared" si="6"/>
        <v>0</v>
      </c>
      <c r="N25" s="15"/>
    </row>
    <row r="26" spans="1:14" s="1" customFormat="1" ht="14.25" customHeight="1">
      <c r="A26" s="12">
        <v>0.36458333333333298</v>
      </c>
      <c r="B26" s="13">
        <f t="shared" si="3"/>
        <v>0</v>
      </c>
      <c r="C26" s="13">
        <f t="shared" si="0"/>
        <v>0</v>
      </c>
      <c r="D26" s="14">
        <f t="shared" si="1"/>
        <v>0</v>
      </c>
      <c r="E26" s="78"/>
      <c r="F26" s="78"/>
      <c r="G26" s="14">
        <f t="shared" si="4"/>
        <v>0</v>
      </c>
      <c r="H26" s="78"/>
      <c r="I26" s="78"/>
      <c r="J26" s="14">
        <f t="shared" si="5"/>
        <v>0</v>
      </c>
      <c r="K26" s="13">
        <f t="shared" si="2"/>
        <v>0</v>
      </c>
      <c r="L26" s="13">
        <v>0</v>
      </c>
      <c r="M26" s="14">
        <f t="shared" si="6"/>
        <v>0</v>
      </c>
      <c r="N26" s="15"/>
    </row>
    <row r="27" spans="1:14" s="1" customFormat="1" ht="14.25" customHeight="1">
      <c r="A27" s="12">
        <v>0.375</v>
      </c>
      <c r="B27" s="13">
        <f t="shared" si="3"/>
        <v>0</v>
      </c>
      <c r="C27" s="13">
        <f t="shared" si="0"/>
        <v>0</v>
      </c>
      <c r="D27" s="14">
        <f t="shared" si="1"/>
        <v>0</v>
      </c>
      <c r="E27" s="78"/>
      <c r="F27" s="78"/>
      <c r="G27" s="14">
        <f t="shared" si="4"/>
        <v>0</v>
      </c>
      <c r="H27" s="78"/>
      <c r="I27" s="78"/>
      <c r="J27" s="14">
        <f t="shared" si="5"/>
        <v>0</v>
      </c>
      <c r="K27" s="13">
        <f t="shared" si="2"/>
        <v>0</v>
      </c>
      <c r="L27" s="13">
        <v>0</v>
      </c>
      <c r="M27" s="14">
        <f t="shared" si="6"/>
        <v>0</v>
      </c>
      <c r="N27" s="15"/>
    </row>
    <row r="28" spans="1:14" s="1" customFormat="1" ht="14.25" customHeight="1">
      <c r="A28" s="12">
        <v>0.38541666666666702</v>
      </c>
      <c r="B28" s="13">
        <f t="shared" si="3"/>
        <v>0</v>
      </c>
      <c r="C28" s="13">
        <f t="shared" si="0"/>
        <v>0</v>
      </c>
      <c r="D28" s="14">
        <f t="shared" si="1"/>
        <v>0</v>
      </c>
      <c r="E28" s="78"/>
      <c r="F28" s="78"/>
      <c r="G28" s="14">
        <f t="shared" si="4"/>
        <v>0</v>
      </c>
      <c r="H28" s="78"/>
      <c r="I28" s="78"/>
      <c r="J28" s="14">
        <f t="shared" si="5"/>
        <v>0</v>
      </c>
      <c r="K28" s="13">
        <f t="shared" si="2"/>
        <v>0</v>
      </c>
      <c r="L28" s="13">
        <v>0</v>
      </c>
      <c r="M28" s="14">
        <f t="shared" si="6"/>
        <v>0</v>
      </c>
      <c r="N28" s="15"/>
    </row>
    <row r="29" spans="1:14" s="1" customFormat="1" ht="14.25" customHeight="1">
      <c r="A29" s="12">
        <v>0.39583333333333298</v>
      </c>
      <c r="B29" s="13">
        <f t="shared" si="3"/>
        <v>0</v>
      </c>
      <c r="C29" s="13">
        <f t="shared" si="0"/>
        <v>0</v>
      </c>
      <c r="D29" s="14">
        <f t="shared" si="1"/>
        <v>0</v>
      </c>
      <c r="E29" s="78"/>
      <c r="F29" s="78"/>
      <c r="G29" s="14">
        <f t="shared" si="4"/>
        <v>0</v>
      </c>
      <c r="H29" s="78"/>
      <c r="I29" s="78"/>
      <c r="J29" s="14">
        <f t="shared" si="5"/>
        <v>0</v>
      </c>
      <c r="K29" s="13">
        <f t="shared" si="2"/>
        <v>0</v>
      </c>
      <c r="L29" s="13">
        <v>0</v>
      </c>
      <c r="M29" s="14">
        <f t="shared" si="6"/>
        <v>0</v>
      </c>
      <c r="N29" s="15"/>
    </row>
    <row r="30" spans="1:14" s="1" customFormat="1" ht="14.25" customHeight="1">
      <c r="A30" s="12">
        <v>0.40625</v>
      </c>
      <c r="B30" s="13">
        <f t="shared" si="3"/>
        <v>0</v>
      </c>
      <c r="C30" s="13">
        <f t="shared" si="0"/>
        <v>0</v>
      </c>
      <c r="D30" s="14">
        <f t="shared" si="1"/>
        <v>0</v>
      </c>
      <c r="E30" s="78"/>
      <c r="F30" s="78"/>
      <c r="G30" s="14">
        <f t="shared" si="4"/>
        <v>0</v>
      </c>
      <c r="H30" s="78"/>
      <c r="I30" s="78"/>
      <c r="J30" s="14">
        <f t="shared" si="5"/>
        <v>0</v>
      </c>
      <c r="K30" s="13">
        <f t="shared" si="2"/>
        <v>0</v>
      </c>
      <c r="L30" s="13">
        <v>0</v>
      </c>
      <c r="M30" s="14">
        <f t="shared" si="6"/>
        <v>0</v>
      </c>
      <c r="N30" s="15"/>
    </row>
    <row r="31" spans="1:14" s="1" customFormat="1" ht="14.25" customHeight="1">
      <c r="A31" s="12">
        <v>0.41666666666666702</v>
      </c>
      <c r="B31" s="13">
        <f t="shared" si="3"/>
        <v>0</v>
      </c>
      <c r="C31" s="13">
        <f t="shared" si="0"/>
        <v>0</v>
      </c>
      <c r="D31" s="14">
        <f t="shared" si="1"/>
        <v>0</v>
      </c>
      <c r="E31" s="78"/>
      <c r="F31" s="78"/>
      <c r="G31" s="14">
        <f t="shared" si="4"/>
        <v>0</v>
      </c>
      <c r="H31" s="78"/>
      <c r="I31" s="78"/>
      <c r="J31" s="14">
        <f t="shared" si="5"/>
        <v>0</v>
      </c>
      <c r="K31" s="13">
        <f t="shared" si="2"/>
        <v>0</v>
      </c>
      <c r="L31" s="13">
        <v>0</v>
      </c>
      <c r="M31" s="14">
        <f t="shared" si="6"/>
        <v>0</v>
      </c>
      <c r="N31" s="15"/>
    </row>
    <row r="32" spans="1:14" s="1" customFormat="1" ht="14.25" customHeight="1">
      <c r="A32" s="12">
        <v>0.42708333333333298</v>
      </c>
      <c r="B32" s="13">
        <f t="shared" si="3"/>
        <v>0</v>
      </c>
      <c r="C32" s="13">
        <f t="shared" si="0"/>
        <v>0</v>
      </c>
      <c r="D32" s="14">
        <f t="shared" si="1"/>
        <v>0</v>
      </c>
      <c r="E32" s="78"/>
      <c r="F32" s="78"/>
      <c r="G32" s="14">
        <f t="shared" si="4"/>
        <v>0</v>
      </c>
      <c r="H32" s="78"/>
      <c r="I32" s="78"/>
      <c r="J32" s="14">
        <f t="shared" si="5"/>
        <v>0</v>
      </c>
      <c r="K32" s="13">
        <f t="shared" si="2"/>
        <v>0</v>
      </c>
      <c r="L32" s="13">
        <v>0</v>
      </c>
      <c r="M32" s="14">
        <f t="shared" si="6"/>
        <v>0</v>
      </c>
      <c r="N32" s="15"/>
    </row>
    <row r="33" spans="1:14" s="1" customFormat="1" ht="14.25" customHeight="1">
      <c r="A33" s="12">
        <v>0.4375</v>
      </c>
      <c r="B33" s="13">
        <f t="shared" si="3"/>
        <v>0</v>
      </c>
      <c r="C33" s="13">
        <f t="shared" si="0"/>
        <v>0</v>
      </c>
      <c r="D33" s="14">
        <f t="shared" si="1"/>
        <v>0</v>
      </c>
      <c r="E33" s="78"/>
      <c r="F33" s="78"/>
      <c r="G33" s="14">
        <f t="shared" si="4"/>
        <v>0</v>
      </c>
      <c r="H33" s="78"/>
      <c r="I33" s="78"/>
      <c r="J33" s="14">
        <f t="shared" si="5"/>
        <v>0</v>
      </c>
      <c r="K33" s="13">
        <f t="shared" si="2"/>
        <v>0</v>
      </c>
      <c r="L33" s="13">
        <v>0</v>
      </c>
      <c r="M33" s="14">
        <f t="shared" si="6"/>
        <v>0</v>
      </c>
      <c r="N33" s="15"/>
    </row>
    <row r="34" spans="1:14" s="1" customFormat="1" ht="14.25" customHeight="1">
      <c r="A34" s="12">
        <v>0.44791666666666702</v>
      </c>
      <c r="B34" s="13">
        <f t="shared" si="3"/>
        <v>0</v>
      </c>
      <c r="C34" s="13">
        <f t="shared" si="0"/>
        <v>0</v>
      </c>
      <c r="D34" s="14">
        <f t="shared" si="1"/>
        <v>0</v>
      </c>
      <c r="E34" s="78"/>
      <c r="F34" s="78"/>
      <c r="G34" s="14">
        <f t="shared" si="4"/>
        <v>0</v>
      </c>
      <c r="H34" s="78"/>
      <c r="I34" s="78"/>
      <c r="J34" s="14">
        <f t="shared" si="5"/>
        <v>0</v>
      </c>
      <c r="K34" s="13">
        <f t="shared" si="2"/>
        <v>0</v>
      </c>
      <c r="L34" s="13">
        <v>0</v>
      </c>
      <c r="M34" s="14">
        <f t="shared" si="6"/>
        <v>0</v>
      </c>
      <c r="N34" s="15"/>
    </row>
    <row r="35" spans="1:14" s="1" customFormat="1" ht="14.25" customHeight="1">
      <c r="A35" s="12">
        <v>0.45833333333333298</v>
      </c>
      <c r="B35" s="13">
        <f t="shared" si="3"/>
        <v>0</v>
      </c>
      <c r="C35" s="13">
        <f t="shared" si="0"/>
        <v>0</v>
      </c>
      <c r="D35" s="14">
        <f t="shared" si="1"/>
        <v>0</v>
      </c>
      <c r="E35" s="78"/>
      <c r="F35" s="78"/>
      <c r="G35" s="14">
        <f t="shared" si="4"/>
        <v>0</v>
      </c>
      <c r="H35" s="78"/>
      <c r="I35" s="78"/>
      <c r="J35" s="14">
        <f t="shared" si="5"/>
        <v>0</v>
      </c>
      <c r="K35" s="13">
        <f t="shared" si="2"/>
        <v>0</v>
      </c>
      <c r="L35" s="13">
        <v>0</v>
      </c>
      <c r="M35" s="14">
        <f t="shared" si="6"/>
        <v>0</v>
      </c>
      <c r="N35" s="15"/>
    </row>
    <row r="36" spans="1:14" s="1" customFormat="1" ht="14.25" customHeight="1">
      <c r="A36" s="12">
        <v>0.46875</v>
      </c>
      <c r="B36" s="13">
        <f t="shared" si="3"/>
        <v>0</v>
      </c>
      <c r="C36" s="13">
        <f t="shared" si="0"/>
        <v>0</v>
      </c>
      <c r="D36" s="14">
        <f t="shared" si="1"/>
        <v>0</v>
      </c>
      <c r="E36" s="78"/>
      <c r="F36" s="78"/>
      <c r="G36" s="14">
        <f t="shared" si="4"/>
        <v>0</v>
      </c>
      <c r="H36" s="78"/>
      <c r="I36" s="78"/>
      <c r="J36" s="14">
        <f t="shared" si="5"/>
        <v>0</v>
      </c>
      <c r="K36" s="13">
        <f t="shared" si="2"/>
        <v>0</v>
      </c>
      <c r="L36" s="13">
        <v>0</v>
      </c>
      <c r="M36" s="14">
        <f t="shared" si="6"/>
        <v>0</v>
      </c>
      <c r="N36" s="15"/>
    </row>
    <row r="37" spans="1:14" s="1" customFormat="1" ht="14.25" customHeight="1">
      <c r="A37" s="12">
        <v>0.47916666666666702</v>
      </c>
      <c r="B37" s="13">
        <f t="shared" si="3"/>
        <v>0</v>
      </c>
      <c r="C37" s="13">
        <f t="shared" si="0"/>
        <v>0</v>
      </c>
      <c r="D37" s="14">
        <f t="shared" si="1"/>
        <v>0</v>
      </c>
      <c r="E37" s="78"/>
      <c r="F37" s="78"/>
      <c r="G37" s="14">
        <f t="shared" si="4"/>
        <v>0</v>
      </c>
      <c r="H37" s="78"/>
      <c r="I37" s="78"/>
      <c r="J37" s="14">
        <f t="shared" si="5"/>
        <v>0</v>
      </c>
      <c r="K37" s="13">
        <f t="shared" si="2"/>
        <v>0</v>
      </c>
      <c r="L37" s="13">
        <v>0</v>
      </c>
      <c r="M37" s="14">
        <f t="shared" si="6"/>
        <v>0</v>
      </c>
      <c r="N37" s="15"/>
    </row>
    <row r="38" spans="1:14" s="1" customFormat="1" ht="14.25" customHeight="1">
      <c r="A38" s="12">
        <v>0.48958333333333298</v>
      </c>
      <c r="B38" s="13">
        <f t="shared" si="3"/>
        <v>0</v>
      </c>
      <c r="C38" s="13">
        <f t="shared" si="0"/>
        <v>0</v>
      </c>
      <c r="D38" s="14">
        <f t="shared" si="1"/>
        <v>0</v>
      </c>
      <c r="E38" s="78"/>
      <c r="F38" s="78"/>
      <c r="G38" s="14">
        <f t="shared" si="4"/>
        <v>0</v>
      </c>
      <c r="H38" s="78"/>
      <c r="I38" s="78"/>
      <c r="J38" s="14">
        <f t="shared" si="5"/>
        <v>0</v>
      </c>
      <c r="K38" s="13">
        <f t="shared" si="2"/>
        <v>0</v>
      </c>
      <c r="L38" s="13">
        <v>0</v>
      </c>
      <c r="M38" s="14">
        <f t="shared" si="6"/>
        <v>0</v>
      </c>
      <c r="N38" s="15"/>
    </row>
    <row r="39" spans="1:14" s="1" customFormat="1" ht="14.25" customHeight="1">
      <c r="A39" s="12">
        <v>0.5</v>
      </c>
      <c r="B39" s="13">
        <f t="shared" si="3"/>
        <v>0</v>
      </c>
      <c r="C39" s="13">
        <f t="shared" si="0"/>
        <v>0</v>
      </c>
      <c r="D39" s="14">
        <f t="shared" si="1"/>
        <v>0</v>
      </c>
      <c r="E39" s="78"/>
      <c r="F39" s="78"/>
      <c r="G39" s="14">
        <f t="shared" si="4"/>
        <v>0</v>
      </c>
      <c r="H39" s="78"/>
      <c r="I39" s="78"/>
      <c r="J39" s="14">
        <f t="shared" si="5"/>
        <v>0</v>
      </c>
      <c r="K39" s="13">
        <f t="shared" si="2"/>
        <v>0</v>
      </c>
      <c r="L39" s="13">
        <v>0</v>
      </c>
      <c r="M39" s="14">
        <f t="shared" si="6"/>
        <v>0</v>
      </c>
      <c r="N39" s="15"/>
    </row>
    <row r="40" spans="1:14" s="1" customFormat="1" ht="14.25" customHeight="1">
      <c r="A40" s="12">
        <v>0.51041666666666696</v>
      </c>
      <c r="B40" s="13">
        <f t="shared" si="3"/>
        <v>0</v>
      </c>
      <c r="C40" s="13">
        <f t="shared" si="0"/>
        <v>0</v>
      </c>
      <c r="D40" s="14">
        <f t="shared" si="1"/>
        <v>0</v>
      </c>
      <c r="E40" s="78"/>
      <c r="F40" s="78"/>
      <c r="G40" s="14">
        <f t="shared" si="4"/>
        <v>0</v>
      </c>
      <c r="H40" s="78"/>
      <c r="I40" s="78"/>
      <c r="J40" s="14">
        <f t="shared" si="5"/>
        <v>0</v>
      </c>
      <c r="K40" s="13">
        <f t="shared" si="2"/>
        <v>0</v>
      </c>
      <c r="L40" s="13">
        <v>0</v>
      </c>
      <c r="M40" s="14">
        <f t="shared" si="6"/>
        <v>0</v>
      </c>
      <c r="N40" s="15"/>
    </row>
    <row r="41" spans="1:14" s="1" customFormat="1" ht="14.25" customHeight="1">
      <c r="A41" s="12">
        <v>0.52083333333333304</v>
      </c>
      <c r="B41" s="13">
        <f t="shared" si="3"/>
        <v>0</v>
      </c>
      <c r="C41" s="13">
        <f t="shared" si="0"/>
        <v>0</v>
      </c>
      <c r="D41" s="14">
        <f t="shared" si="1"/>
        <v>0</v>
      </c>
      <c r="E41" s="78"/>
      <c r="F41" s="78"/>
      <c r="G41" s="14">
        <f t="shared" si="4"/>
        <v>0</v>
      </c>
      <c r="H41" s="78"/>
      <c r="I41" s="78"/>
      <c r="J41" s="14">
        <f t="shared" si="5"/>
        <v>0</v>
      </c>
      <c r="K41" s="13">
        <f t="shared" si="2"/>
        <v>0</v>
      </c>
      <c r="L41" s="13">
        <v>0</v>
      </c>
      <c r="M41" s="14">
        <f t="shared" si="6"/>
        <v>0</v>
      </c>
      <c r="N41" s="15"/>
    </row>
    <row r="42" spans="1:14" s="1" customFormat="1" ht="14.25" customHeight="1">
      <c r="A42" s="12">
        <v>0.53125</v>
      </c>
      <c r="B42" s="13">
        <f t="shared" si="3"/>
        <v>0</v>
      </c>
      <c r="C42" s="13">
        <f t="shared" si="0"/>
        <v>0</v>
      </c>
      <c r="D42" s="14">
        <f t="shared" si="1"/>
        <v>0</v>
      </c>
      <c r="E42" s="78"/>
      <c r="F42" s="78"/>
      <c r="G42" s="14">
        <f t="shared" si="4"/>
        <v>0</v>
      </c>
      <c r="H42" s="78"/>
      <c r="I42" s="78"/>
      <c r="J42" s="14">
        <f t="shared" si="5"/>
        <v>0</v>
      </c>
      <c r="K42" s="13">
        <f t="shared" si="2"/>
        <v>0</v>
      </c>
      <c r="L42" s="13">
        <v>0</v>
      </c>
      <c r="M42" s="14">
        <f t="shared" si="6"/>
        <v>0</v>
      </c>
      <c r="N42" s="15"/>
    </row>
    <row r="43" spans="1:14" s="1" customFormat="1" ht="14.25" customHeight="1">
      <c r="A43" s="12">
        <v>0.54166666666666696</v>
      </c>
      <c r="B43" s="13">
        <f t="shared" si="3"/>
        <v>0</v>
      </c>
      <c r="C43" s="13">
        <f t="shared" si="0"/>
        <v>0</v>
      </c>
      <c r="D43" s="14">
        <f t="shared" si="1"/>
        <v>0</v>
      </c>
      <c r="E43" s="78">
        <v>0</v>
      </c>
      <c r="F43" s="78">
        <v>0</v>
      </c>
      <c r="G43" s="14">
        <f t="shared" si="4"/>
        <v>0</v>
      </c>
      <c r="H43" s="78">
        <v>0</v>
      </c>
      <c r="I43" s="78">
        <v>0</v>
      </c>
      <c r="J43" s="14">
        <f t="shared" si="5"/>
        <v>0</v>
      </c>
      <c r="K43" s="13">
        <f t="shared" si="2"/>
        <v>0</v>
      </c>
      <c r="L43" s="13">
        <v>0</v>
      </c>
      <c r="M43" s="14">
        <f t="shared" si="6"/>
        <v>0</v>
      </c>
      <c r="N43" s="15"/>
    </row>
    <row r="44" spans="1:14" s="1" customFormat="1" ht="14.25" customHeight="1">
      <c r="A44" s="12">
        <v>0.55208333333333304</v>
      </c>
      <c r="B44" s="13">
        <f t="shared" si="3"/>
        <v>10</v>
      </c>
      <c r="C44" s="13">
        <f t="shared" si="0"/>
        <v>1</v>
      </c>
      <c r="D44" s="14">
        <f t="shared" si="1"/>
        <v>0.1</v>
      </c>
      <c r="E44" s="13">
        <v>5</v>
      </c>
      <c r="F44" s="13">
        <v>0</v>
      </c>
      <c r="G44" s="14">
        <f t="shared" si="4"/>
        <v>0</v>
      </c>
      <c r="H44" s="13">
        <v>5</v>
      </c>
      <c r="I44" s="13">
        <v>1</v>
      </c>
      <c r="J44" s="14">
        <f t="shared" si="5"/>
        <v>0.2</v>
      </c>
      <c r="K44" s="13">
        <f t="shared" si="2"/>
        <v>5</v>
      </c>
      <c r="L44" s="13">
        <v>0</v>
      </c>
      <c r="M44" s="14">
        <f t="shared" si="6"/>
        <v>0</v>
      </c>
      <c r="N44" s="15"/>
    </row>
    <row r="45" spans="1:14" s="1" customFormat="1" ht="14.25" customHeight="1">
      <c r="A45" s="12">
        <v>0.5625</v>
      </c>
      <c r="B45" s="13">
        <f t="shared" si="3"/>
        <v>9</v>
      </c>
      <c r="C45" s="13">
        <f t="shared" si="0"/>
        <v>8</v>
      </c>
      <c r="D45" s="14">
        <f t="shared" si="1"/>
        <v>0.88888888888888884</v>
      </c>
      <c r="E45" s="13">
        <v>3</v>
      </c>
      <c r="F45" s="13">
        <v>3</v>
      </c>
      <c r="G45" s="14">
        <f t="shared" si="4"/>
        <v>1</v>
      </c>
      <c r="H45" s="13">
        <v>6</v>
      </c>
      <c r="I45" s="13">
        <v>5</v>
      </c>
      <c r="J45" s="14">
        <f t="shared" si="5"/>
        <v>0.83333333333333337</v>
      </c>
      <c r="K45" s="13">
        <f t="shared" si="2"/>
        <v>3</v>
      </c>
      <c r="L45" s="13">
        <v>1</v>
      </c>
      <c r="M45" s="14">
        <f t="shared" si="6"/>
        <v>0.33333333333333331</v>
      </c>
      <c r="N45" s="15"/>
    </row>
    <row r="46" spans="1:14" s="1" customFormat="1" ht="14.25" customHeight="1">
      <c r="A46" s="12">
        <v>0.57291666666666696</v>
      </c>
      <c r="B46" s="13">
        <f t="shared" si="3"/>
        <v>14</v>
      </c>
      <c r="C46" s="13">
        <f t="shared" si="0"/>
        <v>13</v>
      </c>
      <c r="D46" s="14">
        <f t="shared" si="1"/>
        <v>0.9285714285714286</v>
      </c>
      <c r="E46" s="13">
        <v>6</v>
      </c>
      <c r="F46" s="13">
        <v>6</v>
      </c>
      <c r="G46" s="14">
        <f t="shared" si="4"/>
        <v>1</v>
      </c>
      <c r="H46" s="13">
        <v>8</v>
      </c>
      <c r="I46" s="13">
        <v>7</v>
      </c>
      <c r="J46" s="14">
        <f t="shared" si="5"/>
        <v>0.875</v>
      </c>
      <c r="K46" s="13">
        <f t="shared" si="2"/>
        <v>6</v>
      </c>
      <c r="L46" s="13">
        <v>1</v>
      </c>
      <c r="M46" s="14">
        <f t="shared" si="6"/>
        <v>0.16666666666666666</v>
      </c>
      <c r="N46" s="15"/>
    </row>
    <row r="47" spans="1:14" s="1" customFormat="1" ht="14.25" customHeight="1">
      <c r="A47" s="12">
        <v>0.58333333333333304</v>
      </c>
      <c r="B47" s="13">
        <f t="shared" si="3"/>
        <v>11</v>
      </c>
      <c r="C47" s="13">
        <f t="shared" si="0"/>
        <v>11</v>
      </c>
      <c r="D47" s="14">
        <f t="shared" si="1"/>
        <v>1</v>
      </c>
      <c r="E47" s="13">
        <v>5</v>
      </c>
      <c r="F47" s="13">
        <v>5</v>
      </c>
      <c r="G47" s="14">
        <f t="shared" si="4"/>
        <v>1</v>
      </c>
      <c r="H47" s="13">
        <v>6</v>
      </c>
      <c r="I47" s="13">
        <v>6</v>
      </c>
      <c r="J47" s="14">
        <f t="shared" si="5"/>
        <v>1</v>
      </c>
      <c r="K47" s="13">
        <f t="shared" si="2"/>
        <v>5</v>
      </c>
      <c r="L47" s="13">
        <v>0</v>
      </c>
      <c r="M47" s="14">
        <f t="shared" si="6"/>
        <v>0</v>
      </c>
      <c r="N47" s="15"/>
    </row>
    <row r="48" spans="1:14" s="1" customFormat="1" ht="14.25" customHeight="1">
      <c r="A48" s="12">
        <v>0.59375</v>
      </c>
      <c r="B48" s="13">
        <f t="shared" si="3"/>
        <v>9</v>
      </c>
      <c r="C48" s="13">
        <f t="shared" si="0"/>
        <v>8</v>
      </c>
      <c r="D48" s="14">
        <f t="shared" si="1"/>
        <v>0.88888888888888884</v>
      </c>
      <c r="E48" s="13">
        <v>4</v>
      </c>
      <c r="F48" s="13">
        <v>4</v>
      </c>
      <c r="G48" s="14">
        <f t="shared" si="4"/>
        <v>1</v>
      </c>
      <c r="H48" s="13">
        <v>5</v>
      </c>
      <c r="I48" s="13">
        <v>4</v>
      </c>
      <c r="J48" s="14">
        <f t="shared" si="5"/>
        <v>0.8</v>
      </c>
      <c r="K48" s="13">
        <f t="shared" si="2"/>
        <v>4</v>
      </c>
      <c r="L48" s="13">
        <v>2</v>
      </c>
      <c r="M48" s="14">
        <f t="shared" si="6"/>
        <v>0.5</v>
      </c>
      <c r="N48" s="15"/>
    </row>
    <row r="49" spans="1:14" s="1" customFormat="1" ht="14.25" customHeight="1">
      <c r="A49" s="12">
        <v>0.60416666666666696</v>
      </c>
      <c r="B49" s="13">
        <f t="shared" si="3"/>
        <v>9</v>
      </c>
      <c r="C49" s="13">
        <f t="shared" si="0"/>
        <v>8</v>
      </c>
      <c r="D49" s="14">
        <f t="shared" si="1"/>
        <v>0.88888888888888884</v>
      </c>
      <c r="E49" s="13">
        <v>3</v>
      </c>
      <c r="F49" s="13">
        <v>2</v>
      </c>
      <c r="G49" s="14">
        <f t="shared" si="4"/>
        <v>0.66666666666666663</v>
      </c>
      <c r="H49" s="13">
        <v>6</v>
      </c>
      <c r="I49" s="13">
        <v>6</v>
      </c>
      <c r="J49" s="14">
        <f t="shared" si="5"/>
        <v>1</v>
      </c>
      <c r="K49" s="13">
        <f t="shared" si="2"/>
        <v>3</v>
      </c>
      <c r="L49" s="13">
        <v>0</v>
      </c>
      <c r="M49" s="14">
        <f t="shared" si="6"/>
        <v>0</v>
      </c>
      <c r="N49" s="15"/>
    </row>
    <row r="50" spans="1:14" s="1" customFormat="1" ht="14.25" customHeight="1">
      <c r="A50" s="12">
        <v>0.61458333333333304</v>
      </c>
      <c r="B50" s="13">
        <f t="shared" si="3"/>
        <v>12</v>
      </c>
      <c r="C50" s="13">
        <f t="shared" si="0"/>
        <v>11</v>
      </c>
      <c r="D50" s="14">
        <f t="shared" si="1"/>
        <v>0.91666666666666663</v>
      </c>
      <c r="E50" s="13">
        <v>6</v>
      </c>
      <c r="F50" s="13">
        <v>5</v>
      </c>
      <c r="G50" s="14">
        <f t="shared" si="4"/>
        <v>0.83333333333333337</v>
      </c>
      <c r="H50" s="13">
        <v>6</v>
      </c>
      <c r="I50" s="13">
        <v>6</v>
      </c>
      <c r="J50" s="14">
        <f t="shared" si="5"/>
        <v>1</v>
      </c>
      <c r="K50" s="13">
        <f t="shared" si="2"/>
        <v>6</v>
      </c>
      <c r="L50" s="13">
        <v>2</v>
      </c>
      <c r="M50" s="14">
        <f t="shared" si="6"/>
        <v>0.33333333333333331</v>
      </c>
      <c r="N50" s="15"/>
    </row>
    <row r="51" spans="1:14" s="1" customFormat="1" ht="14.25" customHeight="1">
      <c r="A51" s="12">
        <v>0.625</v>
      </c>
      <c r="B51" s="13">
        <f t="shared" si="3"/>
        <v>7</v>
      </c>
      <c r="C51" s="13">
        <f t="shared" si="0"/>
        <v>6</v>
      </c>
      <c r="D51" s="14">
        <f t="shared" si="1"/>
        <v>0.8571428571428571</v>
      </c>
      <c r="E51" s="13">
        <v>5</v>
      </c>
      <c r="F51" s="13">
        <v>5</v>
      </c>
      <c r="G51" s="14">
        <f t="shared" si="4"/>
        <v>1</v>
      </c>
      <c r="H51" s="13">
        <v>2</v>
      </c>
      <c r="I51" s="13">
        <v>1</v>
      </c>
      <c r="J51" s="14">
        <f t="shared" si="5"/>
        <v>0.5</v>
      </c>
      <c r="K51" s="13">
        <f t="shared" si="2"/>
        <v>5</v>
      </c>
      <c r="L51" s="13">
        <v>2</v>
      </c>
      <c r="M51" s="14">
        <f t="shared" si="6"/>
        <v>0.4</v>
      </c>
      <c r="N51" s="15"/>
    </row>
    <row r="52" spans="1:14" s="1" customFormat="1" ht="14.25" customHeight="1">
      <c r="A52" s="12">
        <v>0.63541666666666696</v>
      </c>
      <c r="B52" s="13">
        <f t="shared" si="3"/>
        <v>12</v>
      </c>
      <c r="C52" s="13">
        <f t="shared" si="0"/>
        <v>12</v>
      </c>
      <c r="D52" s="14">
        <f t="shared" si="1"/>
        <v>1</v>
      </c>
      <c r="E52" s="13">
        <v>6</v>
      </c>
      <c r="F52" s="13">
        <v>6</v>
      </c>
      <c r="G52" s="14">
        <f t="shared" si="4"/>
        <v>1</v>
      </c>
      <c r="H52" s="13">
        <v>6</v>
      </c>
      <c r="I52" s="13">
        <v>6</v>
      </c>
      <c r="J52" s="14">
        <f t="shared" si="5"/>
        <v>1</v>
      </c>
      <c r="K52" s="13">
        <f t="shared" si="2"/>
        <v>6</v>
      </c>
      <c r="L52" s="13">
        <v>2</v>
      </c>
      <c r="M52" s="14">
        <f t="shared" si="6"/>
        <v>0.33333333333333331</v>
      </c>
      <c r="N52" s="15"/>
    </row>
    <row r="53" spans="1:14" s="1" customFormat="1" ht="14.25" customHeight="1">
      <c r="A53" s="12">
        <v>0.64583333333333304</v>
      </c>
      <c r="B53" s="13">
        <f t="shared" si="3"/>
        <v>10</v>
      </c>
      <c r="C53" s="13">
        <f t="shared" si="0"/>
        <v>7</v>
      </c>
      <c r="D53" s="14">
        <f t="shared" si="1"/>
        <v>0.7</v>
      </c>
      <c r="E53" s="13">
        <v>6</v>
      </c>
      <c r="F53" s="13">
        <v>4</v>
      </c>
      <c r="G53" s="14">
        <f t="shared" si="4"/>
        <v>0.66666666666666663</v>
      </c>
      <c r="H53" s="13">
        <v>4</v>
      </c>
      <c r="I53" s="13">
        <v>3</v>
      </c>
      <c r="J53" s="14">
        <f t="shared" si="5"/>
        <v>0.75</v>
      </c>
      <c r="K53" s="13">
        <f t="shared" si="2"/>
        <v>6</v>
      </c>
      <c r="L53" s="13">
        <v>0</v>
      </c>
      <c r="M53" s="14">
        <f t="shared" si="6"/>
        <v>0</v>
      </c>
      <c r="N53" s="15"/>
    </row>
    <row r="54" spans="1:14" s="1" customFormat="1" ht="14.25" customHeight="1">
      <c r="A54" s="12">
        <v>0.65625</v>
      </c>
      <c r="B54" s="13">
        <f t="shared" si="3"/>
        <v>9</v>
      </c>
      <c r="C54" s="13">
        <f t="shared" si="0"/>
        <v>8</v>
      </c>
      <c r="D54" s="14">
        <f t="shared" si="1"/>
        <v>0.88888888888888884</v>
      </c>
      <c r="E54" s="13">
        <v>4</v>
      </c>
      <c r="F54" s="13">
        <v>4</v>
      </c>
      <c r="G54" s="14">
        <f t="shared" si="4"/>
        <v>1</v>
      </c>
      <c r="H54" s="13">
        <v>5</v>
      </c>
      <c r="I54" s="13">
        <v>4</v>
      </c>
      <c r="J54" s="14">
        <f t="shared" si="5"/>
        <v>0.8</v>
      </c>
      <c r="K54" s="13">
        <f t="shared" si="2"/>
        <v>4</v>
      </c>
      <c r="L54" s="13">
        <v>1</v>
      </c>
      <c r="M54" s="14">
        <f t="shared" si="6"/>
        <v>0.25</v>
      </c>
      <c r="N54" s="15"/>
    </row>
    <row r="55" spans="1:14" s="1" customFormat="1" ht="14.25" customHeight="1">
      <c r="A55" s="12">
        <v>0.66666666666666696</v>
      </c>
      <c r="B55" s="13">
        <f t="shared" si="3"/>
        <v>4</v>
      </c>
      <c r="C55" s="13">
        <f t="shared" si="0"/>
        <v>4</v>
      </c>
      <c r="D55" s="14">
        <f t="shared" si="1"/>
        <v>1</v>
      </c>
      <c r="E55" s="13">
        <v>3</v>
      </c>
      <c r="F55" s="13">
        <v>3</v>
      </c>
      <c r="G55" s="14">
        <f t="shared" si="4"/>
        <v>1</v>
      </c>
      <c r="H55" s="13">
        <v>1</v>
      </c>
      <c r="I55" s="13">
        <v>1</v>
      </c>
      <c r="J55" s="14">
        <f t="shared" si="5"/>
        <v>1</v>
      </c>
      <c r="K55" s="13">
        <f t="shared" si="2"/>
        <v>3</v>
      </c>
      <c r="L55" s="13">
        <v>0</v>
      </c>
      <c r="M55" s="14">
        <f t="shared" si="6"/>
        <v>0</v>
      </c>
      <c r="N55" s="15"/>
    </row>
    <row r="56" spans="1:14" s="1" customFormat="1" ht="14.25" customHeight="1">
      <c r="A56" s="12">
        <v>0.67708333333333304</v>
      </c>
      <c r="B56" s="13">
        <f t="shared" si="3"/>
        <v>15</v>
      </c>
      <c r="C56" s="13">
        <f t="shared" si="0"/>
        <v>13</v>
      </c>
      <c r="D56" s="14">
        <f t="shared" si="1"/>
        <v>0.8666666666666667</v>
      </c>
      <c r="E56" s="13">
        <v>9</v>
      </c>
      <c r="F56" s="13">
        <v>8</v>
      </c>
      <c r="G56" s="14">
        <f t="shared" si="4"/>
        <v>0.88888888888888884</v>
      </c>
      <c r="H56" s="13">
        <v>6</v>
      </c>
      <c r="I56" s="13">
        <v>5</v>
      </c>
      <c r="J56" s="14">
        <f t="shared" si="5"/>
        <v>0.83333333333333337</v>
      </c>
      <c r="K56" s="13">
        <f t="shared" si="2"/>
        <v>9</v>
      </c>
      <c r="L56" s="13">
        <v>0</v>
      </c>
      <c r="M56" s="14">
        <f t="shared" si="6"/>
        <v>0</v>
      </c>
      <c r="N56" s="15"/>
    </row>
    <row r="57" spans="1:14" s="1" customFormat="1" ht="14.25" customHeight="1">
      <c r="A57" s="12">
        <v>0.6875</v>
      </c>
      <c r="B57" s="13">
        <f t="shared" si="3"/>
        <v>11</v>
      </c>
      <c r="C57" s="13">
        <f t="shared" si="0"/>
        <v>8</v>
      </c>
      <c r="D57" s="14">
        <f t="shared" si="1"/>
        <v>0.72727272727272729</v>
      </c>
      <c r="E57" s="13">
        <v>6</v>
      </c>
      <c r="F57" s="13">
        <v>5</v>
      </c>
      <c r="G57" s="14">
        <f t="shared" si="4"/>
        <v>0.83333333333333337</v>
      </c>
      <c r="H57" s="13">
        <v>5</v>
      </c>
      <c r="I57" s="13">
        <v>3</v>
      </c>
      <c r="J57" s="14">
        <f t="shared" si="5"/>
        <v>0.6</v>
      </c>
      <c r="K57" s="13">
        <f t="shared" si="2"/>
        <v>6</v>
      </c>
      <c r="L57" s="13">
        <v>1</v>
      </c>
      <c r="M57" s="14">
        <f t="shared" si="6"/>
        <v>0.16666666666666666</v>
      </c>
      <c r="N57" s="15"/>
    </row>
    <row r="58" spans="1:14" s="1" customFormat="1" ht="14.25" customHeight="1">
      <c r="A58" s="12">
        <v>0.69791666666666696</v>
      </c>
      <c r="B58" s="13">
        <f t="shared" si="3"/>
        <v>20</v>
      </c>
      <c r="C58" s="13">
        <f t="shared" si="0"/>
        <v>18</v>
      </c>
      <c r="D58" s="14">
        <f t="shared" si="1"/>
        <v>0.9</v>
      </c>
      <c r="E58" s="13">
        <v>13</v>
      </c>
      <c r="F58" s="13">
        <v>12</v>
      </c>
      <c r="G58" s="14">
        <f t="shared" si="4"/>
        <v>0.92307692307692313</v>
      </c>
      <c r="H58" s="13">
        <v>7</v>
      </c>
      <c r="I58" s="13">
        <v>6</v>
      </c>
      <c r="J58" s="14">
        <f t="shared" si="5"/>
        <v>0.8571428571428571</v>
      </c>
      <c r="K58" s="13">
        <f t="shared" si="2"/>
        <v>13</v>
      </c>
      <c r="L58" s="13">
        <v>6</v>
      </c>
      <c r="M58" s="14">
        <f t="shared" si="6"/>
        <v>0.46153846153846156</v>
      </c>
      <c r="N58" s="15"/>
    </row>
    <row r="59" spans="1:14" s="1" customFormat="1" ht="14.25" customHeight="1">
      <c r="A59" s="12">
        <v>0.70833333333333304</v>
      </c>
      <c r="B59" s="13">
        <f t="shared" si="3"/>
        <v>8</v>
      </c>
      <c r="C59" s="13">
        <f t="shared" si="0"/>
        <v>8</v>
      </c>
      <c r="D59" s="14">
        <f t="shared" si="1"/>
        <v>1</v>
      </c>
      <c r="E59" s="13">
        <v>3</v>
      </c>
      <c r="F59" s="13">
        <v>3</v>
      </c>
      <c r="G59" s="14">
        <f t="shared" si="4"/>
        <v>1</v>
      </c>
      <c r="H59" s="13">
        <v>5</v>
      </c>
      <c r="I59" s="13">
        <v>5</v>
      </c>
      <c r="J59" s="14">
        <f t="shared" si="5"/>
        <v>1</v>
      </c>
      <c r="K59" s="13">
        <f t="shared" si="2"/>
        <v>3</v>
      </c>
      <c r="L59" s="13">
        <v>1</v>
      </c>
      <c r="M59" s="14">
        <f t="shared" si="6"/>
        <v>0.33333333333333331</v>
      </c>
      <c r="N59" s="15"/>
    </row>
    <row r="60" spans="1:14" s="1" customFormat="1" ht="14.25" customHeight="1">
      <c r="A60" s="12">
        <v>0.71875</v>
      </c>
      <c r="B60" s="13">
        <f t="shared" si="3"/>
        <v>6</v>
      </c>
      <c r="C60" s="13">
        <f t="shared" si="0"/>
        <v>5</v>
      </c>
      <c r="D60" s="14">
        <f t="shared" si="1"/>
        <v>0.83333333333333337</v>
      </c>
      <c r="E60" s="13">
        <v>5</v>
      </c>
      <c r="F60" s="13">
        <v>4</v>
      </c>
      <c r="G60" s="14">
        <f t="shared" si="4"/>
        <v>0.8</v>
      </c>
      <c r="H60" s="13">
        <v>1</v>
      </c>
      <c r="I60" s="13">
        <v>1</v>
      </c>
      <c r="J60" s="14">
        <f t="shared" si="5"/>
        <v>1</v>
      </c>
      <c r="K60" s="13">
        <f t="shared" si="2"/>
        <v>5</v>
      </c>
      <c r="L60" s="13">
        <v>0</v>
      </c>
      <c r="M60" s="14">
        <f t="shared" si="6"/>
        <v>0</v>
      </c>
      <c r="N60" s="15"/>
    </row>
    <row r="61" spans="1:14" s="1" customFormat="1" ht="14.25" customHeight="1">
      <c r="A61" s="12">
        <v>0.72916666666666696</v>
      </c>
      <c r="B61" s="13">
        <f t="shared" si="3"/>
        <v>8</v>
      </c>
      <c r="C61" s="13">
        <f t="shared" si="0"/>
        <v>8</v>
      </c>
      <c r="D61" s="14">
        <f t="shared" si="1"/>
        <v>1</v>
      </c>
      <c r="E61" s="13">
        <v>3</v>
      </c>
      <c r="F61" s="13">
        <v>3</v>
      </c>
      <c r="G61" s="14">
        <f t="shared" si="4"/>
        <v>1</v>
      </c>
      <c r="H61" s="13">
        <v>5</v>
      </c>
      <c r="I61" s="13">
        <v>5</v>
      </c>
      <c r="J61" s="14">
        <f t="shared" si="5"/>
        <v>1</v>
      </c>
      <c r="K61" s="13">
        <f t="shared" si="2"/>
        <v>3</v>
      </c>
      <c r="L61" s="13">
        <v>1</v>
      </c>
      <c r="M61" s="14">
        <f t="shared" si="6"/>
        <v>0.33333333333333331</v>
      </c>
      <c r="N61" s="15"/>
    </row>
    <row r="62" spans="1:14" s="1" customFormat="1" ht="14.25" customHeight="1">
      <c r="A62" s="12">
        <v>0.73958333333333304</v>
      </c>
      <c r="B62" s="13">
        <f t="shared" si="3"/>
        <v>9</v>
      </c>
      <c r="C62" s="13">
        <f t="shared" si="0"/>
        <v>8</v>
      </c>
      <c r="D62" s="14">
        <f t="shared" si="1"/>
        <v>0.88888888888888884</v>
      </c>
      <c r="E62" s="13">
        <v>8</v>
      </c>
      <c r="F62" s="13">
        <v>7</v>
      </c>
      <c r="G62" s="14">
        <f t="shared" si="4"/>
        <v>0.875</v>
      </c>
      <c r="H62" s="13">
        <v>1</v>
      </c>
      <c r="I62" s="13">
        <v>1</v>
      </c>
      <c r="J62" s="14">
        <f t="shared" si="5"/>
        <v>1</v>
      </c>
      <c r="K62" s="13">
        <f t="shared" si="2"/>
        <v>8</v>
      </c>
      <c r="L62" s="13">
        <v>2</v>
      </c>
      <c r="M62" s="14">
        <f t="shared" si="6"/>
        <v>0.25</v>
      </c>
      <c r="N62" s="15"/>
    </row>
    <row r="63" spans="1:14" s="1" customFormat="1" ht="14.25" customHeight="1">
      <c r="A63" s="12">
        <v>0.75</v>
      </c>
      <c r="B63" s="13">
        <f t="shared" si="3"/>
        <v>16</v>
      </c>
      <c r="C63" s="13">
        <f t="shared" si="0"/>
        <v>14</v>
      </c>
      <c r="D63" s="14">
        <f t="shared" si="1"/>
        <v>0.875</v>
      </c>
      <c r="E63" s="13">
        <v>10</v>
      </c>
      <c r="F63" s="13">
        <v>9</v>
      </c>
      <c r="G63" s="14">
        <f t="shared" si="4"/>
        <v>0.9</v>
      </c>
      <c r="H63" s="13">
        <v>6</v>
      </c>
      <c r="I63" s="13">
        <v>5</v>
      </c>
      <c r="J63" s="14">
        <f t="shared" si="5"/>
        <v>0.83333333333333337</v>
      </c>
      <c r="K63" s="13">
        <f t="shared" si="2"/>
        <v>10</v>
      </c>
      <c r="L63" s="13">
        <v>4</v>
      </c>
      <c r="M63" s="14">
        <f t="shared" si="6"/>
        <v>0.4</v>
      </c>
      <c r="N63" s="15"/>
    </row>
    <row r="64" spans="1:14" s="1" customFormat="1" ht="14.25" customHeight="1">
      <c r="A64" s="12">
        <v>0.76041666666666696</v>
      </c>
      <c r="B64" s="13">
        <f t="shared" si="3"/>
        <v>10</v>
      </c>
      <c r="C64" s="13">
        <f t="shared" si="0"/>
        <v>9</v>
      </c>
      <c r="D64" s="14">
        <f t="shared" si="1"/>
        <v>0.9</v>
      </c>
      <c r="E64" s="13">
        <v>3</v>
      </c>
      <c r="F64" s="13">
        <v>2</v>
      </c>
      <c r="G64" s="14">
        <f t="shared" si="4"/>
        <v>0.66666666666666663</v>
      </c>
      <c r="H64" s="13">
        <v>7</v>
      </c>
      <c r="I64" s="13">
        <v>7</v>
      </c>
      <c r="J64" s="14">
        <f t="shared" si="5"/>
        <v>1</v>
      </c>
      <c r="K64" s="13">
        <f t="shared" si="2"/>
        <v>3</v>
      </c>
      <c r="L64" s="13">
        <v>1</v>
      </c>
      <c r="M64" s="14">
        <f t="shared" si="6"/>
        <v>0.33333333333333331</v>
      </c>
    </row>
    <row r="65" spans="1:13" s="1" customFormat="1" ht="14.25" customHeight="1">
      <c r="A65" s="12">
        <v>0.77083333333333304</v>
      </c>
      <c r="B65" s="13">
        <f t="shared" si="3"/>
        <v>13</v>
      </c>
      <c r="C65" s="13">
        <f t="shared" si="0"/>
        <v>11</v>
      </c>
      <c r="D65" s="14">
        <f t="shared" si="1"/>
        <v>0.84615384615384615</v>
      </c>
      <c r="E65" s="13">
        <v>8</v>
      </c>
      <c r="F65" s="13">
        <v>7</v>
      </c>
      <c r="G65" s="14">
        <f t="shared" si="4"/>
        <v>0.875</v>
      </c>
      <c r="H65" s="13">
        <v>5</v>
      </c>
      <c r="I65" s="13">
        <v>4</v>
      </c>
      <c r="J65" s="14">
        <f t="shared" si="5"/>
        <v>0.8</v>
      </c>
      <c r="K65" s="13">
        <f t="shared" si="2"/>
        <v>8</v>
      </c>
      <c r="L65" s="13">
        <v>3</v>
      </c>
      <c r="M65" s="14">
        <f t="shared" si="6"/>
        <v>0.375</v>
      </c>
    </row>
    <row r="66" spans="1:13" s="1" customFormat="1" ht="14.25" customHeight="1">
      <c r="A66" s="12">
        <v>0.78125</v>
      </c>
      <c r="B66" s="13">
        <f t="shared" si="3"/>
        <v>14</v>
      </c>
      <c r="C66" s="13">
        <f t="shared" si="0"/>
        <v>13</v>
      </c>
      <c r="D66" s="14">
        <f t="shared" si="1"/>
        <v>0.9285714285714286</v>
      </c>
      <c r="E66" s="13">
        <v>7</v>
      </c>
      <c r="F66" s="13">
        <v>7</v>
      </c>
      <c r="G66" s="14">
        <f t="shared" si="4"/>
        <v>1</v>
      </c>
      <c r="H66" s="13">
        <v>7</v>
      </c>
      <c r="I66" s="13">
        <v>6</v>
      </c>
      <c r="J66" s="14">
        <f t="shared" si="5"/>
        <v>0.8571428571428571</v>
      </c>
      <c r="K66" s="13">
        <f t="shared" si="2"/>
        <v>7</v>
      </c>
      <c r="L66" s="13">
        <v>0</v>
      </c>
      <c r="M66" s="14">
        <f t="shared" si="6"/>
        <v>0</v>
      </c>
    </row>
    <row r="67" spans="1:13" s="1" customFormat="1" ht="14.25" customHeight="1">
      <c r="A67" s="12">
        <v>0.79166666666666696</v>
      </c>
      <c r="B67" s="13">
        <f t="shared" si="3"/>
        <v>14</v>
      </c>
      <c r="C67" s="13">
        <f t="shared" si="0"/>
        <v>13</v>
      </c>
      <c r="D67" s="14">
        <f t="shared" si="1"/>
        <v>0.9285714285714286</v>
      </c>
      <c r="E67" s="13">
        <v>9</v>
      </c>
      <c r="F67" s="13">
        <v>9</v>
      </c>
      <c r="G67" s="14">
        <f t="shared" si="4"/>
        <v>1</v>
      </c>
      <c r="H67" s="13">
        <v>5</v>
      </c>
      <c r="I67" s="13">
        <v>4</v>
      </c>
      <c r="J67" s="14">
        <f t="shared" si="5"/>
        <v>0.8</v>
      </c>
      <c r="K67" s="13">
        <f t="shared" si="2"/>
        <v>9</v>
      </c>
      <c r="L67" s="13">
        <v>3</v>
      </c>
      <c r="M67" s="14">
        <f t="shared" si="6"/>
        <v>0.33333333333333331</v>
      </c>
    </row>
    <row r="68" spans="1:13" s="1" customFormat="1" ht="14.25" customHeight="1">
      <c r="A68" s="12">
        <v>0.80208333333333304</v>
      </c>
      <c r="B68" s="13">
        <f t="shared" si="3"/>
        <v>11</v>
      </c>
      <c r="C68" s="13">
        <f t="shared" si="0"/>
        <v>11</v>
      </c>
      <c r="D68" s="14">
        <f t="shared" si="1"/>
        <v>1</v>
      </c>
      <c r="E68" s="13">
        <v>4</v>
      </c>
      <c r="F68" s="13">
        <v>4</v>
      </c>
      <c r="G68" s="14">
        <f t="shared" si="4"/>
        <v>1</v>
      </c>
      <c r="H68" s="13">
        <v>7</v>
      </c>
      <c r="I68" s="13">
        <v>7</v>
      </c>
      <c r="J68" s="14">
        <f t="shared" si="5"/>
        <v>1</v>
      </c>
      <c r="K68" s="13">
        <f t="shared" si="2"/>
        <v>4</v>
      </c>
      <c r="L68" s="13">
        <v>1</v>
      </c>
      <c r="M68" s="14">
        <f t="shared" si="6"/>
        <v>0.25</v>
      </c>
    </row>
    <row r="69" spans="1:13" s="1" customFormat="1" ht="14.25" customHeight="1">
      <c r="A69" s="12">
        <v>0.8125</v>
      </c>
      <c r="B69" s="13">
        <f t="shared" si="3"/>
        <v>4</v>
      </c>
      <c r="C69" s="13">
        <f t="shared" si="0"/>
        <v>4</v>
      </c>
      <c r="D69" s="14">
        <f t="shared" si="1"/>
        <v>1</v>
      </c>
      <c r="E69" s="13">
        <v>3</v>
      </c>
      <c r="F69" s="13">
        <v>3</v>
      </c>
      <c r="G69" s="14">
        <f t="shared" si="4"/>
        <v>1</v>
      </c>
      <c r="H69" s="13">
        <v>1</v>
      </c>
      <c r="I69" s="13">
        <v>1</v>
      </c>
      <c r="J69" s="14">
        <f t="shared" si="5"/>
        <v>1</v>
      </c>
      <c r="K69" s="13">
        <f t="shared" si="2"/>
        <v>3</v>
      </c>
      <c r="L69" s="13">
        <v>1</v>
      </c>
      <c r="M69" s="14">
        <f t="shared" si="6"/>
        <v>0.33333333333333331</v>
      </c>
    </row>
    <row r="70" spans="1:13" s="1" customFormat="1" ht="14.25" customHeight="1">
      <c r="A70" s="12">
        <v>0.82291666666666696</v>
      </c>
      <c r="B70" s="13">
        <f t="shared" si="3"/>
        <v>14</v>
      </c>
      <c r="C70" s="13">
        <f t="shared" si="0"/>
        <v>13</v>
      </c>
      <c r="D70" s="14">
        <f t="shared" si="1"/>
        <v>0.9285714285714286</v>
      </c>
      <c r="E70" s="13">
        <v>9</v>
      </c>
      <c r="F70" s="13">
        <v>9</v>
      </c>
      <c r="G70" s="14">
        <f t="shared" si="4"/>
        <v>1</v>
      </c>
      <c r="H70" s="13">
        <v>5</v>
      </c>
      <c r="I70" s="13">
        <v>4</v>
      </c>
      <c r="J70" s="14">
        <f t="shared" si="5"/>
        <v>0.8</v>
      </c>
      <c r="K70" s="13">
        <f t="shared" si="2"/>
        <v>9</v>
      </c>
      <c r="L70" s="13">
        <v>6</v>
      </c>
      <c r="M70" s="14">
        <f t="shared" si="6"/>
        <v>0.66666666666666663</v>
      </c>
    </row>
    <row r="71" spans="1:13" s="1" customFormat="1" ht="14.25" customHeight="1">
      <c r="A71" s="12">
        <v>0.83333333333333304</v>
      </c>
      <c r="B71" s="13">
        <f t="shared" si="3"/>
        <v>8</v>
      </c>
      <c r="C71" s="13">
        <f t="shared" si="0"/>
        <v>6</v>
      </c>
      <c r="D71" s="14">
        <f t="shared" si="1"/>
        <v>0.75</v>
      </c>
      <c r="E71" s="13">
        <v>2</v>
      </c>
      <c r="F71" s="13">
        <v>2</v>
      </c>
      <c r="G71" s="14">
        <f t="shared" si="4"/>
        <v>1</v>
      </c>
      <c r="H71" s="13">
        <v>6</v>
      </c>
      <c r="I71" s="13">
        <v>4</v>
      </c>
      <c r="J71" s="14">
        <f t="shared" si="5"/>
        <v>0.66666666666666663</v>
      </c>
      <c r="K71" s="13">
        <f t="shared" si="2"/>
        <v>2</v>
      </c>
      <c r="L71" s="13">
        <v>0</v>
      </c>
      <c r="M71" s="14">
        <f t="shared" si="6"/>
        <v>0</v>
      </c>
    </row>
    <row r="72" spans="1:13" s="1" customFormat="1" ht="14.25" customHeight="1">
      <c r="A72" s="12">
        <v>0.84375</v>
      </c>
      <c r="B72" s="13">
        <f t="shared" si="3"/>
        <v>6</v>
      </c>
      <c r="C72" s="13">
        <f t="shared" si="0"/>
        <v>6</v>
      </c>
      <c r="D72" s="14">
        <f t="shared" si="1"/>
        <v>1</v>
      </c>
      <c r="E72" s="13">
        <v>4</v>
      </c>
      <c r="F72" s="13">
        <v>4</v>
      </c>
      <c r="G72" s="14">
        <f t="shared" si="4"/>
        <v>1</v>
      </c>
      <c r="H72" s="13">
        <v>2</v>
      </c>
      <c r="I72" s="13">
        <v>2</v>
      </c>
      <c r="J72" s="14">
        <f t="shared" si="5"/>
        <v>1</v>
      </c>
      <c r="K72" s="13">
        <f t="shared" si="2"/>
        <v>4</v>
      </c>
      <c r="L72" s="13">
        <v>0</v>
      </c>
      <c r="M72" s="14">
        <f t="shared" si="6"/>
        <v>0</v>
      </c>
    </row>
    <row r="73" spans="1:13" s="1" customFormat="1" ht="14.25" customHeight="1">
      <c r="A73" s="12">
        <v>0.85416666666666696</v>
      </c>
      <c r="B73" s="13">
        <f t="shared" si="3"/>
        <v>6</v>
      </c>
      <c r="C73" s="13">
        <f t="shared" si="0"/>
        <v>5</v>
      </c>
      <c r="D73" s="14">
        <f t="shared" si="1"/>
        <v>0.83333333333333337</v>
      </c>
      <c r="E73" s="13">
        <v>4</v>
      </c>
      <c r="F73" s="13">
        <v>3</v>
      </c>
      <c r="G73" s="14">
        <f t="shared" si="4"/>
        <v>0.75</v>
      </c>
      <c r="H73" s="13">
        <v>2</v>
      </c>
      <c r="I73" s="13">
        <v>2</v>
      </c>
      <c r="J73" s="14">
        <f t="shared" si="5"/>
        <v>1</v>
      </c>
      <c r="K73" s="13">
        <f t="shared" si="2"/>
        <v>4</v>
      </c>
      <c r="L73" s="13">
        <v>0</v>
      </c>
      <c r="M73" s="14">
        <f t="shared" si="6"/>
        <v>0</v>
      </c>
    </row>
    <row r="74" spans="1:13" s="1" customFormat="1" ht="14.25" customHeight="1">
      <c r="A74" s="12">
        <v>0.86458333333333304</v>
      </c>
      <c r="B74" s="13">
        <f t="shared" si="3"/>
        <v>3</v>
      </c>
      <c r="C74" s="13">
        <f t="shared" si="0"/>
        <v>3</v>
      </c>
      <c r="D74" s="14">
        <f t="shared" si="1"/>
        <v>1</v>
      </c>
      <c r="E74" s="13">
        <v>1</v>
      </c>
      <c r="F74" s="13">
        <v>1</v>
      </c>
      <c r="G74" s="14">
        <f t="shared" si="4"/>
        <v>1</v>
      </c>
      <c r="H74" s="13">
        <v>2</v>
      </c>
      <c r="I74" s="13">
        <v>2</v>
      </c>
      <c r="J74" s="14">
        <f t="shared" si="5"/>
        <v>1</v>
      </c>
      <c r="K74" s="13">
        <f t="shared" si="2"/>
        <v>1</v>
      </c>
      <c r="L74" s="13">
        <v>0</v>
      </c>
      <c r="M74" s="14">
        <f t="shared" si="6"/>
        <v>0</v>
      </c>
    </row>
    <row r="75" spans="1:13" s="1" customFormat="1" ht="14.25" customHeight="1">
      <c r="A75" s="12">
        <v>0.875</v>
      </c>
      <c r="B75" s="13">
        <f t="shared" si="3"/>
        <v>5</v>
      </c>
      <c r="C75" s="13">
        <f t="shared" si="0"/>
        <v>5</v>
      </c>
      <c r="D75" s="14">
        <f t="shared" si="1"/>
        <v>1</v>
      </c>
      <c r="E75" s="13">
        <v>3</v>
      </c>
      <c r="F75" s="13">
        <v>3</v>
      </c>
      <c r="G75" s="14">
        <f t="shared" si="4"/>
        <v>1</v>
      </c>
      <c r="H75" s="13">
        <v>2</v>
      </c>
      <c r="I75" s="13">
        <v>2</v>
      </c>
      <c r="J75" s="14">
        <f t="shared" si="5"/>
        <v>1</v>
      </c>
      <c r="K75" s="13">
        <f t="shared" si="2"/>
        <v>3</v>
      </c>
      <c r="L75" s="13">
        <v>1</v>
      </c>
      <c r="M75" s="14">
        <f t="shared" si="6"/>
        <v>0.33333333333333331</v>
      </c>
    </row>
    <row r="76" spans="1:13" s="1" customFormat="1" ht="14.25" customHeight="1">
      <c r="A76" s="12">
        <v>0.88541666666666696</v>
      </c>
      <c r="B76" s="13">
        <f t="shared" si="3"/>
        <v>7</v>
      </c>
      <c r="C76" s="13">
        <f t="shared" si="0"/>
        <v>6</v>
      </c>
      <c r="D76" s="14">
        <f t="shared" si="1"/>
        <v>0.8571428571428571</v>
      </c>
      <c r="E76" s="13">
        <v>5</v>
      </c>
      <c r="F76" s="13">
        <v>4</v>
      </c>
      <c r="G76" s="14">
        <f t="shared" si="4"/>
        <v>0.8</v>
      </c>
      <c r="H76" s="13">
        <v>2</v>
      </c>
      <c r="I76" s="13">
        <v>2</v>
      </c>
      <c r="J76" s="14">
        <f t="shared" si="5"/>
        <v>1</v>
      </c>
      <c r="K76" s="13">
        <f t="shared" si="2"/>
        <v>5</v>
      </c>
      <c r="L76" s="13">
        <v>0</v>
      </c>
      <c r="M76" s="14">
        <f t="shared" si="6"/>
        <v>0</v>
      </c>
    </row>
    <row r="77" spans="1:13" s="1" customFormat="1" ht="14.25" customHeight="1">
      <c r="A77" s="12">
        <v>0.89583333333333304</v>
      </c>
      <c r="B77" s="13">
        <f t="shared" si="3"/>
        <v>5</v>
      </c>
      <c r="C77" s="13">
        <f t="shared" si="0"/>
        <v>4</v>
      </c>
      <c r="D77" s="14">
        <f t="shared" si="1"/>
        <v>0.8</v>
      </c>
      <c r="E77" s="13">
        <v>3</v>
      </c>
      <c r="F77" s="13">
        <v>2</v>
      </c>
      <c r="G77" s="14">
        <f t="shared" si="4"/>
        <v>0.66666666666666663</v>
      </c>
      <c r="H77" s="13">
        <v>2</v>
      </c>
      <c r="I77" s="13">
        <v>2</v>
      </c>
      <c r="J77" s="14">
        <f t="shared" si="5"/>
        <v>1</v>
      </c>
      <c r="K77" s="13">
        <f t="shared" si="2"/>
        <v>3</v>
      </c>
      <c r="L77" s="13">
        <v>1</v>
      </c>
      <c r="M77" s="14">
        <f t="shared" si="6"/>
        <v>0.33333333333333331</v>
      </c>
    </row>
    <row r="78" spans="1:13" s="1" customFormat="1" ht="14.25" customHeight="1">
      <c r="A78" s="12">
        <v>0.90625</v>
      </c>
      <c r="B78" s="13">
        <f t="shared" si="3"/>
        <v>4</v>
      </c>
      <c r="C78" s="13">
        <f t="shared" si="0"/>
        <v>3</v>
      </c>
      <c r="D78" s="14">
        <f t="shared" si="1"/>
        <v>0.75</v>
      </c>
      <c r="E78" s="13">
        <v>0</v>
      </c>
      <c r="F78" s="13">
        <v>0</v>
      </c>
      <c r="G78" s="14">
        <f t="shared" si="4"/>
        <v>0</v>
      </c>
      <c r="H78" s="13">
        <v>4</v>
      </c>
      <c r="I78" s="13">
        <v>3</v>
      </c>
      <c r="J78" s="14">
        <f t="shared" si="5"/>
        <v>0.75</v>
      </c>
      <c r="K78" s="13">
        <f t="shared" si="2"/>
        <v>0</v>
      </c>
      <c r="L78" s="13">
        <v>0</v>
      </c>
      <c r="M78" s="14">
        <f t="shared" si="6"/>
        <v>0</v>
      </c>
    </row>
    <row r="79" spans="1:13" ht="14.25" customHeight="1">
      <c r="A79" s="16" t="s">
        <v>51</v>
      </c>
      <c r="B79" s="16">
        <f>SUM(B15:B78)</f>
        <v>333</v>
      </c>
      <c r="C79" s="16">
        <f>SUM(C15:C78)</f>
        <v>291</v>
      </c>
      <c r="D79" s="17">
        <f>IFERROR(IF(AND(B79=0,C79=0),0,C79/B79),0)</f>
        <v>0.87387387387387383</v>
      </c>
      <c r="E79" s="16">
        <f>SUM(E15:E78)</f>
        <v>178</v>
      </c>
      <c r="F79" s="16">
        <f>SUM(F15:F78)</f>
        <v>158</v>
      </c>
      <c r="G79" s="17">
        <f>IFERROR(IF(AND(E79=0,F79=0),0,F79/E79),0)</f>
        <v>0.88764044943820219</v>
      </c>
      <c r="H79" s="16">
        <f>SUM(H15:H78)</f>
        <v>155</v>
      </c>
      <c r="I79" s="16">
        <f>SUM(I15:I78)</f>
        <v>133</v>
      </c>
      <c r="J79" s="17">
        <f>IFERROR(IF(AND(H79=0,I79=0),0,I79/H79),0)</f>
        <v>0.85806451612903223</v>
      </c>
      <c r="K79" s="16">
        <f>SUM(K15:K78)</f>
        <v>178</v>
      </c>
      <c r="L79" s="16">
        <f>SUM(L15:L78)</f>
        <v>43</v>
      </c>
      <c r="M79" s="17">
        <f>IFERROR(IF(AND(K79=0,L79=0),0,L79/K79),0)</f>
        <v>0.24157303370786518</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0" priority="1">
      <formula>F15&gt;E15</formula>
    </cfRule>
  </conditionalFormatting>
  <pageMargins left="0.75" right="0.75" top="1" bottom="1" header="0.5" footer="0.5"/>
  <pageSetup paperSize="9" scale="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70"/>
  <sheetViews>
    <sheetView view="pageBreakPreview" zoomScale="80" zoomScaleNormal="80" zoomScalePageLayoutView="80" workbookViewId="0"/>
  </sheetViews>
  <sheetFormatPr defaultColWidth="8.875" defaultRowHeight="12.75"/>
  <cols>
    <col min="1" max="1" width="9.625" style="19" customWidth="1"/>
    <col min="2" max="2" width="19.875" style="19" customWidth="1"/>
    <col min="3" max="6" width="16.625" style="19" customWidth="1"/>
    <col min="7" max="7" width="9.625" style="19" customWidth="1"/>
    <col min="8" max="16384" width="8.875" style="19"/>
  </cols>
  <sheetData>
    <row r="1" spans="1:7">
      <c r="B1" s="18"/>
      <c r="C1" s="18"/>
      <c r="D1" s="18"/>
      <c r="E1" s="18"/>
      <c r="F1" s="18"/>
      <c r="G1" s="18"/>
    </row>
    <row r="2" spans="1:7" ht="30">
      <c r="A2" s="39"/>
      <c r="B2" s="18"/>
      <c r="C2" s="18"/>
      <c r="D2" s="18"/>
      <c r="E2" s="18"/>
      <c r="F2" s="18"/>
      <c r="G2" s="18"/>
    </row>
    <row r="9" spans="1:7">
      <c r="A9" s="18"/>
      <c r="B9" s="41"/>
    </row>
    <row r="23" spans="1:7" ht="30" customHeight="1">
      <c r="B23" s="79" t="s">
        <v>10</v>
      </c>
      <c r="C23" s="79"/>
      <c r="D23" s="79"/>
      <c r="E23" s="79"/>
      <c r="F23" s="79"/>
      <c r="G23" s="46"/>
    </row>
    <row r="24" spans="1:7" ht="30" customHeight="1">
      <c r="A24" s="46"/>
      <c r="B24" s="46"/>
      <c r="C24" s="46"/>
      <c r="D24" s="46"/>
      <c r="E24" s="46"/>
      <c r="F24" s="46"/>
      <c r="G24" s="46"/>
    </row>
    <row r="30" spans="1:7" ht="18">
      <c r="B30" s="47" t="s">
        <v>11</v>
      </c>
    </row>
    <row r="32" spans="1:7" ht="15" customHeight="1">
      <c r="B32" s="48" t="s">
        <v>12</v>
      </c>
      <c r="C32" s="49" t="s">
        <v>13</v>
      </c>
      <c r="D32" s="49"/>
      <c r="E32" s="49"/>
      <c r="F32" s="50"/>
    </row>
    <row r="33" spans="2:6" ht="15" customHeight="1">
      <c r="B33" s="51" t="s">
        <v>14</v>
      </c>
      <c r="C33" s="52" t="s">
        <v>71</v>
      </c>
      <c r="D33" s="53"/>
      <c r="E33" s="53"/>
      <c r="F33" s="54"/>
    </row>
    <row r="34" spans="2:6" ht="15" customHeight="1">
      <c r="B34" s="51" t="s">
        <v>15</v>
      </c>
      <c r="C34" s="53" t="s">
        <v>72</v>
      </c>
      <c r="D34" s="53"/>
      <c r="E34" s="53"/>
      <c r="F34" s="54"/>
    </row>
    <row r="35" spans="2:6" ht="15" customHeight="1">
      <c r="B35" s="51" t="s">
        <v>16</v>
      </c>
      <c r="C35" s="53"/>
      <c r="D35" s="53"/>
      <c r="E35" s="53"/>
      <c r="F35" s="54"/>
    </row>
    <row r="36" spans="2:6" ht="15" customHeight="1">
      <c r="B36" s="51" t="s">
        <v>17</v>
      </c>
      <c r="C36" s="53" t="s">
        <v>73</v>
      </c>
      <c r="D36" s="53"/>
      <c r="E36" s="53"/>
      <c r="F36" s="54"/>
    </row>
    <row r="37" spans="2:6" ht="15" customHeight="1">
      <c r="B37" s="51" t="s">
        <v>16</v>
      </c>
      <c r="C37" s="53"/>
      <c r="D37" s="53"/>
      <c r="E37" s="53"/>
      <c r="F37" s="54"/>
    </row>
    <row r="38" spans="2:6" ht="15" customHeight="1">
      <c r="B38" s="51" t="s">
        <v>18</v>
      </c>
      <c r="C38" s="53" t="s">
        <v>19</v>
      </c>
      <c r="D38" s="53"/>
      <c r="E38" s="53"/>
      <c r="F38" s="54"/>
    </row>
    <row r="39" spans="2:6" ht="15" customHeight="1">
      <c r="B39" s="51" t="s">
        <v>16</v>
      </c>
      <c r="C39" s="53"/>
      <c r="D39" s="53"/>
      <c r="E39" s="53"/>
      <c r="F39" s="54"/>
    </row>
    <row r="40" spans="2:6" ht="15" customHeight="1">
      <c r="B40" s="51"/>
      <c r="C40" s="53"/>
      <c r="D40" s="53"/>
      <c r="E40" s="53"/>
      <c r="F40" s="54"/>
    </row>
    <row r="41" spans="2:6" ht="15" customHeight="1">
      <c r="B41" s="51" t="s">
        <v>20</v>
      </c>
      <c r="C41" s="53" t="str">
        <f>'Front Cover'!C68</f>
        <v>ID06720</v>
      </c>
      <c r="D41" s="53"/>
      <c r="E41" s="53"/>
      <c r="F41" s="54"/>
    </row>
    <row r="42" spans="2:6" s="45" customFormat="1" ht="65.25" customHeight="1">
      <c r="B42" s="55" t="s">
        <v>21</v>
      </c>
      <c r="C42" s="56" t="s">
        <v>70</v>
      </c>
      <c r="D42" s="56"/>
      <c r="E42" s="57"/>
      <c r="F42" s="58"/>
    </row>
    <row r="45" spans="2:6" ht="18">
      <c r="B45" s="47" t="s">
        <v>22</v>
      </c>
    </row>
    <row r="47" spans="2:6" ht="16.5" customHeight="1">
      <c r="B47" s="84" t="s">
        <v>23</v>
      </c>
      <c r="C47" s="81" t="s">
        <v>14</v>
      </c>
      <c r="D47" s="82"/>
      <c r="E47" s="82"/>
      <c r="F47" s="83"/>
    </row>
    <row r="48" spans="2:6">
      <c r="B48" s="85"/>
      <c r="C48" s="59" t="s">
        <v>71</v>
      </c>
      <c r="D48" s="60"/>
      <c r="E48" s="60"/>
      <c r="F48" s="61"/>
    </row>
    <row r="49" spans="2:6">
      <c r="B49" s="62"/>
      <c r="C49" s="63"/>
      <c r="D49" s="63"/>
      <c r="E49" s="63"/>
      <c r="F49" s="64"/>
    </row>
    <row r="50" spans="2:6">
      <c r="B50" s="65" t="s">
        <v>24</v>
      </c>
      <c r="C50" s="53" t="s">
        <v>25</v>
      </c>
      <c r="D50" s="53"/>
      <c r="E50" s="53"/>
      <c r="F50" s="66"/>
    </row>
    <row r="51" spans="2:6">
      <c r="B51" s="67"/>
      <c r="C51" s="53"/>
      <c r="D51" s="68"/>
      <c r="E51" s="68"/>
      <c r="F51" s="66"/>
    </row>
    <row r="52" spans="2:6">
      <c r="B52" s="69"/>
      <c r="C52" s="68"/>
      <c r="D52" s="68"/>
      <c r="E52" s="68"/>
      <c r="F52" s="66"/>
    </row>
    <row r="53" spans="2:6">
      <c r="B53" s="69"/>
      <c r="C53" s="68"/>
      <c r="D53" s="68"/>
      <c r="E53" s="68"/>
      <c r="F53" s="66"/>
    </row>
    <row r="54" spans="2:6">
      <c r="B54" s="69"/>
      <c r="C54" s="68"/>
      <c r="D54" s="68"/>
      <c r="E54" s="68"/>
      <c r="F54" s="66"/>
    </row>
    <row r="55" spans="2:6">
      <c r="B55" s="69"/>
      <c r="C55" s="68"/>
      <c r="D55" s="68"/>
      <c r="E55" s="68"/>
      <c r="F55" s="66"/>
    </row>
    <row r="56" spans="2:6">
      <c r="B56" s="69"/>
      <c r="C56" s="68"/>
      <c r="D56" s="68"/>
      <c r="E56" s="68"/>
      <c r="F56" s="66"/>
    </row>
    <row r="57" spans="2:6">
      <c r="B57" s="69"/>
      <c r="C57" s="68"/>
      <c r="D57" s="68"/>
      <c r="E57" s="68"/>
      <c r="F57" s="66"/>
    </row>
    <row r="58" spans="2:6">
      <c r="B58" s="69"/>
      <c r="C58" s="68"/>
      <c r="D58" s="68"/>
      <c r="E58" s="68"/>
      <c r="F58" s="66"/>
    </row>
    <row r="59" spans="2:6">
      <c r="B59" s="69"/>
      <c r="C59" s="68"/>
      <c r="D59" s="68"/>
      <c r="E59" s="68"/>
      <c r="F59" s="66"/>
    </row>
    <row r="60" spans="2:6">
      <c r="B60" s="69"/>
      <c r="C60" s="68"/>
      <c r="D60" s="68"/>
      <c r="E60" s="68"/>
      <c r="F60" s="66"/>
    </row>
    <row r="61" spans="2:6">
      <c r="B61" s="69"/>
      <c r="C61" s="68"/>
      <c r="D61" s="68"/>
      <c r="E61" s="68"/>
      <c r="F61" s="66"/>
    </row>
    <row r="62" spans="2:6">
      <c r="B62" s="69"/>
      <c r="C62" s="68"/>
      <c r="D62" s="68"/>
      <c r="E62" s="68"/>
      <c r="F62" s="66"/>
    </row>
    <row r="63" spans="2:6">
      <c r="B63" s="70"/>
      <c r="C63" s="71"/>
      <c r="D63" s="71"/>
      <c r="E63" s="71"/>
      <c r="F63" s="72"/>
    </row>
    <row r="65" spans="1:7">
      <c r="A65" s="18"/>
      <c r="B65" s="41"/>
      <c r="C65" s="41"/>
      <c r="D65" s="41"/>
      <c r="E65" s="41"/>
      <c r="F65" s="41"/>
      <c r="G65" s="41"/>
    </row>
    <row r="66" spans="1:7">
      <c r="A66" s="18"/>
      <c r="D66" s="18"/>
      <c r="E66" s="18"/>
      <c r="F66" s="18"/>
      <c r="G66" s="18"/>
    </row>
    <row r="67" spans="1:7">
      <c r="A67" s="18"/>
    </row>
    <row r="68" spans="1:7">
      <c r="A68" s="18"/>
      <c r="B68" s="44"/>
      <c r="C68" s="44"/>
    </row>
    <row r="69" spans="1:7">
      <c r="A69" s="18"/>
      <c r="B69" s="41"/>
    </row>
    <row r="70" spans="1:7">
      <c r="A70" s="18"/>
      <c r="B70" s="41"/>
    </row>
  </sheetData>
  <sheetProtection selectLockedCells="1"/>
  <mergeCells count="3">
    <mergeCell ref="B23:F23"/>
    <mergeCell ref="C47:F47"/>
    <mergeCell ref="B47:B48"/>
  </mergeCells>
  <printOptions horizontalCentered="1"/>
  <pageMargins left="0.90551181102362199" right="0.78740157480314998" top="0.74803149606299202" bottom="0.74803149606299202" header="0.31496062992126" footer="0.31496062992126"/>
  <pageSetup paperSize="9" scale="63" orientation="portrait" r:id="rId1"/>
  <headerFooter>
    <oddFooter>&amp;L&amp;F</oddFooter>
  </headerFooter>
  <ignoredErrors>
    <ignoredError sqref="C4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2"/>
  <sheetViews>
    <sheetView view="pageBreakPreview" zoomScale="80" zoomScaleNormal="80" zoomScalePageLayoutView="80" workbookViewId="0"/>
  </sheetViews>
  <sheetFormatPr defaultColWidth="8.875" defaultRowHeight="12.75"/>
  <cols>
    <col min="1" max="2" width="9.625" style="19" customWidth="1"/>
    <col min="3" max="3" width="9.75" style="19" customWidth="1"/>
    <col min="4" max="10" width="9.625" style="19" customWidth="1"/>
    <col min="11" max="16384" width="8.875" style="19"/>
  </cols>
  <sheetData>
    <row r="1" spans="1:8">
      <c r="B1" s="18"/>
      <c r="C1" s="18"/>
      <c r="D1" s="18"/>
      <c r="E1" s="18"/>
      <c r="F1" s="18"/>
      <c r="G1" s="18"/>
      <c r="H1" s="18"/>
    </row>
    <row r="2" spans="1:8" ht="30">
      <c r="A2" s="39"/>
      <c r="B2" s="18"/>
      <c r="C2" s="18"/>
      <c r="D2" s="18"/>
      <c r="E2" s="18"/>
      <c r="F2" s="18"/>
      <c r="G2" s="18"/>
      <c r="H2" s="18"/>
    </row>
    <row r="9" spans="1:8">
      <c r="A9" s="18"/>
      <c r="C9" s="41"/>
    </row>
    <row r="29" spans="1:10" ht="30" customHeight="1">
      <c r="A29" s="79" t="s">
        <v>26</v>
      </c>
      <c r="B29" s="79"/>
      <c r="C29" s="79"/>
      <c r="D29" s="79"/>
      <c r="E29" s="79"/>
      <c r="F29" s="79"/>
      <c r="G29" s="79"/>
      <c r="H29" s="79"/>
      <c r="I29" s="79"/>
      <c r="J29" s="79"/>
    </row>
    <row r="30" spans="1:10" ht="30" customHeight="1">
      <c r="A30" s="79"/>
      <c r="B30" s="79"/>
      <c r="C30" s="79"/>
      <c r="D30" s="79"/>
      <c r="E30" s="79"/>
      <c r="F30" s="79"/>
      <c r="G30" s="79"/>
      <c r="H30" s="79"/>
      <c r="I30" s="79"/>
      <c r="J30" s="79"/>
    </row>
    <row r="31" spans="1:10" ht="15">
      <c r="A31" s="42"/>
      <c r="B31" s="42"/>
      <c r="C31" s="42"/>
      <c r="D31" s="42"/>
      <c r="E31" s="42"/>
      <c r="F31" s="42"/>
      <c r="G31" s="42"/>
      <c r="H31" s="42"/>
      <c r="I31" s="42"/>
      <c r="J31" s="42"/>
    </row>
    <row r="32" spans="1:10" ht="15">
      <c r="A32" s="42"/>
      <c r="B32" s="42"/>
      <c r="C32" s="42" t="s">
        <v>27</v>
      </c>
      <c r="D32" s="42"/>
      <c r="E32" s="42"/>
      <c r="F32" s="42"/>
      <c r="G32" s="42"/>
      <c r="H32" s="42"/>
      <c r="I32" s="42"/>
      <c r="J32" s="42"/>
    </row>
    <row r="33" spans="1:10" ht="15">
      <c r="A33" s="42"/>
      <c r="B33" s="42"/>
      <c r="C33" s="42" t="s">
        <v>28</v>
      </c>
      <c r="D33" s="42"/>
      <c r="E33" s="42"/>
      <c r="F33" s="42"/>
      <c r="G33" s="42"/>
      <c r="H33" s="42"/>
      <c r="I33" s="42"/>
      <c r="J33" s="42"/>
    </row>
    <row r="34" spans="1:10" ht="15">
      <c r="A34" s="42"/>
      <c r="B34" s="42"/>
      <c r="C34" s="42" t="s">
        <v>29</v>
      </c>
      <c r="D34" s="42"/>
      <c r="E34" s="42"/>
      <c r="F34" s="42"/>
      <c r="G34" s="42"/>
      <c r="H34" s="42"/>
      <c r="I34" s="42"/>
      <c r="J34" s="42"/>
    </row>
    <row r="35" spans="1:10" ht="15">
      <c r="A35" s="42"/>
      <c r="B35" s="42"/>
      <c r="C35" s="42" t="s">
        <v>30</v>
      </c>
      <c r="D35" s="42"/>
      <c r="E35" s="42"/>
      <c r="F35" s="42"/>
      <c r="G35" s="42"/>
      <c r="H35" s="42"/>
      <c r="I35" s="42"/>
      <c r="J35" s="42"/>
    </row>
    <row r="36" spans="1:10" ht="15">
      <c r="A36" s="42"/>
      <c r="B36" s="42"/>
      <c r="C36" s="42" t="s">
        <v>31</v>
      </c>
      <c r="D36" s="42"/>
      <c r="E36" s="42"/>
      <c r="F36" s="42"/>
      <c r="G36" s="42"/>
      <c r="H36" s="42"/>
      <c r="I36" s="42"/>
      <c r="J36" s="42"/>
    </row>
    <row r="37" spans="1:10" ht="15">
      <c r="A37" s="42"/>
      <c r="B37" s="42"/>
      <c r="C37" s="42" t="s">
        <v>32</v>
      </c>
      <c r="D37" s="42"/>
      <c r="E37" s="42"/>
      <c r="F37" s="42"/>
      <c r="G37" s="42"/>
      <c r="H37" s="42"/>
      <c r="I37" s="42"/>
      <c r="J37" s="42"/>
    </row>
    <row r="38" spans="1:10" ht="15">
      <c r="A38" s="42"/>
      <c r="B38" s="42"/>
      <c r="C38" s="42" t="s">
        <v>33</v>
      </c>
      <c r="D38" s="42"/>
      <c r="E38" s="42"/>
      <c r="F38" s="42"/>
      <c r="G38" s="42"/>
      <c r="H38" s="42"/>
      <c r="I38" s="42"/>
      <c r="J38" s="42"/>
    </row>
    <row r="39" spans="1:10" ht="15">
      <c r="A39" s="42"/>
      <c r="B39" s="42"/>
      <c r="C39" s="42" t="s">
        <v>34</v>
      </c>
      <c r="D39" s="42"/>
      <c r="E39" s="42"/>
      <c r="F39" s="42"/>
      <c r="G39" s="42"/>
      <c r="H39" s="42"/>
      <c r="I39" s="42"/>
      <c r="J39" s="42"/>
    </row>
    <row r="40" spans="1:10" ht="15">
      <c r="A40" s="42"/>
      <c r="B40" s="42"/>
      <c r="C40" s="42"/>
      <c r="D40" s="42"/>
      <c r="E40" s="42"/>
      <c r="F40" s="42"/>
      <c r="G40" s="42"/>
      <c r="H40" s="42"/>
      <c r="I40" s="42"/>
      <c r="J40" s="42"/>
    </row>
    <row r="41" spans="1:10" ht="15">
      <c r="A41" s="42"/>
      <c r="B41" s="42"/>
      <c r="C41" s="42"/>
      <c r="D41" s="42"/>
      <c r="E41" s="42"/>
      <c r="F41" s="42"/>
      <c r="G41" s="42"/>
      <c r="H41" s="42"/>
      <c r="I41" s="42"/>
      <c r="J41" s="42"/>
    </row>
    <row r="42" spans="1:10" ht="15">
      <c r="A42" s="42"/>
      <c r="B42" s="42"/>
      <c r="C42" s="42"/>
      <c r="D42" s="42"/>
      <c r="E42" s="42"/>
      <c r="F42" s="42"/>
      <c r="G42" s="42"/>
      <c r="H42" s="42"/>
      <c r="I42" s="42"/>
      <c r="J42" s="42"/>
    </row>
    <row r="43" spans="1:10" ht="15">
      <c r="A43" s="42"/>
      <c r="B43" s="42"/>
      <c r="C43" s="42"/>
      <c r="D43" s="42"/>
      <c r="E43" s="42"/>
      <c r="F43" s="42"/>
      <c r="G43" s="42"/>
      <c r="H43" s="42"/>
      <c r="I43" s="42"/>
      <c r="J43" s="42"/>
    </row>
    <row r="44" spans="1:10" ht="15">
      <c r="A44" s="42"/>
      <c r="B44" s="42"/>
      <c r="C44" s="42"/>
      <c r="D44" s="42"/>
      <c r="E44" s="42"/>
      <c r="F44" s="42"/>
      <c r="G44" s="42"/>
      <c r="H44" s="42"/>
      <c r="I44" s="42"/>
      <c r="J44" s="42"/>
    </row>
    <row r="45" spans="1:10" ht="15">
      <c r="A45" s="42"/>
      <c r="B45" s="42"/>
      <c r="C45" s="42"/>
      <c r="D45" s="42"/>
      <c r="E45" s="42"/>
      <c r="F45" s="42"/>
      <c r="G45" s="42"/>
      <c r="H45" s="42"/>
      <c r="I45" s="42"/>
      <c r="J45" s="42"/>
    </row>
    <row r="46" spans="1:10" ht="15">
      <c r="A46" s="42"/>
      <c r="B46" s="42"/>
      <c r="C46" s="42"/>
      <c r="D46" s="42"/>
      <c r="E46" s="42"/>
      <c r="F46" s="42"/>
      <c r="G46" s="42"/>
      <c r="H46" s="42"/>
      <c r="I46" s="42"/>
      <c r="J46" s="42"/>
    </row>
    <row r="47" spans="1:10" ht="15">
      <c r="A47" s="42"/>
      <c r="B47" s="42"/>
      <c r="C47" s="42"/>
      <c r="D47" s="42"/>
      <c r="E47" s="42"/>
      <c r="F47" s="42"/>
      <c r="G47" s="42"/>
      <c r="H47" s="42"/>
      <c r="I47" s="42"/>
      <c r="J47" s="42"/>
    </row>
    <row r="48" spans="1:10" ht="15">
      <c r="A48" s="42"/>
      <c r="B48" s="42"/>
      <c r="C48" s="42"/>
      <c r="D48" s="42"/>
      <c r="E48" s="42"/>
      <c r="F48" s="42"/>
      <c r="G48" s="42"/>
      <c r="H48" s="42"/>
      <c r="I48" s="42"/>
      <c r="J48" s="42"/>
    </row>
    <row r="49" spans="1:10" ht="15">
      <c r="A49" s="42"/>
      <c r="B49" s="42"/>
      <c r="C49" s="42"/>
      <c r="D49" s="42"/>
      <c r="E49" s="42"/>
      <c r="F49" s="42"/>
      <c r="G49" s="42"/>
      <c r="H49" s="42"/>
      <c r="I49" s="42"/>
      <c r="J49" s="42"/>
    </row>
    <row r="50" spans="1:10" ht="15">
      <c r="A50" s="42"/>
      <c r="B50" s="42"/>
      <c r="C50" s="42"/>
      <c r="D50" s="42"/>
      <c r="E50" s="42"/>
      <c r="F50" s="42"/>
      <c r="G50" s="42"/>
      <c r="H50" s="42"/>
      <c r="I50" s="42"/>
      <c r="J50" s="42"/>
    </row>
    <row r="51" spans="1:10" ht="15">
      <c r="A51" s="42"/>
      <c r="B51" s="42"/>
      <c r="C51" s="42"/>
      <c r="D51" s="42"/>
      <c r="E51" s="42"/>
      <c r="F51" s="42"/>
      <c r="G51" s="42"/>
      <c r="H51" s="42"/>
      <c r="I51" s="42"/>
      <c r="J51" s="42"/>
    </row>
    <row r="52" spans="1:10" ht="15">
      <c r="A52" s="42"/>
      <c r="B52" s="42"/>
      <c r="C52" s="42"/>
      <c r="D52" s="42"/>
      <c r="E52" s="42"/>
      <c r="F52" s="42"/>
      <c r="G52" s="42"/>
      <c r="H52" s="42"/>
      <c r="I52" s="42"/>
      <c r="J52" s="42"/>
    </row>
    <row r="53" spans="1:10" ht="15">
      <c r="A53" s="42"/>
      <c r="B53" s="42"/>
      <c r="C53" s="42"/>
      <c r="D53" s="42"/>
      <c r="E53" s="42"/>
      <c r="F53" s="42"/>
      <c r="G53" s="42"/>
      <c r="H53" s="42"/>
      <c r="I53" s="42"/>
      <c r="J53" s="42"/>
    </row>
    <row r="54" spans="1:10" ht="15">
      <c r="A54" s="42"/>
      <c r="B54" s="42"/>
      <c r="C54" s="42"/>
      <c r="D54" s="42"/>
      <c r="E54" s="42"/>
      <c r="F54" s="42"/>
      <c r="G54" s="42"/>
      <c r="H54" s="42"/>
      <c r="I54" s="42"/>
      <c r="J54" s="42"/>
    </row>
    <row r="55" spans="1:10" ht="15">
      <c r="A55" s="42"/>
      <c r="B55" s="42"/>
      <c r="C55" s="42"/>
      <c r="D55" s="42"/>
      <c r="E55" s="42"/>
      <c r="F55" s="42"/>
      <c r="G55" s="42"/>
      <c r="H55" s="42"/>
      <c r="I55" s="42"/>
      <c r="J55" s="42"/>
    </row>
    <row r="56" spans="1:10" ht="15">
      <c r="A56" s="42"/>
      <c r="B56" s="42"/>
      <c r="C56" s="42"/>
      <c r="D56" s="42"/>
      <c r="E56" s="42"/>
      <c r="F56" s="42"/>
      <c r="G56" s="42"/>
      <c r="H56" s="42"/>
      <c r="I56" s="42"/>
      <c r="J56" s="42"/>
    </row>
    <row r="57" spans="1:10" ht="15">
      <c r="A57" s="42"/>
      <c r="B57" s="42"/>
      <c r="C57" s="42"/>
      <c r="D57" s="42"/>
      <c r="E57" s="42"/>
      <c r="F57" s="42"/>
      <c r="G57" s="42"/>
      <c r="H57" s="42"/>
      <c r="I57" s="42"/>
      <c r="J57" s="42"/>
    </row>
    <row r="58" spans="1:10" ht="15">
      <c r="A58" s="42"/>
      <c r="B58" s="42"/>
      <c r="C58" s="42"/>
      <c r="D58" s="42"/>
      <c r="E58" s="42"/>
      <c r="F58" s="42"/>
      <c r="G58" s="42"/>
      <c r="H58" s="42"/>
      <c r="I58" s="42"/>
      <c r="J58" s="42"/>
    </row>
    <row r="59" spans="1:10" ht="15">
      <c r="A59" s="42"/>
      <c r="B59" s="42"/>
      <c r="C59" s="42"/>
      <c r="D59" s="42"/>
      <c r="E59" s="42"/>
      <c r="F59" s="42"/>
      <c r="G59" s="42"/>
      <c r="H59" s="42"/>
      <c r="I59" s="42"/>
      <c r="J59" s="42"/>
    </row>
    <row r="60" spans="1:10" ht="15">
      <c r="A60" s="42"/>
      <c r="B60" s="42"/>
      <c r="C60" s="42"/>
      <c r="D60" s="42"/>
      <c r="E60" s="42"/>
      <c r="F60" s="42"/>
      <c r="G60" s="42"/>
      <c r="H60" s="42"/>
      <c r="I60" s="42"/>
      <c r="J60" s="42"/>
    </row>
    <row r="61" spans="1:10" ht="15">
      <c r="A61" s="42"/>
      <c r="B61" s="42"/>
      <c r="C61" s="42"/>
      <c r="D61" s="42"/>
      <c r="E61" s="42"/>
      <c r="F61" s="42"/>
      <c r="G61" s="42"/>
      <c r="H61" s="42"/>
      <c r="I61" s="42"/>
      <c r="J61" s="42"/>
    </row>
    <row r="62" spans="1:10" ht="15">
      <c r="C62" s="43"/>
    </row>
    <row r="63" spans="1:10" ht="15">
      <c r="C63" s="43"/>
    </row>
    <row r="64" spans="1:10" ht="15">
      <c r="C64" s="43"/>
    </row>
    <row r="65" spans="1:8" ht="15">
      <c r="C65" s="43"/>
    </row>
    <row r="66" spans="1:8" ht="15">
      <c r="C66" s="43"/>
    </row>
    <row r="67" spans="1:8" ht="15">
      <c r="A67" s="18"/>
      <c r="C67" s="43"/>
      <c r="D67" s="41"/>
      <c r="E67" s="41"/>
      <c r="F67" s="41"/>
      <c r="G67" s="41"/>
      <c r="H67" s="41"/>
    </row>
    <row r="68" spans="1:8" ht="15">
      <c r="A68" s="18"/>
      <c r="C68" s="43"/>
      <c r="E68" s="18"/>
      <c r="F68" s="18"/>
      <c r="G68" s="18"/>
      <c r="H68" s="18"/>
    </row>
    <row r="69" spans="1:8" ht="15">
      <c r="A69" s="18"/>
      <c r="C69" s="43"/>
    </row>
    <row r="70" spans="1:8">
      <c r="A70" s="18"/>
      <c r="C70" s="44"/>
      <c r="D70" s="44"/>
    </row>
    <row r="71" spans="1:8">
      <c r="A71" s="18"/>
      <c r="C71" s="41"/>
    </row>
    <row r="72" spans="1:8">
      <c r="A72" s="18"/>
      <c r="C72" s="41"/>
    </row>
  </sheetData>
  <sheetProtection selectLockedCells="1"/>
  <mergeCells count="1">
    <mergeCell ref="A29:J30"/>
  </mergeCells>
  <printOptions horizontalCentered="1"/>
  <pageMargins left="0.90551181102362199" right="0.78740157480314998" top="0.74803149606299202" bottom="0.74803149606299202" header="0.31496062992126" footer="0.31496062992126"/>
  <pageSetup paperSize="9" scale="71" orientation="portrait"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67"/>
  <sheetViews>
    <sheetView view="pageBreakPreview" zoomScale="80" zoomScaleNormal="80" workbookViewId="0"/>
  </sheetViews>
  <sheetFormatPr defaultColWidth="9" defaultRowHeight="12.75"/>
  <cols>
    <col min="1" max="15" width="8.5" style="38" customWidth="1"/>
    <col min="16" max="16384" width="9" style="38"/>
  </cols>
  <sheetData>
    <row r="1" spans="1:15" ht="30">
      <c r="A1" s="39" t="s">
        <v>0</v>
      </c>
      <c r="B1" s="40"/>
      <c r="C1" s="40"/>
      <c r="D1" s="40"/>
      <c r="E1" s="40"/>
      <c r="F1" s="40"/>
      <c r="G1" s="40"/>
      <c r="H1" s="40"/>
      <c r="I1" s="40"/>
      <c r="J1" s="40"/>
    </row>
    <row r="2" spans="1:15" ht="30" customHeight="1">
      <c r="A2" s="39"/>
      <c r="B2" s="40"/>
      <c r="C2" s="40"/>
      <c r="D2" s="40"/>
      <c r="E2" s="40"/>
      <c r="F2" s="40"/>
      <c r="G2" s="40"/>
      <c r="H2" s="40"/>
      <c r="I2" s="40"/>
      <c r="J2" s="40"/>
    </row>
    <row r="3" spans="1:15" ht="12.75" customHeight="1">
      <c r="A3" s="18" t="s">
        <v>2</v>
      </c>
      <c r="C3" s="19" t="str">
        <f>'Front Cover'!C67</f>
        <v>Bath &amp; North East Somerset Council</v>
      </c>
      <c r="F3" s="19"/>
      <c r="G3" s="19"/>
      <c r="H3" s="19"/>
      <c r="I3" s="19"/>
      <c r="J3" s="19"/>
    </row>
    <row r="4" spans="1:15" ht="12.75" customHeight="1">
      <c r="A4" s="18" t="s">
        <v>4</v>
      </c>
      <c r="C4" s="19" t="str">
        <f>'Front Cover'!C68</f>
        <v>ID06720</v>
      </c>
      <c r="F4" s="40"/>
      <c r="G4" s="40"/>
      <c r="H4" s="40"/>
      <c r="I4" s="40"/>
      <c r="J4" s="40"/>
    </row>
    <row r="5" spans="1:15" s="19" customFormat="1" ht="12.75" customHeight="1">
      <c r="A5" s="18" t="s">
        <v>6</v>
      </c>
      <c r="B5" s="38"/>
      <c r="C5" s="19" t="str">
        <f>'Front Cover'!C69</f>
        <v>08.10.2022</v>
      </c>
      <c r="D5" s="38"/>
      <c r="F5" s="38"/>
      <c r="G5" s="38"/>
      <c r="H5" s="38"/>
      <c r="I5" s="38"/>
      <c r="J5" s="38"/>
      <c r="K5" s="38"/>
      <c r="L5" s="38"/>
      <c r="M5" s="38"/>
      <c r="N5" s="38"/>
      <c r="O5" s="38"/>
    </row>
    <row r="6" spans="1:15" s="19" customFormat="1" ht="12.75" customHeight="1">
      <c r="A6" s="18" t="s">
        <v>8</v>
      </c>
      <c r="B6" s="38"/>
      <c r="C6" s="19" t="str">
        <f>'Front Cover'!C70</f>
        <v>ANPR Sample Rate Report</v>
      </c>
      <c r="D6" s="38"/>
      <c r="F6" s="38"/>
      <c r="G6" s="38"/>
      <c r="H6" s="38"/>
      <c r="I6" s="38"/>
      <c r="J6" s="38"/>
      <c r="K6" s="38"/>
      <c r="L6" s="38"/>
      <c r="M6" s="38"/>
      <c r="N6" s="38"/>
      <c r="O6" s="38"/>
    </row>
    <row r="7" spans="1:15" s="19" customFormat="1" ht="12.75" customHeight="1">
      <c r="A7" s="18"/>
      <c r="B7" s="38"/>
      <c r="C7" s="38"/>
      <c r="D7" s="38"/>
      <c r="F7" s="38"/>
      <c r="G7" s="38"/>
      <c r="H7" s="38"/>
      <c r="I7" s="38"/>
      <c r="J7" s="38"/>
      <c r="K7" s="38"/>
      <c r="L7" s="38"/>
      <c r="M7" s="38"/>
      <c r="N7" s="38"/>
      <c r="O7" s="38"/>
    </row>
    <row r="8" spans="1:15" s="19" customFormat="1" ht="12.75" customHeight="1">
      <c r="A8" s="99" t="s">
        <v>35</v>
      </c>
      <c r="B8" s="100"/>
      <c r="C8" s="100"/>
      <c r="D8" s="100"/>
      <c r="E8" s="100"/>
      <c r="F8" s="100"/>
      <c r="G8" s="100"/>
      <c r="H8" s="100"/>
      <c r="I8" s="100"/>
      <c r="J8" s="101"/>
      <c r="K8" s="102" t="s">
        <v>36</v>
      </c>
      <c r="L8" s="102"/>
      <c r="M8" s="102"/>
      <c r="N8" s="102"/>
      <c r="O8" s="102"/>
    </row>
    <row r="9" spans="1:15" s="19" customFormat="1" ht="12.75" customHeight="1">
      <c r="A9" s="103" t="s">
        <v>67</v>
      </c>
      <c r="B9" s="104"/>
      <c r="C9" s="104"/>
      <c r="D9" s="104"/>
      <c r="E9" s="104"/>
      <c r="F9" s="104"/>
      <c r="G9" s="104"/>
      <c r="H9" s="104"/>
      <c r="I9" s="104"/>
      <c r="J9" s="105"/>
      <c r="K9" s="106" t="str">
        <f>HYPERLINK("https://www.google.co.uk/maps/place/"&amp;A9,"Click Here")</f>
        <v>Click Here</v>
      </c>
      <c r="L9" s="107"/>
      <c r="M9" s="107"/>
      <c r="N9" s="107"/>
      <c r="O9" s="107"/>
    </row>
    <row r="10" spans="1:15" s="19" customFormat="1" ht="12.75" customHeight="1" thickBot="1">
      <c r="A10" s="108" t="s">
        <v>27</v>
      </c>
      <c r="B10" s="109"/>
      <c r="C10" s="109"/>
      <c r="D10" s="109"/>
      <c r="E10" s="109"/>
      <c r="F10" s="109"/>
      <c r="G10" s="109"/>
      <c r="H10" s="109"/>
      <c r="I10" s="109"/>
      <c r="J10" s="109"/>
      <c r="K10" s="109"/>
      <c r="L10" s="109"/>
      <c r="M10" s="109"/>
      <c r="N10" s="109"/>
      <c r="O10" s="110"/>
    </row>
    <row r="11" spans="1:15" s="19" customFormat="1" ht="12.75" customHeight="1">
      <c r="A11" s="123" t="s">
        <v>68</v>
      </c>
      <c r="B11" s="124"/>
      <c r="C11" s="124"/>
      <c r="D11" s="124"/>
      <c r="E11" s="124"/>
      <c r="F11" s="124"/>
      <c r="G11" s="124"/>
      <c r="H11" s="124"/>
      <c r="I11" s="124"/>
      <c r="J11" s="124"/>
      <c r="K11" s="124"/>
      <c r="L11" s="124"/>
      <c r="M11" s="124"/>
      <c r="N11" s="124"/>
      <c r="O11" s="125"/>
    </row>
    <row r="12" spans="1:15" s="19" customFormat="1" ht="12.75" customHeight="1">
      <c r="A12" s="126"/>
      <c r="B12" s="127"/>
      <c r="C12" s="127"/>
      <c r="D12" s="127"/>
      <c r="E12" s="127"/>
      <c r="F12" s="127"/>
      <c r="G12" s="127"/>
      <c r="H12" s="127"/>
      <c r="I12" s="127"/>
      <c r="J12" s="127"/>
      <c r="K12" s="127"/>
      <c r="L12" s="127"/>
      <c r="M12" s="127"/>
      <c r="N12" s="127"/>
      <c r="O12" s="128"/>
    </row>
    <row r="13" spans="1:15" s="19" customFormat="1" ht="12.75" customHeight="1">
      <c r="A13" s="126"/>
      <c r="B13" s="127"/>
      <c r="C13" s="127"/>
      <c r="D13" s="127"/>
      <c r="E13" s="127"/>
      <c r="F13" s="127"/>
      <c r="G13" s="127"/>
      <c r="H13" s="127"/>
      <c r="I13" s="127"/>
      <c r="J13" s="127"/>
      <c r="K13" s="127"/>
      <c r="L13" s="127"/>
      <c r="M13" s="127"/>
      <c r="N13" s="127"/>
      <c r="O13" s="128"/>
    </row>
    <row r="14" spans="1:15" s="19" customFormat="1" ht="12.75" customHeight="1">
      <c r="A14" s="126"/>
      <c r="B14" s="127"/>
      <c r="C14" s="127"/>
      <c r="D14" s="127"/>
      <c r="E14" s="127"/>
      <c r="F14" s="127"/>
      <c r="G14" s="127"/>
      <c r="H14" s="127"/>
      <c r="I14" s="127"/>
      <c r="J14" s="127"/>
      <c r="K14" s="127"/>
      <c r="L14" s="127"/>
      <c r="M14" s="127"/>
      <c r="N14" s="127"/>
      <c r="O14" s="128"/>
    </row>
    <row r="15" spans="1:15" s="19" customFormat="1" ht="12.75" customHeight="1">
      <c r="A15" s="126"/>
      <c r="B15" s="127"/>
      <c r="C15" s="127"/>
      <c r="D15" s="127"/>
      <c r="E15" s="127"/>
      <c r="F15" s="127"/>
      <c r="G15" s="127"/>
      <c r="H15" s="127"/>
      <c r="I15" s="127"/>
      <c r="J15" s="127"/>
      <c r="K15" s="127"/>
      <c r="L15" s="127"/>
      <c r="M15" s="127"/>
      <c r="N15" s="127"/>
      <c r="O15" s="128"/>
    </row>
    <row r="16" spans="1:15" s="19" customFormat="1" ht="12.75" customHeight="1">
      <c r="A16" s="126"/>
      <c r="B16" s="127"/>
      <c r="C16" s="127"/>
      <c r="D16" s="127"/>
      <c r="E16" s="127"/>
      <c r="F16" s="127"/>
      <c r="G16" s="127"/>
      <c r="H16" s="127"/>
      <c r="I16" s="127"/>
      <c r="J16" s="127"/>
      <c r="K16" s="127"/>
      <c r="L16" s="127"/>
      <c r="M16" s="127"/>
      <c r="N16" s="127"/>
      <c r="O16" s="128"/>
    </row>
    <row r="17" spans="1:15" s="19" customFormat="1" ht="12.75" customHeight="1">
      <c r="A17" s="126"/>
      <c r="B17" s="127"/>
      <c r="C17" s="127"/>
      <c r="D17" s="127"/>
      <c r="E17" s="127"/>
      <c r="F17" s="127"/>
      <c r="G17" s="127"/>
      <c r="H17" s="127"/>
      <c r="I17" s="127"/>
      <c r="J17" s="127"/>
      <c r="K17" s="127"/>
      <c r="L17" s="127"/>
      <c r="M17" s="127"/>
      <c r="N17" s="127"/>
      <c r="O17" s="128"/>
    </row>
    <row r="18" spans="1:15" s="19" customFormat="1" ht="12.75" customHeight="1">
      <c r="A18" s="126"/>
      <c r="B18" s="127"/>
      <c r="C18" s="127"/>
      <c r="D18" s="127"/>
      <c r="E18" s="127"/>
      <c r="F18" s="127"/>
      <c r="G18" s="127"/>
      <c r="H18" s="127"/>
      <c r="I18" s="127"/>
      <c r="J18" s="127"/>
      <c r="K18" s="127"/>
      <c r="L18" s="127"/>
      <c r="M18" s="127"/>
      <c r="N18" s="127"/>
      <c r="O18" s="128"/>
    </row>
    <row r="19" spans="1:15" s="19" customFormat="1" ht="12.75" customHeight="1">
      <c r="A19" s="126"/>
      <c r="B19" s="127"/>
      <c r="C19" s="127"/>
      <c r="D19" s="127"/>
      <c r="E19" s="127"/>
      <c r="F19" s="127"/>
      <c r="G19" s="127"/>
      <c r="H19" s="127"/>
      <c r="I19" s="127"/>
      <c r="J19" s="127"/>
      <c r="K19" s="127"/>
      <c r="L19" s="127"/>
      <c r="M19" s="127"/>
      <c r="N19" s="127"/>
      <c r="O19" s="128"/>
    </row>
    <row r="20" spans="1:15" s="19" customFormat="1" ht="12.75" customHeight="1">
      <c r="A20" s="126"/>
      <c r="B20" s="127"/>
      <c r="C20" s="127"/>
      <c r="D20" s="127"/>
      <c r="E20" s="127"/>
      <c r="F20" s="127"/>
      <c r="G20" s="127"/>
      <c r="H20" s="127"/>
      <c r="I20" s="127"/>
      <c r="J20" s="127"/>
      <c r="K20" s="127"/>
      <c r="L20" s="127"/>
      <c r="M20" s="127"/>
      <c r="N20" s="127"/>
      <c r="O20" s="128"/>
    </row>
    <row r="21" spans="1:15" s="19" customFormat="1" ht="12.75" customHeight="1">
      <c r="A21" s="126"/>
      <c r="B21" s="127"/>
      <c r="C21" s="127"/>
      <c r="D21" s="127"/>
      <c r="E21" s="127"/>
      <c r="F21" s="127"/>
      <c r="G21" s="127"/>
      <c r="H21" s="127"/>
      <c r="I21" s="127"/>
      <c r="J21" s="127"/>
      <c r="K21" s="127"/>
      <c r="L21" s="127"/>
      <c r="M21" s="127"/>
      <c r="N21" s="127"/>
      <c r="O21" s="128"/>
    </row>
    <row r="22" spans="1:15" s="19" customFormat="1" ht="12.75" customHeight="1">
      <c r="A22" s="126"/>
      <c r="B22" s="127"/>
      <c r="C22" s="127"/>
      <c r="D22" s="127"/>
      <c r="E22" s="127"/>
      <c r="F22" s="127"/>
      <c r="G22" s="127"/>
      <c r="H22" s="127"/>
      <c r="I22" s="127"/>
      <c r="J22" s="127"/>
      <c r="K22" s="127"/>
      <c r="L22" s="127"/>
      <c r="M22" s="127"/>
      <c r="N22" s="127"/>
      <c r="O22" s="128"/>
    </row>
    <row r="23" spans="1:15" s="19" customFormat="1" ht="12.75" customHeight="1">
      <c r="A23" s="126"/>
      <c r="B23" s="127"/>
      <c r="C23" s="127"/>
      <c r="D23" s="127"/>
      <c r="E23" s="127"/>
      <c r="F23" s="127"/>
      <c r="G23" s="127"/>
      <c r="H23" s="127"/>
      <c r="I23" s="127"/>
      <c r="J23" s="127"/>
      <c r="K23" s="127"/>
      <c r="L23" s="127"/>
      <c r="M23" s="127"/>
      <c r="N23" s="127"/>
      <c r="O23" s="128"/>
    </row>
    <row r="24" spans="1:15" s="19" customFormat="1" ht="12.75" customHeight="1">
      <c r="A24" s="126"/>
      <c r="B24" s="127"/>
      <c r="C24" s="127"/>
      <c r="D24" s="127"/>
      <c r="E24" s="127"/>
      <c r="F24" s="127"/>
      <c r="G24" s="127"/>
      <c r="H24" s="127"/>
      <c r="I24" s="127"/>
      <c r="J24" s="127"/>
      <c r="K24" s="127"/>
      <c r="L24" s="127"/>
      <c r="M24" s="127"/>
      <c r="N24" s="127"/>
      <c r="O24" s="128"/>
    </row>
    <row r="25" spans="1:15" s="19" customFormat="1" ht="12.75" customHeight="1">
      <c r="A25" s="126"/>
      <c r="B25" s="127"/>
      <c r="C25" s="127"/>
      <c r="D25" s="127"/>
      <c r="E25" s="127"/>
      <c r="F25" s="127"/>
      <c r="G25" s="127"/>
      <c r="H25" s="127"/>
      <c r="I25" s="127"/>
      <c r="J25" s="127"/>
      <c r="K25" s="127"/>
      <c r="L25" s="127"/>
      <c r="M25" s="127"/>
      <c r="N25" s="127"/>
      <c r="O25" s="128"/>
    </row>
    <row r="26" spans="1:15" s="19" customFormat="1" ht="12.75" customHeight="1">
      <c r="A26" s="126"/>
      <c r="B26" s="127"/>
      <c r="C26" s="127"/>
      <c r="D26" s="127"/>
      <c r="E26" s="127"/>
      <c r="F26" s="127"/>
      <c r="G26" s="127"/>
      <c r="H26" s="127"/>
      <c r="I26" s="127"/>
      <c r="J26" s="127"/>
      <c r="K26" s="127"/>
      <c r="L26" s="127"/>
      <c r="M26" s="127"/>
      <c r="N26" s="127"/>
      <c r="O26" s="128"/>
    </row>
    <row r="27" spans="1:15" s="19" customFormat="1" ht="12.75" customHeight="1">
      <c r="A27" s="126"/>
      <c r="B27" s="127"/>
      <c r="C27" s="127"/>
      <c r="D27" s="127"/>
      <c r="E27" s="127"/>
      <c r="F27" s="127"/>
      <c r="G27" s="127"/>
      <c r="H27" s="127"/>
      <c r="I27" s="127"/>
      <c r="J27" s="127"/>
      <c r="K27" s="127"/>
      <c r="L27" s="127"/>
      <c r="M27" s="127"/>
      <c r="N27" s="127"/>
      <c r="O27" s="128"/>
    </row>
    <row r="28" spans="1:15" s="19" customFormat="1" ht="12.75" customHeight="1">
      <c r="A28" s="126"/>
      <c r="B28" s="127"/>
      <c r="C28" s="127"/>
      <c r="D28" s="127"/>
      <c r="E28" s="127"/>
      <c r="F28" s="127"/>
      <c r="G28" s="127"/>
      <c r="H28" s="127"/>
      <c r="I28" s="127"/>
      <c r="J28" s="127"/>
      <c r="K28" s="127"/>
      <c r="L28" s="127"/>
      <c r="M28" s="127"/>
      <c r="N28" s="127"/>
      <c r="O28" s="128"/>
    </row>
    <row r="29" spans="1:15" s="19" customFormat="1" ht="12.75" customHeight="1" thickBot="1">
      <c r="A29" s="126"/>
      <c r="B29" s="127"/>
      <c r="C29" s="127"/>
      <c r="D29" s="127"/>
      <c r="E29" s="127"/>
      <c r="F29" s="127"/>
      <c r="G29" s="127"/>
      <c r="H29" s="127"/>
      <c r="I29" s="127"/>
      <c r="J29" s="127"/>
      <c r="K29" s="127"/>
      <c r="L29" s="127"/>
      <c r="M29" s="127"/>
      <c r="N29" s="127"/>
      <c r="O29" s="128"/>
    </row>
    <row r="30" spans="1:15" s="19" customFormat="1" ht="12.75" customHeight="1" thickBot="1">
      <c r="A30" s="86" t="s">
        <v>37</v>
      </c>
      <c r="B30" s="87"/>
      <c r="C30" s="87"/>
      <c r="D30" s="87"/>
      <c r="E30" s="87"/>
      <c r="F30" s="87"/>
      <c r="G30" s="87"/>
      <c r="H30" s="87"/>
      <c r="I30" s="87"/>
      <c r="J30" s="87"/>
      <c r="K30" s="87"/>
      <c r="L30" s="87"/>
      <c r="M30" s="87"/>
      <c r="N30" s="87"/>
      <c r="O30" s="88"/>
    </row>
    <row r="31" spans="1:15" s="19" customFormat="1" ht="12.75" customHeight="1">
      <c r="A31" s="90" t="s">
        <v>38</v>
      </c>
      <c r="B31" s="91"/>
      <c r="C31" s="91"/>
      <c r="D31" s="91"/>
      <c r="E31" s="91"/>
      <c r="F31" s="91"/>
      <c r="G31" s="91"/>
      <c r="H31" s="91"/>
      <c r="I31" s="91"/>
      <c r="J31" s="91"/>
      <c r="K31" s="91"/>
      <c r="L31" s="91"/>
      <c r="M31" s="91"/>
      <c r="N31" s="91"/>
      <c r="O31" s="92"/>
    </row>
    <row r="32" spans="1:15" s="19" customFormat="1" ht="12.75" customHeight="1">
      <c r="A32" s="93"/>
      <c r="B32" s="94"/>
      <c r="C32" s="94"/>
      <c r="D32" s="94"/>
      <c r="E32" s="94"/>
      <c r="F32" s="94"/>
      <c r="G32" s="94"/>
      <c r="H32" s="94"/>
      <c r="I32" s="94"/>
      <c r="J32" s="94"/>
      <c r="K32" s="94"/>
      <c r="L32" s="94"/>
      <c r="M32" s="94"/>
      <c r="N32" s="94"/>
      <c r="O32" s="95"/>
    </row>
    <row r="33" spans="1:15" s="19" customFormat="1" ht="12.75" customHeight="1">
      <c r="A33" s="93"/>
      <c r="B33" s="94"/>
      <c r="C33" s="94"/>
      <c r="D33" s="94"/>
      <c r="E33" s="94"/>
      <c r="F33" s="94"/>
      <c r="G33" s="94"/>
      <c r="H33" s="94"/>
      <c r="I33" s="94"/>
      <c r="J33" s="94"/>
      <c r="K33" s="94"/>
      <c r="L33" s="94"/>
      <c r="M33" s="94"/>
      <c r="N33" s="94"/>
      <c r="O33" s="95"/>
    </row>
    <row r="34" spans="1:15" s="19" customFormat="1" ht="12.75" customHeight="1">
      <c r="A34" s="93"/>
      <c r="B34" s="94"/>
      <c r="C34" s="94"/>
      <c r="D34" s="94"/>
      <c r="E34" s="94"/>
      <c r="F34" s="94"/>
      <c r="G34" s="94"/>
      <c r="H34" s="94"/>
      <c r="I34" s="94"/>
      <c r="J34" s="94"/>
      <c r="K34" s="94"/>
      <c r="L34" s="94"/>
      <c r="M34" s="94"/>
      <c r="N34" s="94"/>
      <c r="O34" s="95"/>
    </row>
    <row r="35" spans="1:15" s="19" customFormat="1" ht="12.75" customHeight="1">
      <c r="A35" s="93"/>
      <c r="B35" s="94"/>
      <c r="C35" s="94"/>
      <c r="D35" s="94"/>
      <c r="E35" s="94"/>
      <c r="F35" s="94"/>
      <c r="G35" s="94"/>
      <c r="H35" s="94"/>
      <c r="I35" s="94"/>
      <c r="J35" s="94"/>
      <c r="K35" s="94"/>
      <c r="L35" s="94"/>
      <c r="M35" s="94"/>
      <c r="N35" s="94"/>
      <c r="O35" s="95"/>
    </row>
    <row r="36" spans="1:15" s="19" customFormat="1" ht="12.75" customHeight="1">
      <c r="A36" s="93"/>
      <c r="B36" s="94"/>
      <c r="C36" s="94"/>
      <c r="D36" s="94"/>
      <c r="E36" s="94"/>
      <c r="F36" s="94"/>
      <c r="G36" s="94"/>
      <c r="H36" s="94"/>
      <c r="I36" s="94"/>
      <c r="J36" s="94"/>
      <c r="K36" s="94"/>
      <c r="L36" s="94"/>
      <c r="M36" s="94"/>
      <c r="N36" s="94"/>
      <c r="O36" s="95"/>
    </row>
    <row r="37" spans="1:15" s="19" customFormat="1" ht="12.75" customHeight="1">
      <c r="A37" s="93"/>
      <c r="B37" s="94"/>
      <c r="C37" s="94"/>
      <c r="D37" s="94"/>
      <c r="E37" s="94"/>
      <c r="F37" s="94"/>
      <c r="G37" s="94"/>
      <c r="H37" s="94"/>
      <c r="I37" s="94"/>
      <c r="J37" s="94"/>
      <c r="K37" s="94"/>
      <c r="L37" s="94"/>
      <c r="M37" s="94"/>
      <c r="N37" s="94"/>
      <c r="O37" s="95"/>
    </row>
    <row r="38" spans="1:15" s="19" customFormat="1" ht="12.75" customHeight="1">
      <c r="A38" s="93"/>
      <c r="B38" s="94"/>
      <c r="C38" s="94"/>
      <c r="D38" s="94"/>
      <c r="E38" s="94"/>
      <c r="F38" s="94"/>
      <c r="G38" s="94"/>
      <c r="H38" s="94"/>
      <c r="I38" s="94"/>
      <c r="J38" s="94"/>
      <c r="K38" s="94"/>
      <c r="L38" s="94"/>
      <c r="M38" s="94"/>
      <c r="N38" s="94"/>
      <c r="O38" s="95"/>
    </row>
    <row r="39" spans="1:15" s="19" customFormat="1" ht="12.75" customHeight="1">
      <c r="A39" s="93"/>
      <c r="B39" s="94"/>
      <c r="C39" s="94"/>
      <c r="D39" s="94"/>
      <c r="E39" s="94"/>
      <c r="F39" s="94"/>
      <c r="G39" s="94"/>
      <c r="H39" s="94"/>
      <c r="I39" s="94"/>
      <c r="J39" s="94"/>
      <c r="K39" s="94"/>
      <c r="L39" s="94"/>
      <c r="M39" s="94"/>
      <c r="N39" s="94"/>
      <c r="O39" s="95"/>
    </row>
    <row r="40" spans="1:15" s="19" customFormat="1" ht="12.75" customHeight="1">
      <c r="A40" s="93"/>
      <c r="B40" s="94"/>
      <c r="C40" s="94"/>
      <c r="D40" s="94"/>
      <c r="E40" s="94"/>
      <c r="F40" s="94"/>
      <c r="G40" s="94"/>
      <c r="H40" s="94"/>
      <c r="I40" s="94"/>
      <c r="J40" s="94"/>
      <c r="K40" s="94"/>
      <c r="L40" s="94"/>
      <c r="M40" s="94"/>
      <c r="N40" s="94"/>
      <c r="O40" s="95"/>
    </row>
    <row r="41" spans="1:15" s="19" customFormat="1" ht="12.75" customHeight="1">
      <c r="A41" s="93"/>
      <c r="B41" s="94"/>
      <c r="C41" s="94"/>
      <c r="D41" s="94"/>
      <c r="E41" s="94"/>
      <c r="F41" s="94"/>
      <c r="G41" s="94"/>
      <c r="H41" s="94"/>
      <c r="I41" s="94"/>
      <c r="J41" s="94"/>
      <c r="K41" s="94"/>
      <c r="L41" s="94"/>
      <c r="M41" s="94"/>
      <c r="N41" s="94"/>
      <c r="O41" s="95"/>
    </row>
    <row r="42" spans="1:15" s="19" customFormat="1" ht="12.75" customHeight="1">
      <c r="A42" s="93"/>
      <c r="B42" s="94"/>
      <c r="C42" s="94"/>
      <c r="D42" s="94"/>
      <c r="E42" s="94"/>
      <c r="F42" s="94"/>
      <c r="G42" s="94"/>
      <c r="H42" s="94"/>
      <c r="I42" s="94"/>
      <c r="J42" s="94"/>
      <c r="K42" s="94"/>
      <c r="L42" s="94"/>
      <c r="M42" s="94"/>
      <c r="N42" s="94"/>
      <c r="O42" s="95"/>
    </row>
    <row r="43" spans="1:15" s="19" customFormat="1" ht="12.75" customHeight="1">
      <c r="A43" s="93"/>
      <c r="B43" s="94"/>
      <c r="C43" s="94"/>
      <c r="D43" s="94"/>
      <c r="E43" s="94"/>
      <c r="F43" s="94"/>
      <c r="G43" s="94"/>
      <c r="H43" s="94"/>
      <c r="I43" s="94"/>
      <c r="J43" s="94"/>
      <c r="K43" s="94"/>
      <c r="L43" s="94"/>
      <c r="M43" s="94"/>
      <c r="N43" s="94"/>
      <c r="O43" s="95"/>
    </row>
    <row r="44" spans="1:15" s="19" customFormat="1" ht="12.75" customHeight="1">
      <c r="A44" s="93"/>
      <c r="B44" s="94"/>
      <c r="C44" s="94"/>
      <c r="D44" s="94"/>
      <c r="E44" s="94"/>
      <c r="F44" s="94"/>
      <c r="G44" s="94"/>
      <c r="H44" s="94"/>
      <c r="I44" s="94"/>
      <c r="J44" s="94"/>
      <c r="K44" s="94"/>
      <c r="L44" s="94"/>
      <c r="M44" s="94"/>
      <c r="N44" s="94"/>
      <c r="O44" s="95"/>
    </row>
    <row r="45" spans="1:15" s="19" customFormat="1" ht="12.75" customHeight="1">
      <c r="A45" s="93"/>
      <c r="B45" s="94"/>
      <c r="C45" s="94"/>
      <c r="D45" s="94"/>
      <c r="E45" s="94"/>
      <c r="F45" s="94"/>
      <c r="G45" s="94"/>
      <c r="H45" s="94"/>
      <c r="I45" s="94"/>
      <c r="J45" s="94"/>
      <c r="K45" s="94"/>
      <c r="L45" s="94"/>
      <c r="M45" s="94"/>
      <c r="N45" s="94"/>
      <c r="O45" s="95"/>
    </row>
    <row r="46" spans="1:15" s="19" customFormat="1" ht="12.75" customHeight="1">
      <c r="A46" s="93"/>
      <c r="B46" s="94"/>
      <c r="C46" s="94"/>
      <c r="D46" s="94"/>
      <c r="E46" s="94"/>
      <c r="F46" s="94"/>
      <c r="G46" s="94"/>
      <c r="H46" s="94"/>
      <c r="I46" s="94"/>
      <c r="J46" s="94"/>
      <c r="K46" s="94"/>
      <c r="L46" s="94"/>
      <c r="M46" s="94"/>
      <c r="N46" s="94"/>
      <c r="O46" s="95"/>
    </row>
    <row r="47" spans="1:15" s="19" customFormat="1" ht="12.75" customHeight="1">
      <c r="A47" s="93"/>
      <c r="B47" s="94"/>
      <c r="C47" s="94"/>
      <c r="D47" s="94"/>
      <c r="E47" s="94"/>
      <c r="F47" s="94"/>
      <c r="G47" s="94"/>
      <c r="H47" s="94"/>
      <c r="I47" s="94"/>
      <c r="J47" s="94"/>
      <c r="K47" s="94"/>
      <c r="L47" s="94"/>
      <c r="M47" s="94"/>
      <c r="N47" s="94"/>
      <c r="O47" s="95"/>
    </row>
    <row r="48" spans="1:15" s="19" customFormat="1" ht="12.75" customHeight="1">
      <c r="A48" s="93"/>
      <c r="B48" s="94"/>
      <c r="C48" s="94"/>
      <c r="D48" s="94"/>
      <c r="E48" s="94"/>
      <c r="F48" s="94"/>
      <c r="G48" s="94"/>
      <c r="H48" s="94"/>
      <c r="I48" s="94"/>
      <c r="J48" s="94"/>
      <c r="K48" s="94"/>
      <c r="L48" s="94"/>
      <c r="M48" s="94"/>
      <c r="N48" s="94"/>
      <c r="O48" s="95"/>
    </row>
    <row r="49" spans="1:15" s="19" customFormat="1" ht="12.75" customHeight="1">
      <c r="A49" s="93"/>
      <c r="B49" s="94"/>
      <c r="C49" s="94"/>
      <c r="D49" s="94"/>
      <c r="E49" s="94"/>
      <c r="F49" s="94"/>
      <c r="G49" s="94"/>
      <c r="H49" s="94"/>
      <c r="I49" s="94"/>
      <c r="J49" s="94"/>
      <c r="K49" s="94"/>
      <c r="L49" s="94"/>
      <c r="M49" s="94"/>
      <c r="N49" s="94"/>
      <c r="O49" s="95"/>
    </row>
    <row r="50" spans="1:15" s="19" customFormat="1" ht="12.75" customHeight="1">
      <c r="A50" s="93"/>
      <c r="B50" s="94"/>
      <c r="C50" s="94"/>
      <c r="D50" s="94"/>
      <c r="E50" s="94"/>
      <c r="F50" s="94"/>
      <c r="G50" s="94"/>
      <c r="H50" s="94"/>
      <c r="I50" s="94"/>
      <c r="J50" s="94"/>
      <c r="K50" s="94"/>
      <c r="L50" s="94"/>
      <c r="M50" s="94"/>
      <c r="N50" s="94"/>
      <c r="O50" s="95"/>
    </row>
    <row r="51" spans="1:15" s="19" customFormat="1" ht="12.75" customHeight="1">
      <c r="A51" s="93"/>
      <c r="B51" s="94"/>
      <c r="C51" s="94"/>
      <c r="D51" s="94"/>
      <c r="E51" s="94"/>
      <c r="F51" s="94"/>
      <c r="G51" s="94"/>
      <c r="H51" s="94"/>
      <c r="I51" s="94"/>
      <c r="J51" s="94"/>
      <c r="K51" s="94"/>
      <c r="L51" s="94"/>
      <c r="M51" s="94"/>
      <c r="N51" s="94"/>
      <c r="O51" s="95"/>
    </row>
    <row r="52" spans="1:15" s="19" customFormat="1" ht="12.75" customHeight="1">
      <c r="A52" s="93"/>
      <c r="B52" s="94"/>
      <c r="C52" s="94"/>
      <c r="D52" s="94"/>
      <c r="E52" s="94"/>
      <c r="F52" s="94"/>
      <c r="G52" s="94"/>
      <c r="H52" s="94"/>
      <c r="I52" s="94"/>
      <c r="J52" s="94"/>
      <c r="K52" s="94"/>
      <c r="L52" s="94"/>
      <c r="M52" s="94"/>
      <c r="N52" s="94"/>
      <c r="O52" s="95"/>
    </row>
    <row r="53" spans="1:15" s="19" customFormat="1" ht="12.75" customHeight="1">
      <c r="A53" s="93"/>
      <c r="B53" s="94"/>
      <c r="C53" s="94"/>
      <c r="D53" s="94"/>
      <c r="E53" s="94"/>
      <c r="F53" s="94"/>
      <c r="G53" s="94"/>
      <c r="H53" s="94"/>
      <c r="I53" s="94"/>
      <c r="J53" s="94"/>
      <c r="K53" s="94"/>
      <c r="L53" s="94"/>
      <c r="M53" s="94"/>
      <c r="N53" s="94"/>
      <c r="O53" s="95"/>
    </row>
    <row r="54" spans="1:15" s="19" customFormat="1" ht="12.75" customHeight="1">
      <c r="A54" s="96"/>
      <c r="B54" s="97"/>
      <c r="C54" s="97"/>
      <c r="D54" s="97"/>
      <c r="E54" s="97"/>
      <c r="F54" s="97"/>
      <c r="G54" s="97"/>
      <c r="H54" s="97"/>
      <c r="I54" s="97"/>
      <c r="J54" s="97"/>
      <c r="K54" s="97"/>
      <c r="L54" s="97"/>
      <c r="M54" s="97"/>
      <c r="N54" s="97"/>
      <c r="O54" s="98"/>
    </row>
    <row r="55" spans="1:15" s="19" customFormat="1" ht="12.75" customHeight="1">
      <c r="A55" s="89" t="s">
        <v>39</v>
      </c>
      <c r="B55" s="87"/>
      <c r="C55" s="87"/>
      <c r="D55" s="87"/>
      <c r="E55" s="87"/>
      <c r="F55" s="87"/>
      <c r="G55" s="87"/>
      <c r="H55" s="87"/>
      <c r="I55" s="87"/>
      <c r="J55" s="87"/>
      <c r="K55" s="87"/>
      <c r="L55" s="87"/>
      <c r="M55" s="87"/>
      <c r="N55" s="87"/>
      <c r="O55" s="88"/>
    </row>
    <row r="56" spans="1:15" s="19" customFormat="1" ht="12.75" customHeight="1">
      <c r="A56" s="90" t="s">
        <v>69</v>
      </c>
      <c r="B56" s="91"/>
      <c r="C56" s="91"/>
      <c r="D56" s="91"/>
      <c r="E56" s="91"/>
      <c r="F56" s="91"/>
      <c r="G56" s="91"/>
      <c r="H56" s="91"/>
      <c r="I56" s="91"/>
      <c r="J56" s="91"/>
      <c r="K56" s="91"/>
      <c r="L56" s="91"/>
      <c r="M56" s="91"/>
      <c r="N56" s="91"/>
      <c r="O56" s="92"/>
    </row>
    <row r="57" spans="1:15" ht="12.75" customHeight="1">
      <c r="A57" s="93"/>
      <c r="B57" s="94"/>
      <c r="C57" s="94"/>
      <c r="D57" s="94"/>
      <c r="E57" s="94"/>
      <c r="F57" s="94"/>
      <c r="G57" s="94"/>
      <c r="H57" s="94"/>
      <c r="I57" s="94"/>
      <c r="J57" s="94"/>
      <c r="K57" s="94"/>
      <c r="L57" s="94"/>
      <c r="M57" s="94"/>
      <c r="N57" s="94"/>
      <c r="O57" s="95"/>
    </row>
    <row r="58" spans="1:15" ht="12.75" customHeight="1">
      <c r="A58" s="93"/>
      <c r="B58" s="94"/>
      <c r="C58" s="94"/>
      <c r="D58" s="94"/>
      <c r="E58" s="94"/>
      <c r="F58" s="94"/>
      <c r="G58" s="94"/>
      <c r="H58" s="94"/>
      <c r="I58" s="94"/>
      <c r="J58" s="94"/>
      <c r="K58" s="94"/>
      <c r="L58" s="94"/>
      <c r="M58" s="94"/>
      <c r="N58" s="94"/>
      <c r="O58" s="95"/>
    </row>
    <row r="59" spans="1:15" ht="12.75" customHeight="1">
      <c r="A59" s="93"/>
      <c r="B59" s="94"/>
      <c r="C59" s="94"/>
      <c r="D59" s="94"/>
      <c r="E59" s="94"/>
      <c r="F59" s="94"/>
      <c r="G59" s="94"/>
      <c r="H59" s="94"/>
      <c r="I59" s="94"/>
      <c r="J59" s="94"/>
      <c r="K59" s="94"/>
      <c r="L59" s="94"/>
      <c r="M59" s="94"/>
      <c r="N59" s="94"/>
      <c r="O59" s="95"/>
    </row>
    <row r="60" spans="1:15" ht="12.75" customHeight="1">
      <c r="A60" s="93"/>
      <c r="B60" s="94"/>
      <c r="C60" s="94"/>
      <c r="D60" s="94"/>
      <c r="E60" s="94"/>
      <c r="F60" s="94"/>
      <c r="G60" s="94"/>
      <c r="H60" s="94"/>
      <c r="I60" s="94"/>
      <c r="J60" s="94"/>
      <c r="K60" s="94"/>
      <c r="L60" s="94"/>
      <c r="M60" s="94"/>
      <c r="N60" s="94"/>
      <c r="O60" s="95"/>
    </row>
    <row r="61" spans="1:15" ht="12.75" customHeight="1">
      <c r="A61" s="93"/>
      <c r="B61" s="94"/>
      <c r="C61" s="94"/>
      <c r="D61" s="94"/>
      <c r="E61" s="94"/>
      <c r="F61" s="94"/>
      <c r="G61" s="94"/>
      <c r="H61" s="94"/>
      <c r="I61" s="94"/>
      <c r="J61" s="94"/>
      <c r="K61" s="94"/>
      <c r="L61" s="94"/>
      <c r="M61" s="94"/>
      <c r="N61" s="94"/>
      <c r="O61" s="95"/>
    </row>
    <row r="62" spans="1:15" ht="12.75" customHeight="1">
      <c r="A62" s="93"/>
      <c r="B62" s="94"/>
      <c r="C62" s="94"/>
      <c r="D62" s="94"/>
      <c r="E62" s="94"/>
      <c r="F62" s="94"/>
      <c r="G62" s="94"/>
      <c r="H62" s="94"/>
      <c r="I62" s="94"/>
      <c r="J62" s="94"/>
      <c r="K62" s="94"/>
      <c r="L62" s="94"/>
      <c r="M62" s="94"/>
      <c r="N62" s="94"/>
      <c r="O62" s="95"/>
    </row>
    <row r="63" spans="1:15" ht="12.75" customHeight="1">
      <c r="A63" s="93"/>
      <c r="B63" s="94"/>
      <c r="C63" s="94"/>
      <c r="D63" s="94"/>
      <c r="E63" s="94"/>
      <c r="F63" s="94"/>
      <c r="G63" s="94"/>
      <c r="H63" s="94"/>
      <c r="I63" s="94"/>
      <c r="J63" s="94"/>
      <c r="K63" s="94"/>
      <c r="L63" s="94"/>
      <c r="M63" s="94"/>
      <c r="N63" s="94"/>
      <c r="O63" s="95"/>
    </row>
    <row r="64" spans="1:15" ht="12.75" customHeight="1">
      <c r="A64" s="96"/>
      <c r="B64" s="97"/>
      <c r="C64" s="97"/>
      <c r="D64" s="97"/>
      <c r="E64" s="97"/>
      <c r="F64" s="97"/>
      <c r="G64" s="97"/>
      <c r="H64" s="97"/>
      <c r="I64" s="97"/>
      <c r="J64" s="97"/>
      <c r="K64" s="97"/>
      <c r="L64" s="97"/>
      <c r="M64" s="97"/>
      <c r="N64" s="97"/>
      <c r="O64" s="98"/>
    </row>
    <row r="65" ht="12.75" customHeight="1"/>
    <row r="66" ht="12.75" customHeight="1"/>
    <row r="67" ht="12.75" customHeight="1"/>
  </sheetData>
  <sheetProtection selectLockedCells="1"/>
  <mergeCells count="10">
    <mergeCell ref="A8:J8"/>
    <mergeCell ref="K8:O8"/>
    <mergeCell ref="A9:J9"/>
    <mergeCell ref="K9:O9"/>
    <mergeCell ref="A10:O10"/>
    <mergeCell ref="A30:O30"/>
    <mergeCell ref="A55:O55"/>
    <mergeCell ref="A31:O54"/>
    <mergeCell ref="A56:O64"/>
    <mergeCell ref="A11:O29"/>
  </mergeCells>
  <hyperlinks>
    <hyperlink ref="A11" r:id="rId1" xr:uid="{00E98D21-AB27-476B-83BB-27E84F70A5FC}"/>
  </hyperlinks>
  <pageMargins left="0.90551181102362199" right="0.78740157480314998" top="0.74803149606299202" bottom="0.74803149606299202" header="0.31496062992126" footer="0.31496062992126"/>
  <pageSetup paperSize="9" scale="60" orientation="portrait" r:id="rId2"/>
  <headerFooter>
    <oddFooter>&amp;L&amp;F</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75"/>
  <sheetViews>
    <sheetView view="pageBreakPreview" zoomScale="80" zoomScaleNormal="100" workbookViewId="0"/>
  </sheetViews>
  <sheetFormatPr defaultColWidth="11" defaultRowHeight="15"/>
  <cols>
    <col min="1" max="1" width="15.5" style="3" customWidth="1"/>
    <col min="2" max="13" width="11.5" style="3" customWidth="1"/>
    <col min="14" max="15" width="10.375" style="3" customWidth="1"/>
    <col min="16" max="16" width="8.625" style="3" customWidth="1"/>
    <col min="17" max="16384" width="11" style="3"/>
  </cols>
  <sheetData>
    <row r="1" spans="1:14" ht="25.5">
      <c r="A1" s="4" t="s">
        <v>0</v>
      </c>
    </row>
    <row r="2" spans="1:14" ht="12.75" customHeight="1"/>
    <row r="3" spans="1:14" ht="12.75" customHeight="1">
      <c r="A3" s="18" t="s">
        <v>2</v>
      </c>
      <c r="B3" s="19" t="str">
        <f>'Front Cover'!C67</f>
        <v>Bath &amp; North East Somerset Council</v>
      </c>
      <c r="D3" s="1"/>
      <c r="E3" s="1"/>
      <c r="F3" s="1"/>
      <c r="G3" s="1"/>
      <c r="H3" s="1"/>
      <c r="I3" s="1"/>
      <c r="J3" s="1"/>
    </row>
    <row r="4" spans="1:14" ht="12.75" customHeight="1">
      <c r="A4" s="18" t="s">
        <v>4</v>
      </c>
      <c r="B4" s="19" t="str">
        <f>'Front Cover'!C68</f>
        <v>ID06720</v>
      </c>
      <c r="D4" s="1"/>
      <c r="E4" s="1"/>
      <c r="F4" s="1"/>
      <c r="G4" s="7"/>
      <c r="H4" s="20"/>
      <c r="J4" s="1"/>
      <c r="K4" s="20"/>
    </row>
    <row r="5" spans="1:14" ht="12.75" customHeight="1">
      <c r="A5" s="18" t="s">
        <v>6</v>
      </c>
      <c r="B5" s="19" t="str">
        <f>'Front Cover'!C69</f>
        <v>08.10.2022</v>
      </c>
      <c r="D5" s="1"/>
      <c r="E5" s="1"/>
      <c r="F5" s="1"/>
      <c r="G5" s="7"/>
      <c r="H5" s="20"/>
      <c r="J5" s="1"/>
      <c r="K5" s="20"/>
    </row>
    <row r="6" spans="1:14" ht="12.75" customHeight="1">
      <c r="A6" s="18" t="s">
        <v>8</v>
      </c>
      <c r="B6" s="19" t="str">
        <f>'Front Cover'!C70</f>
        <v>ANPR Sample Rate Report</v>
      </c>
      <c r="D6" s="1"/>
      <c r="E6" s="1"/>
      <c r="F6" s="1"/>
      <c r="G6" s="1"/>
      <c r="H6" s="7"/>
      <c r="I6" s="20"/>
      <c r="J6" s="1"/>
      <c r="K6" s="20"/>
    </row>
    <row r="7" spans="1:14" ht="12.75" customHeight="1">
      <c r="A7" s="5"/>
      <c r="B7" s="1"/>
      <c r="C7" s="1"/>
      <c r="D7" s="1"/>
      <c r="E7" s="1"/>
      <c r="F7" s="1"/>
      <c r="G7" s="1"/>
      <c r="H7" s="7"/>
      <c r="I7" s="20"/>
      <c r="J7" s="1"/>
      <c r="K7" s="20"/>
    </row>
    <row r="8" spans="1:14" ht="12.75" customHeight="1">
      <c r="A8" s="5" t="s">
        <v>40</v>
      </c>
      <c r="B8" s="1"/>
      <c r="C8" s="1"/>
      <c r="D8" s="7"/>
      <c r="E8" s="7"/>
      <c r="F8" s="7"/>
      <c r="G8" s="7"/>
      <c r="H8" s="7"/>
      <c r="I8" s="20"/>
      <c r="J8" s="1"/>
      <c r="K8" s="20"/>
    </row>
    <row r="9" spans="1:14" ht="12.75" customHeight="1">
      <c r="A9" s="5"/>
      <c r="B9" s="1"/>
      <c r="C9" s="1"/>
      <c r="D9" s="7"/>
      <c r="E9" s="7"/>
      <c r="F9" s="7"/>
      <c r="G9" s="7"/>
      <c r="H9" s="7"/>
      <c r="I9" s="20"/>
      <c r="J9" s="1"/>
      <c r="K9" s="20"/>
    </row>
    <row r="10" spans="1:14" ht="14.25" customHeight="1">
      <c r="A10" s="5"/>
      <c r="B10" s="111" t="s">
        <v>41</v>
      </c>
      <c r="C10" s="111"/>
      <c r="D10" s="111"/>
      <c r="E10" s="111" t="s">
        <v>42</v>
      </c>
      <c r="F10" s="111"/>
      <c r="G10" s="111"/>
      <c r="H10" s="111" t="s">
        <v>43</v>
      </c>
      <c r="I10" s="111"/>
      <c r="J10" s="111"/>
      <c r="K10" s="111" t="s">
        <v>44</v>
      </c>
      <c r="L10" s="111"/>
      <c r="M10" s="111"/>
      <c r="N10" s="34">
        <v>79</v>
      </c>
    </row>
    <row r="11" spans="1:14" ht="12.75" customHeight="1">
      <c r="A11" s="20"/>
      <c r="B11" s="112" t="s">
        <v>45</v>
      </c>
      <c r="C11" s="112" t="s">
        <v>46</v>
      </c>
      <c r="D11" s="112" t="s">
        <v>47</v>
      </c>
      <c r="E11" s="112" t="s">
        <v>45</v>
      </c>
      <c r="F11" s="112" t="s">
        <v>46</v>
      </c>
      <c r="G11" s="112" t="s">
        <v>47</v>
      </c>
      <c r="H11" s="112" t="s">
        <v>45</v>
      </c>
      <c r="I11" s="112" t="s">
        <v>46</v>
      </c>
      <c r="J11" s="112" t="s">
        <v>47</v>
      </c>
      <c r="K11" s="112" t="s">
        <v>45</v>
      </c>
      <c r="L11" s="112" t="s">
        <v>48</v>
      </c>
      <c r="M11" s="112" t="s">
        <v>49</v>
      </c>
    </row>
    <row r="12" spans="1:14" ht="12.75" customHeight="1">
      <c r="A12" s="20"/>
      <c r="B12" s="113"/>
      <c r="C12" s="113"/>
      <c r="D12" s="113"/>
      <c r="E12" s="113"/>
      <c r="F12" s="113"/>
      <c r="G12" s="113"/>
      <c r="H12" s="113"/>
      <c r="I12" s="113"/>
      <c r="J12" s="113"/>
      <c r="K12" s="113"/>
      <c r="L12" s="113"/>
      <c r="M12" s="113"/>
    </row>
    <row r="13" spans="1:14" ht="12.75" customHeight="1">
      <c r="A13" s="22" t="s">
        <v>50</v>
      </c>
      <c r="B13" s="114"/>
      <c r="C13" s="114"/>
      <c r="D13" s="114"/>
      <c r="E13" s="114"/>
      <c r="F13" s="114"/>
      <c r="G13" s="114"/>
      <c r="H13" s="114"/>
      <c r="I13" s="114"/>
      <c r="J13" s="114"/>
      <c r="K13" s="114"/>
      <c r="L13" s="114"/>
      <c r="M13" s="114"/>
    </row>
    <row r="14" spans="1:14" ht="12.75" customHeight="1">
      <c r="A14" s="23" t="s">
        <v>29</v>
      </c>
      <c r="B14" s="24">
        <f ca="1">INDIRECT("'"&amp;$A14&amp;"'!b"&amp;$N$10&amp;"")</f>
        <v>228</v>
      </c>
      <c r="C14" s="24">
        <f ca="1">INDIRECT("'"&amp;$A14&amp;"'!c"&amp;$N$10&amp;"")</f>
        <v>181</v>
      </c>
      <c r="D14" s="25">
        <f ca="1">INDIRECT("'"&amp;$A14&amp;"'!d"&amp;$N$10&amp;"")</f>
        <v>0.79385964912280704</v>
      </c>
      <c r="E14" s="24">
        <f ca="1">INDIRECT("'"&amp;$A14&amp;"'!e"&amp;$N$10&amp;"")</f>
        <v>107</v>
      </c>
      <c r="F14" s="24">
        <f ca="1">INDIRECT("'"&amp;$A14&amp;"'!f"&amp;$N$10&amp;"")</f>
        <v>97</v>
      </c>
      <c r="G14" s="25">
        <f ca="1">INDIRECT("'"&amp;$A14&amp;"'!g"&amp;$N$10&amp;"")</f>
        <v>0.90654205607476634</v>
      </c>
      <c r="H14" s="24">
        <f ca="1">INDIRECT("'"&amp;$A14&amp;"'!h"&amp;$N$10&amp;"")</f>
        <v>121</v>
      </c>
      <c r="I14" s="24">
        <f ca="1">INDIRECT("'"&amp;$A14&amp;"'!i"&amp;$N$10&amp;"")</f>
        <v>84</v>
      </c>
      <c r="J14" s="25">
        <f ca="1">INDIRECT("'"&amp;$A14&amp;"'!j"&amp;$N$10&amp;"")</f>
        <v>0.69421487603305787</v>
      </c>
      <c r="K14" s="24">
        <f ca="1">IF((INDIRECT("'"&amp;$A14&amp;"'!k"&amp;$N$10&amp;""))="","-",(INDIRECT("'"&amp;$A14&amp;"'!k"&amp;$N$10&amp;"")))</f>
        <v>107</v>
      </c>
      <c r="L14" s="24">
        <f ca="1">IF((INDIRECT("'"&amp;$A14&amp;"'!l"&amp;$N$10&amp;""))="","-",(INDIRECT("'"&amp;$A14&amp;"'!l"&amp;$N$10&amp;"")))</f>
        <v>20</v>
      </c>
      <c r="M14" s="25">
        <f ca="1">IF((INDIRECT("'"&amp;$A14&amp;"'!m"&amp;$N$10&amp;""))="","-",(INDIRECT("'"&amp;$A14&amp;"'!m"&amp;$N$10&amp;"")))</f>
        <v>0.18691588785046728</v>
      </c>
    </row>
    <row r="15" spans="1:14" ht="12.75" customHeight="1">
      <c r="A15" s="26" t="s">
        <v>30</v>
      </c>
      <c r="B15" s="27">
        <f t="shared" ref="B15:B19" ca="1" si="0">INDIRECT("'"&amp;$A15&amp;"'!b"&amp;$N$10&amp;"")</f>
        <v>245</v>
      </c>
      <c r="C15" s="27">
        <f t="shared" ref="C15:C19" ca="1" si="1">INDIRECT("'"&amp;$A15&amp;"'!c"&amp;$N$10&amp;"")</f>
        <v>149</v>
      </c>
      <c r="D15" s="28">
        <f t="shared" ref="D15:D19" ca="1" si="2">INDIRECT("'"&amp;$A15&amp;"'!d"&amp;$N$10&amp;"")</f>
        <v>0.60816326530612241</v>
      </c>
      <c r="E15" s="27">
        <f t="shared" ref="E15:E19" ca="1" si="3">INDIRECT("'"&amp;$A15&amp;"'!e"&amp;$N$10&amp;"")</f>
        <v>151</v>
      </c>
      <c r="F15" s="27">
        <f t="shared" ref="F15:F19" ca="1" si="4">INDIRECT("'"&amp;$A15&amp;"'!f"&amp;$N$10&amp;"")</f>
        <v>120</v>
      </c>
      <c r="G15" s="28">
        <f t="shared" ref="G15:G19" ca="1" si="5">INDIRECT("'"&amp;$A15&amp;"'!g"&amp;$N$10&amp;"")</f>
        <v>0.79470198675496684</v>
      </c>
      <c r="H15" s="27">
        <f t="shared" ref="H15:H19" ca="1" si="6">INDIRECT("'"&amp;$A15&amp;"'!h"&amp;$N$10&amp;"")</f>
        <v>94</v>
      </c>
      <c r="I15" s="27">
        <f t="shared" ref="I15:I19" ca="1" si="7">INDIRECT("'"&amp;$A15&amp;"'!i"&amp;$N$10&amp;"")</f>
        <v>29</v>
      </c>
      <c r="J15" s="28">
        <f t="shared" ref="J15:J19" ca="1" si="8">INDIRECT("'"&amp;$A15&amp;"'!j"&amp;$N$10&amp;"")</f>
        <v>0.30851063829787234</v>
      </c>
      <c r="K15" s="27">
        <f t="shared" ref="K15:K19" ca="1" si="9">IF((INDIRECT("'"&amp;$A15&amp;"'!k"&amp;$N$10&amp;""))="","-",(INDIRECT("'"&amp;$A15&amp;"'!k"&amp;$N$10&amp;"")))</f>
        <v>151</v>
      </c>
      <c r="L15" s="27">
        <f t="shared" ref="L15:L19" ca="1" si="10">IF((INDIRECT("'"&amp;$A15&amp;"'!l"&amp;$N$10&amp;""))="","-",(INDIRECT("'"&amp;$A15&amp;"'!l"&amp;$N$10&amp;"")))</f>
        <v>59</v>
      </c>
      <c r="M15" s="28">
        <f t="shared" ref="M15:M19" ca="1" si="11">IF((INDIRECT("'"&amp;$A15&amp;"'!m"&amp;$N$10&amp;""))="","-",(INDIRECT("'"&amp;$A15&amp;"'!m"&amp;$N$10&amp;"")))</f>
        <v>0.39072847682119205</v>
      </c>
    </row>
    <row r="16" spans="1:14" ht="12.75" customHeight="1">
      <c r="A16" s="26" t="s">
        <v>31</v>
      </c>
      <c r="B16" s="27">
        <f t="shared" ca="1" si="0"/>
        <v>417</v>
      </c>
      <c r="C16" s="27">
        <f t="shared" ca="1" si="1"/>
        <v>355</v>
      </c>
      <c r="D16" s="28">
        <f t="shared" ca="1" si="2"/>
        <v>0.85131894484412474</v>
      </c>
      <c r="E16" s="27">
        <f t="shared" ca="1" si="3"/>
        <v>305</v>
      </c>
      <c r="F16" s="27">
        <f t="shared" ca="1" si="4"/>
        <v>272</v>
      </c>
      <c r="G16" s="28">
        <f t="shared" ca="1" si="5"/>
        <v>0.8918032786885246</v>
      </c>
      <c r="H16" s="27">
        <f t="shared" ca="1" si="6"/>
        <v>112</v>
      </c>
      <c r="I16" s="27">
        <f t="shared" ca="1" si="7"/>
        <v>83</v>
      </c>
      <c r="J16" s="28">
        <f t="shared" ca="1" si="8"/>
        <v>0.7410714285714286</v>
      </c>
      <c r="K16" s="27">
        <f t="shared" ca="1" si="9"/>
        <v>305</v>
      </c>
      <c r="L16" s="27">
        <f t="shared" ca="1" si="10"/>
        <v>169</v>
      </c>
      <c r="M16" s="28">
        <f t="shared" ca="1" si="11"/>
        <v>0.5540983606557377</v>
      </c>
    </row>
    <row r="17" spans="1:13" ht="13.5" customHeight="1">
      <c r="A17" s="26" t="s">
        <v>32</v>
      </c>
      <c r="B17" s="27">
        <f t="shared" ca="1" si="0"/>
        <v>357</v>
      </c>
      <c r="C17" s="27">
        <f t="shared" ca="1" si="1"/>
        <v>313</v>
      </c>
      <c r="D17" s="28">
        <f t="shared" ca="1" si="2"/>
        <v>0.87675070028011204</v>
      </c>
      <c r="E17" s="27">
        <f t="shared" ca="1" si="3"/>
        <v>86</v>
      </c>
      <c r="F17" s="27">
        <f t="shared" ca="1" si="4"/>
        <v>76</v>
      </c>
      <c r="G17" s="28">
        <f t="shared" ca="1" si="5"/>
        <v>0.88372093023255816</v>
      </c>
      <c r="H17" s="27">
        <f t="shared" ca="1" si="6"/>
        <v>271</v>
      </c>
      <c r="I17" s="27">
        <f t="shared" ca="1" si="7"/>
        <v>237</v>
      </c>
      <c r="J17" s="28">
        <f t="shared" ca="1" si="8"/>
        <v>0.87453874538745391</v>
      </c>
      <c r="K17" s="27">
        <f t="shared" ca="1" si="9"/>
        <v>86</v>
      </c>
      <c r="L17" s="27">
        <f t="shared" ca="1" si="10"/>
        <v>32</v>
      </c>
      <c r="M17" s="28">
        <f t="shared" ca="1" si="11"/>
        <v>0.37209302325581395</v>
      </c>
    </row>
    <row r="18" spans="1:13" ht="13.5" customHeight="1">
      <c r="A18" s="26" t="s">
        <v>33</v>
      </c>
      <c r="B18" s="27">
        <f t="shared" ca="1" si="0"/>
        <v>278</v>
      </c>
      <c r="C18" s="27">
        <f t="shared" ca="1" si="1"/>
        <v>245</v>
      </c>
      <c r="D18" s="28">
        <f t="shared" ca="1" si="2"/>
        <v>0.88129496402877694</v>
      </c>
      <c r="E18" s="27">
        <f t="shared" ca="1" si="3"/>
        <v>113</v>
      </c>
      <c r="F18" s="27">
        <f t="shared" ca="1" si="4"/>
        <v>95</v>
      </c>
      <c r="G18" s="28">
        <f t="shared" ca="1" si="5"/>
        <v>0.84070796460176989</v>
      </c>
      <c r="H18" s="27">
        <f t="shared" ca="1" si="6"/>
        <v>165</v>
      </c>
      <c r="I18" s="27">
        <f t="shared" ca="1" si="7"/>
        <v>150</v>
      </c>
      <c r="J18" s="28">
        <f t="shared" ca="1" si="8"/>
        <v>0.90909090909090906</v>
      </c>
      <c r="K18" s="27">
        <f t="shared" ca="1" si="9"/>
        <v>113</v>
      </c>
      <c r="L18" s="27">
        <f t="shared" ca="1" si="10"/>
        <v>35</v>
      </c>
      <c r="M18" s="28">
        <f t="shared" ca="1" si="11"/>
        <v>0.30973451327433627</v>
      </c>
    </row>
    <row r="19" spans="1:13" ht="13.5" customHeight="1">
      <c r="A19" s="26" t="s">
        <v>34</v>
      </c>
      <c r="B19" s="27">
        <f t="shared" ca="1" si="0"/>
        <v>333</v>
      </c>
      <c r="C19" s="27">
        <f t="shared" ca="1" si="1"/>
        <v>291</v>
      </c>
      <c r="D19" s="28">
        <f t="shared" ca="1" si="2"/>
        <v>0.87387387387387383</v>
      </c>
      <c r="E19" s="27">
        <f t="shared" ca="1" si="3"/>
        <v>178</v>
      </c>
      <c r="F19" s="27">
        <f t="shared" ca="1" si="4"/>
        <v>158</v>
      </c>
      <c r="G19" s="28">
        <f t="shared" ca="1" si="5"/>
        <v>0.88764044943820219</v>
      </c>
      <c r="H19" s="27">
        <f t="shared" ca="1" si="6"/>
        <v>155</v>
      </c>
      <c r="I19" s="27">
        <f t="shared" ca="1" si="7"/>
        <v>133</v>
      </c>
      <c r="J19" s="28">
        <f t="shared" ca="1" si="8"/>
        <v>0.85806451612903223</v>
      </c>
      <c r="K19" s="27">
        <f t="shared" ca="1" si="9"/>
        <v>178</v>
      </c>
      <c r="L19" s="27">
        <f t="shared" ca="1" si="10"/>
        <v>43</v>
      </c>
      <c r="M19" s="28">
        <f t="shared" ca="1" si="11"/>
        <v>0.24157303370786518</v>
      </c>
    </row>
    <row r="20" spans="1:13" ht="14.25" customHeight="1">
      <c r="A20" s="21" t="s">
        <v>51</v>
      </c>
      <c r="B20" s="21">
        <f ca="1">SUM(B14:B19)</f>
        <v>1858</v>
      </c>
      <c r="C20" s="21">
        <f ca="1">SUM(C14:C19)</f>
        <v>1534</v>
      </c>
      <c r="D20" s="29">
        <f ca="1">IFERROR(C20/B20,0)</f>
        <v>0.82561894510226053</v>
      </c>
      <c r="E20" s="21">
        <f ca="1">SUM(E14:E19)</f>
        <v>940</v>
      </c>
      <c r="F20" s="21">
        <f ca="1">SUM(F14:F19)</f>
        <v>818</v>
      </c>
      <c r="G20" s="29">
        <f ca="1">IFERROR(F20/E20,0)</f>
        <v>0.87021276595744679</v>
      </c>
      <c r="H20" s="21">
        <f ca="1">SUM(H14:H19)</f>
        <v>918</v>
      </c>
      <c r="I20" s="21">
        <f ca="1">SUM(I14:I19)</f>
        <v>716</v>
      </c>
      <c r="J20" s="29">
        <f ca="1">IFERROR(I20/H20,0)</f>
        <v>0.77995642701525059</v>
      </c>
      <c r="K20" s="21">
        <f ca="1">SUM(K14:K19)</f>
        <v>940</v>
      </c>
      <c r="L20" s="21">
        <f ca="1">SUM(L14:L19)</f>
        <v>358</v>
      </c>
      <c r="M20" s="29">
        <f ca="1">IFERROR(L20/K20,0)</f>
        <v>0.38085106382978723</v>
      </c>
    </row>
    <row r="21" spans="1:13" ht="13.5" customHeight="1">
      <c r="A21" s="30"/>
      <c r="B21" s="30"/>
      <c r="C21" s="30"/>
      <c r="D21" s="30"/>
      <c r="E21" s="30"/>
      <c r="F21" s="30"/>
      <c r="G21" s="30"/>
      <c r="H21" s="30"/>
      <c r="I21" s="30"/>
      <c r="J21" s="30"/>
      <c r="K21" s="30"/>
      <c r="L21" s="30"/>
      <c r="M21" s="30"/>
    </row>
    <row r="22" spans="1:13" ht="13.5" customHeight="1">
      <c r="A22" s="31"/>
      <c r="B22" s="32" t="s">
        <v>52</v>
      </c>
      <c r="D22" s="30"/>
      <c r="E22" s="30"/>
      <c r="F22" s="30"/>
      <c r="G22" s="30"/>
      <c r="H22" s="30"/>
      <c r="I22" s="30"/>
      <c r="J22" s="30"/>
      <c r="K22" s="30"/>
      <c r="L22" s="30"/>
      <c r="M22" s="30"/>
    </row>
    <row r="23" spans="1:13" ht="13.5" customHeight="1">
      <c r="A23" s="33"/>
      <c r="B23" s="32" t="s">
        <v>53</v>
      </c>
      <c r="D23" s="30"/>
      <c r="E23" s="30"/>
      <c r="F23" s="30"/>
      <c r="G23" s="30"/>
      <c r="H23" s="30"/>
      <c r="I23" s="30"/>
      <c r="J23" s="30"/>
      <c r="K23" s="30"/>
      <c r="L23" s="30"/>
      <c r="M23" s="30"/>
    </row>
    <row r="24" spans="1:13" ht="13.5" customHeight="1">
      <c r="A24" s="30"/>
      <c r="B24" s="30"/>
      <c r="D24" s="30"/>
      <c r="E24" s="30"/>
      <c r="F24" s="30"/>
      <c r="G24" s="30"/>
      <c r="H24" s="30"/>
      <c r="I24" s="30"/>
      <c r="J24" s="30"/>
      <c r="K24" s="30"/>
      <c r="L24" s="30"/>
      <c r="M24" s="30"/>
    </row>
    <row r="25" spans="1:13" ht="13.5" customHeight="1">
      <c r="A25" s="32" t="s">
        <v>54</v>
      </c>
      <c r="B25" s="30"/>
      <c r="D25" s="30"/>
      <c r="E25" s="30"/>
      <c r="F25" s="30"/>
      <c r="G25" s="30"/>
      <c r="H25" s="30"/>
      <c r="I25" s="30"/>
      <c r="J25" s="30"/>
      <c r="K25" s="30"/>
      <c r="L25" s="30"/>
      <c r="M25" s="30"/>
    </row>
    <row r="26" spans="1:13" ht="13.5" customHeight="1">
      <c r="A26" s="32" t="s">
        <v>55</v>
      </c>
      <c r="B26" s="30"/>
      <c r="D26" s="30"/>
      <c r="E26" s="30"/>
      <c r="F26" s="30"/>
      <c r="G26" s="30"/>
      <c r="H26" s="30"/>
      <c r="I26" s="30"/>
      <c r="J26" s="30"/>
      <c r="K26" s="30"/>
      <c r="L26" s="30"/>
      <c r="M26" s="30"/>
    </row>
    <row r="27" spans="1:13">
      <c r="A27" s="1"/>
    </row>
    <row r="45" spans="1:1">
      <c r="A45" s="1"/>
    </row>
    <row r="62" spans="1:9">
      <c r="A62" s="10"/>
      <c r="B62" s="10"/>
      <c r="C62" s="10"/>
      <c r="D62" s="10"/>
      <c r="E62" s="10"/>
      <c r="F62" s="10"/>
      <c r="G62" s="10"/>
      <c r="H62" s="10"/>
      <c r="I62" s="1"/>
    </row>
    <row r="63" spans="1:9">
      <c r="A63" s="10"/>
      <c r="B63" s="10"/>
      <c r="C63" s="10"/>
      <c r="D63" s="10"/>
      <c r="E63" s="10"/>
      <c r="F63" s="10"/>
      <c r="G63" s="10"/>
      <c r="H63" s="10"/>
      <c r="I63" s="1"/>
    </row>
    <row r="64" spans="1:9">
      <c r="A64" s="10"/>
      <c r="B64" s="10"/>
      <c r="C64" s="10"/>
      <c r="D64" s="10"/>
      <c r="E64" s="10"/>
      <c r="F64" s="10"/>
      <c r="G64" s="10"/>
      <c r="H64" s="10"/>
      <c r="I64" s="1"/>
    </row>
    <row r="65" spans="1:8">
      <c r="A65" s="35"/>
      <c r="B65" s="10"/>
      <c r="C65" s="10"/>
      <c r="D65" s="10"/>
      <c r="E65" s="10"/>
      <c r="F65" s="10"/>
      <c r="G65" s="10"/>
      <c r="H65" s="10"/>
    </row>
    <row r="66" spans="1:8">
      <c r="A66" s="36"/>
      <c r="B66" s="10"/>
      <c r="C66" s="10"/>
      <c r="D66" s="10"/>
      <c r="E66" s="10"/>
      <c r="F66" s="10"/>
      <c r="G66" s="10"/>
    </row>
    <row r="67" spans="1:8">
      <c r="A67" s="37"/>
      <c r="B67" s="1"/>
      <c r="C67" s="1"/>
      <c r="D67" s="1"/>
      <c r="E67" s="1"/>
      <c r="F67" s="1"/>
      <c r="G67" s="1"/>
    </row>
    <row r="68" spans="1:8">
      <c r="A68" s="35"/>
      <c r="B68" s="10"/>
      <c r="C68" s="10"/>
      <c r="D68" s="10"/>
      <c r="E68" s="10"/>
      <c r="F68" s="10"/>
      <c r="G68" s="10"/>
      <c r="H68" s="10"/>
    </row>
    <row r="69" spans="1:8">
      <c r="A69" s="10"/>
      <c r="B69" s="10"/>
      <c r="C69" s="10"/>
      <c r="D69" s="10"/>
      <c r="E69" s="10"/>
      <c r="F69" s="10"/>
      <c r="G69" s="10"/>
      <c r="H69" s="10"/>
    </row>
    <row r="70" spans="1:8">
      <c r="A70" s="10"/>
      <c r="B70" s="10"/>
      <c r="C70" s="10"/>
      <c r="D70" s="10"/>
      <c r="E70" s="10"/>
      <c r="F70" s="10"/>
      <c r="G70" s="10"/>
      <c r="H70" s="10"/>
    </row>
    <row r="71" spans="1:8">
      <c r="A71" s="10"/>
      <c r="B71" s="10"/>
      <c r="C71" s="10"/>
      <c r="D71" s="10"/>
      <c r="E71" s="10"/>
      <c r="F71" s="10"/>
      <c r="G71" s="10"/>
      <c r="H71" s="10"/>
    </row>
    <row r="72" spans="1:8">
      <c r="A72" s="10"/>
      <c r="B72" s="10"/>
      <c r="C72" s="10"/>
      <c r="D72" s="10"/>
      <c r="E72" s="10"/>
      <c r="F72" s="10"/>
      <c r="G72" s="10"/>
      <c r="H72" s="10"/>
    </row>
    <row r="73" spans="1:8">
      <c r="A73" s="10"/>
      <c r="B73" s="10"/>
      <c r="C73" s="10"/>
      <c r="D73" s="10"/>
      <c r="E73" s="10"/>
      <c r="F73" s="10"/>
      <c r="G73" s="10"/>
      <c r="H73" s="10"/>
    </row>
    <row r="74" spans="1:8">
      <c r="A74" s="10"/>
      <c r="B74" s="10"/>
      <c r="C74" s="10"/>
      <c r="D74" s="10"/>
      <c r="E74" s="10"/>
      <c r="F74" s="10"/>
      <c r="G74" s="10"/>
      <c r="H74" s="10"/>
    </row>
    <row r="75" spans="1:8">
      <c r="A75" s="35"/>
      <c r="B75" s="10"/>
      <c r="C75" s="10"/>
      <c r="D75" s="10"/>
      <c r="E75" s="10"/>
      <c r="F75" s="10"/>
      <c r="G75" s="10"/>
      <c r="H75" s="10"/>
    </row>
  </sheetData>
  <mergeCells count="16">
    <mergeCell ref="B10:D10"/>
    <mergeCell ref="E10:G10"/>
    <mergeCell ref="H10:J10"/>
    <mergeCell ref="K10:M10"/>
    <mergeCell ref="B11:B13"/>
    <mergeCell ref="C11:C13"/>
    <mergeCell ref="D11:D13"/>
    <mergeCell ref="E11:E13"/>
    <mergeCell ref="F11:F13"/>
    <mergeCell ref="G11:G13"/>
    <mergeCell ref="H11:H13"/>
    <mergeCell ref="I11:I13"/>
    <mergeCell ref="J11:J13"/>
    <mergeCell ref="K11:K13"/>
    <mergeCell ref="L11:L13"/>
    <mergeCell ref="M11:M13"/>
  </mergeCells>
  <pageMargins left="0.75" right="0.75" top="1" bottom="1" header="0.5" footer="0.5"/>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08.10.2022</v>
      </c>
    </row>
    <row r="6" spans="1:14" s="1" customFormat="1" ht="14.25" customHeight="1">
      <c r="A6" s="5" t="s">
        <v>56</v>
      </c>
      <c r="B6" s="1" t="str">
        <f>'Front Cover'!A30</f>
        <v>BathNES</v>
      </c>
      <c r="E6" s="7"/>
    </row>
    <row r="7" spans="1:14" s="1" customFormat="1" ht="14.25" customHeight="1">
      <c r="A7" s="5" t="s">
        <v>57</v>
      </c>
      <c r="B7" s="1" t="s">
        <v>58</v>
      </c>
      <c r="E7" s="7"/>
      <c r="F7" s="8" t="s">
        <v>59</v>
      </c>
      <c r="G7" s="9" t="str">
        <f>'QA &amp; Issue Sheet'!C34</f>
        <v>Elyece Malnati</v>
      </c>
    </row>
    <row r="8" spans="1:14" s="1" customFormat="1" ht="14.25" customHeight="1">
      <c r="A8" s="5" t="s">
        <v>60</v>
      </c>
      <c r="B8" s="9" t="s">
        <v>29</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7" t="s">
        <v>41</v>
      </c>
      <c r="C12" s="118"/>
      <c r="D12" s="119"/>
      <c r="E12" s="117" t="s">
        <v>42</v>
      </c>
      <c r="F12" s="118"/>
      <c r="G12" s="119"/>
      <c r="H12" s="117" t="s">
        <v>43</v>
      </c>
      <c r="I12" s="118"/>
      <c r="J12" s="119"/>
      <c r="K12" s="117" t="s">
        <v>44</v>
      </c>
      <c r="L12" s="118"/>
      <c r="M12" s="119"/>
    </row>
    <row r="13" spans="1:14" s="1" customFormat="1" ht="27.75" customHeight="1">
      <c r="A13" s="120" t="s">
        <v>63</v>
      </c>
      <c r="B13" s="115" t="s">
        <v>45</v>
      </c>
      <c r="C13" s="115" t="s">
        <v>46</v>
      </c>
      <c r="D13" s="115" t="s">
        <v>47</v>
      </c>
      <c r="E13" s="115" t="s">
        <v>45</v>
      </c>
      <c r="F13" s="115" t="s">
        <v>46</v>
      </c>
      <c r="G13" s="115" t="s">
        <v>47</v>
      </c>
      <c r="H13" s="115" t="s">
        <v>45</v>
      </c>
      <c r="I13" s="115" t="s">
        <v>46</v>
      </c>
      <c r="J13" s="115" t="s">
        <v>47</v>
      </c>
      <c r="K13" s="115" t="s">
        <v>45</v>
      </c>
      <c r="L13" s="115" t="s">
        <v>46</v>
      </c>
      <c r="M13" s="115" t="s">
        <v>49</v>
      </c>
    </row>
    <row r="14" spans="1:14" s="1" customFormat="1" ht="27.75" customHeight="1">
      <c r="A14" s="121"/>
      <c r="B14" s="116"/>
      <c r="C14" s="116"/>
      <c r="D14" s="116"/>
      <c r="E14" s="116"/>
      <c r="F14" s="116"/>
      <c r="G14" s="116"/>
      <c r="H14" s="116"/>
      <c r="I14" s="116"/>
      <c r="J14" s="116"/>
      <c r="K14" s="116"/>
      <c r="L14" s="116"/>
      <c r="M14" s="116"/>
    </row>
    <row r="15" spans="1:14" s="1" customFormat="1" ht="14.25" customHeight="1">
      <c r="A15" s="12">
        <v>0.25</v>
      </c>
      <c r="B15" s="13">
        <f>E15+H15</f>
        <v>0</v>
      </c>
      <c r="C15" s="13">
        <f t="shared" ref="C15:C78" si="0">F15+I15</f>
        <v>0</v>
      </c>
      <c r="D15" s="14">
        <f t="shared" ref="D15:D78" si="1">IF(OR(B15=0,C15=0),0,C15/B15)</f>
        <v>0</v>
      </c>
      <c r="E15" s="78"/>
      <c r="F15" s="78"/>
      <c r="G15" s="14">
        <f>IF(OR(E15=0,F15=0),0,F15/E15)</f>
        <v>0</v>
      </c>
      <c r="H15" s="78"/>
      <c r="I15" s="78"/>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78"/>
      <c r="F16" s="78"/>
      <c r="G16" s="14">
        <f t="shared" ref="G16:G78" si="4">IF(OR(E16=0,F16=0),0,F16/E16)</f>
        <v>0</v>
      </c>
      <c r="H16" s="78"/>
      <c r="I16" s="78"/>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78"/>
      <c r="F17" s="78"/>
      <c r="G17" s="14">
        <f t="shared" si="4"/>
        <v>0</v>
      </c>
      <c r="H17" s="78"/>
      <c r="I17" s="78"/>
      <c r="J17" s="14">
        <f t="shared" si="5"/>
        <v>0</v>
      </c>
      <c r="K17" s="13">
        <f t="shared" si="2"/>
        <v>0</v>
      </c>
      <c r="L17" s="13">
        <v>0</v>
      </c>
      <c r="M17" s="14">
        <f t="shared" si="6"/>
        <v>0</v>
      </c>
      <c r="N17" s="15"/>
    </row>
    <row r="18" spans="1:14" s="1" customFormat="1" ht="14.25" customHeight="1">
      <c r="A18" s="12">
        <v>0.28125</v>
      </c>
      <c r="B18" s="13">
        <f t="shared" si="3"/>
        <v>0</v>
      </c>
      <c r="C18" s="13">
        <f t="shared" si="0"/>
        <v>0</v>
      </c>
      <c r="D18" s="14">
        <f t="shared" si="1"/>
        <v>0</v>
      </c>
      <c r="E18" s="78"/>
      <c r="F18" s="78"/>
      <c r="G18" s="14">
        <f t="shared" si="4"/>
        <v>0</v>
      </c>
      <c r="H18" s="78"/>
      <c r="I18" s="78"/>
      <c r="J18" s="14">
        <f t="shared" si="5"/>
        <v>0</v>
      </c>
      <c r="K18" s="13">
        <f t="shared" si="2"/>
        <v>0</v>
      </c>
      <c r="L18" s="13">
        <v>0</v>
      </c>
      <c r="M18" s="14">
        <f t="shared" si="6"/>
        <v>0</v>
      </c>
      <c r="N18" s="15"/>
    </row>
    <row r="19" spans="1:14" s="1" customFormat="1" ht="14.25" customHeight="1">
      <c r="A19" s="12">
        <v>0.29166666666666702</v>
      </c>
      <c r="B19" s="13">
        <f t="shared" si="3"/>
        <v>0</v>
      </c>
      <c r="C19" s="13">
        <f t="shared" si="0"/>
        <v>0</v>
      </c>
      <c r="D19" s="14">
        <f t="shared" si="1"/>
        <v>0</v>
      </c>
      <c r="E19" s="78"/>
      <c r="F19" s="78"/>
      <c r="G19" s="14">
        <f t="shared" si="4"/>
        <v>0</v>
      </c>
      <c r="H19" s="78"/>
      <c r="I19" s="78"/>
      <c r="J19" s="14">
        <f t="shared" si="5"/>
        <v>0</v>
      </c>
      <c r="K19" s="13">
        <f t="shared" si="2"/>
        <v>0</v>
      </c>
      <c r="L19" s="13">
        <v>0</v>
      </c>
      <c r="M19" s="14">
        <f t="shared" si="6"/>
        <v>0</v>
      </c>
      <c r="N19" s="15"/>
    </row>
    <row r="20" spans="1:14" s="1" customFormat="1" ht="14.25" customHeight="1">
      <c r="A20" s="12">
        <v>0.30208333333333298</v>
      </c>
      <c r="B20" s="13">
        <f t="shared" si="3"/>
        <v>0</v>
      </c>
      <c r="C20" s="13">
        <f t="shared" si="0"/>
        <v>0</v>
      </c>
      <c r="D20" s="14">
        <f t="shared" si="1"/>
        <v>0</v>
      </c>
      <c r="E20" s="78"/>
      <c r="F20" s="78"/>
      <c r="G20" s="14">
        <f t="shared" si="4"/>
        <v>0</v>
      </c>
      <c r="H20" s="78"/>
      <c r="I20" s="78"/>
      <c r="J20" s="14">
        <f t="shared" si="5"/>
        <v>0</v>
      </c>
      <c r="K20" s="13">
        <f t="shared" si="2"/>
        <v>0</v>
      </c>
      <c r="L20" s="13">
        <v>0</v>
      </c>
      <c r="M20" s="14">
        <f t="shared" si="6"/>
        <v>0</v>
      </c>
      <c r="N20" s="15"/>
    </row>
    <row r="21" spans="1:14" s="1" customFormat="1" ht="14.25" customHeight="1">
      <c r="A21" s="12">
        <v>0.3125</v>
      </c>
      <c r="B21" s="13">
        <f t="shared" si="3"/>
        <v>0</v>
      </c>
      <c r="C21" s="13">
        <f t="shared" si="0"/>
        <v>0</v>
      </c>
      <c r="D21" s="14">
        <f t="shared" si="1"/>
        <v>0</v>
      </c>
      <c r="E21" s="78"/>
      <c r="F21" s="78"/>
      <c r="G21" s="14">
        <f t="shared" si="4"/>
        <v>0</v>
      </c>
      <c r="H21" s="78"/>
      <c r="I21" s="78"/>
      <c r="J21" s="14">
        <f t="shared" si="5"/>
        <v>0</v>
      </c>
      <c r="K21" s="13">
        <f t="shared" si="2"/>
        <v>0</v>
      </c>
      <c r="L21" s="13">
        <v>0</v>
      </c>
      <c r="M21" s="14">
        <f t="shared" si="6"/>
        <v>0</v>
      </c>
      <c r="N21" s="15"/>
    </row>
    <row r="22" spans="1:14" s="1" customFormat="1" ht="14.25" customHeight="1">
      <c r="A22" s="12">
        <v>0.32291666666666702</v>
      </c>
      <c r="B22" s="13">
        <f t="shared" si="3"/>
        <v>0</v>
      </c>
      <c r="C22" s="13">
        <f t="shared" si="0"/>
        <v>0</v>
      </c>
      <c r="D22" s="14">
        <f t="shared" si="1"/>
        <v>0</v>
      </c>
      <c r="E22" s="78"/>
      <c r="F22" s="78"/>
      <c r="G22" s="14">
        <f t="shared" si="4"/>
        <v>0</v>
      </c>
      <c r="H22" s="78"/>
      <c r="I22" s="78"/>
      <c r="J22" s="14">
        <f t="shared" si="5"/>
        <v>0</v>
      </c>
      <c r="K22" s="13">
        <f t="shared" si="2"/>
        <v>0</v>
      </c>
      <c r="L22" s="13">
        <v>0</v>
      </c>
      <c r="M22" s="14">
        <f t="shared" si="6"/>
        <v>0</v>
      </c>
      <c r="N22" s="15"/>
    </row>
    <row r="23" spans="1:14" s="1" customFormat="1" ht="14.25" customHeight="1">
      <c r="A23" s="12">
        <v>0.33333333333333298</v>
      </c>
      <c r="B23" s="13">
        <f t="shared" si="3"/>
        <v>0</v>
      </c>
      <c r="C23" s="13">
        <f t="shared" si="0"/>
        <v>0</v>
      </c>
      <c r="D23" s="14">
        <f t="shared" si="1"/>
        <v>0</v>
      </c>
      <c r="E23" s="78"/>
      <c r="F23" s="78"/>
      <c r="G23" s="14">
        <f t="shared" si="4"/>
        <v>0</v>
      </c>
      <c r="H23" s="78"/>
      <c r="I23" s="78"/>
      <c r="J23" s="14">
        <f t="shared" si="5"/>
        <v>0</v>
      </c>
      <c r="K23" s="13">
        <f t="shared" si="2"/>
        <v>0</v>
      </c>
      <c r="L23" s="13">
        <v>0</v>
      </c>
      <c r="M23" s="14">
        <f t="shared" si="6"/>
        <v>0</v>
      </c>
      <c r="N23" s="15"/>
    </row>
    <row r="24" spans="1:14" s="1" customFormat="1" ht="14.25" customHeight="1">
      <c r="A24" s="12">
        <v>0.34375</v>
      </c>
      <c r="B24" s="13">
        <f t="shared" si="3"/>
        <v>0</v>
      </c>
      <c r="C24" s="13">
        <f t="shared" si="0"/>
        <v>0</v>
      </c>
      <c r="D24" s="14">
        <f t="shared" si="1"/>
        <v>0</v>
      </c>
      <c r="E24" s="78"/>
      <c r="F24" s="78"/>
      <c r="G24" s="14">
        <f t="shared" si="4"/>
        <v>0</v>
      </c>
      <c r="H24" s="78"/>
      <c r="I24" s="78"/>
      <c r="J24" s="14">
        <f t="shared" si="5"/>
        <v>0</v>
      </c>
      <c r="K24" s="13">
        <f t="shared" si="2"/>
        <v>0</v>
      </c>
      <c r="L24" s="13">
        <v>0</v>
      </c>
      <c r="M24" s="14">
        <f t="shared" si="6"/>
        <v>0</v>
      </c>
      <c r="N24" s="15"/>
    </row>
    <row r="25" spans="1:14" s="1" customFormat="1" ht="14.25" customHeight="1">
      <c r="A25" s="12">
        <v>0.35416666666666702</v>
      </c>
      <c r="B25" s="13">
        <f t="shared" si="3"/>
        <v>0</v>
      </c>
      <c r="C25" s="13">
        <f t="shared" si="0"/>
        <v>0</v>
      </c>
      <c r="D25" s="14">
        <f t="shared" si="1"/>
        <v>0</v>
      </c>
      <c r="E25" s="78"/>
      <c r="F25" s="78"/>
      <c r="G25" s="14">
        <f t="shared" si="4"/>
        <v>0</v>
      </c>
      <c r="H25" s="78"/>
      <c r="I25" s="78"/>
      <c r="J25" s="14">
        <f t="shared" si="5"/>
        <v>0</v>
      </c>
      <c r="K25" s="13">
        <f t="shared" si="2"/>
        <v>0</v>
      </c>
      <c r="L25" s="13">
        <v>0</v>
      </c>
      <c r="M25" s="14">
        <f t="shared" si="6"/>
        <v>0</v>
      </c>
      <c r="N25" s="15"/>
    </row>
    <row r="26" spans="1:14" s="1" customFormat="1" ht="14.25" customHeight="1">
      <c r="A26" s="12">
        <v>0.36458333333333298</v>
      </c>
      <c r="B26" s="13">
        <f t="shared" si="3"/>
        <v>0</v>
      </c>
      <c r="C26" s="13">
        <f t="shared" si="0"/>
        <v>0</v>
      </c>
      <c r="D26" s="14">
        <f t="shared" si="1"/>
        <v>0</v>
      </c>
      <c r="E26" s="78"/>
      <c r="F26" s="78"/>
      <c r="G26" s="14">
        <f t="shared" si="4"/>
        <v>0</v>
      </c>
      <c r="H26" s="78"/>
      <c r="I26" s="78"/>
      <c r="J26" s="14">
        <f t="shared" si="5"/>
        <v>0</v>
      </c>
      <c r="K26" s="13">
        <f t="shared" si="2"/>
        <v>0</v>
      </c>
      <c r="L26" s="13">
        <v>0</v>
      </c>
      <c r="M26" s="14">
        <f t="shared" si="6"/>
        <v>0</v>
      </c>
      <c r="N26" s="15"/>
    </row>
    <row r="27" spans="1:14" s="1" customFormat="1" ht="14.25" customHeight="1">
      <c r="A27" s="12">
        <v>0.375</v>
      </c>
      <c r="B27" s="13">
        <f t="shared" si="3"/>
        <v>0</v>
      </c>
      <c r="C27" s="13">
        <f t="shared" si="0"/>
        <v>0</v>
      </c>
      <c r="D27" s="14">
        <f t="shared" si="1"/>
        <v>0</v>
      </c>
      <c r="E27" s="78"/>
      <c r="F27" s="78"/>
      <c r="G27" s="14">
        <f t="shared" si="4"/>
        <v>0</v>
      </c>
      <c r="H27" s="78"/>
      <c r="I27" s="78"/>
      <c r="J27" s="14">
        <f t="shared" si="5"/>
        <v>0</v>
      </c>
      <c r="K27" s="13">
        <f t="shared" si="2"/>
        <v>0</v>
      </c>
      <c r="L27" s="13">
        <v>0</v>
      </c>
      <c r="M27" s="14">
        <f t="shared" si="6"/>
        <v>0</v>
      </c>
      <c r="N27" s="15"/>
    </row>
    <row r="28" spans="1:14" s="1" customFormat="1" ht="14.25" customHeight="1">
      <c r="A28" s="12">
        <v>0.38541666666666702</v>
      </c>
      <c r="B28" s="13">
        <f t="shared" si="3"/>
        <v>0</v>
      </c>
      <c r="C28" s="13">
        <f t="shared" si="0"/>
        <v>0</v>
      </c>
      <c r="D28" s="14">
        <f t="shared" si="1"/>
        <v>0</v>
      </c>
      <c r="E28" s="78"/>
      <c r="F28" s="78"/>
      <c r="G28" s="14">
        <f t="shared" si="4"/>
        <v>0</v>
      </c>
      <c r="H28" s="78"/>
      <c r="I28" s="78"/>
      <c r="J28" s="14">
        <f t="shared" si="5"/>
        <v>0</v>
      </c>
      <c r="K28" s="13">
        <f t="shared" si="2"/>
        <v>0</v>
      </c>
      <c r="L28" s="13">
        <v>0</v>
      </c>
      <c r="M28" s="14">
        <f t="shared" si="6"/>
        <v>0</v>
      </c>
      <c r="N28" s="15"/>
    </row>
    <row r="29" spans="1:14" s="1" customFormat="1" ht="14.25" customHeight="1">
      <c r="A29" s="12">
        <v>0.39583333333333298</v>
      </c>
      <c r="B29" s="13">
        <f t="shared" si="3"/>
        <v>0</v>
      </c>
      <c r="C29" s="13">
        <f t="shared" si="0"/>
        <v>0</v>
      </c>
      <c r="D29" s="14">
        <f t="shared" si="1"/>
        <v>0</v>
      </c>
      <c r="E29" s="78"/>
      <c r="F29" s="78"/>
      <c r="G29" s="14">
        <f t="shared" si="4"/>
        <v>0</v>
      </c>
      <c r="H29" s="78"/>
      <c r="I29" s="78"/>
      <c r="J29" s="14">
        <f t="shared" si="5"/>
        <v>0</v>
      </c>
      <c r="K29" s="13">
        <f t="shared" si="2"/>
        <v>0</v>
      </c>
      <c r="L29" s="13">
        <v>0</v>
      </c>
      <c r="M29" s="14">
        <f t="shared" si="6"/>
        <v>0</v>
      </c>
      <c r="N29" s="15"/>
    </row>
    <row r="30" spans="1:14" s="1" customFormat="1" ht="14.25" customHeight="1">
      <c r="A30" s="12">
        <v>0.40625</v>
      </c>
      <c r="B30" s="13">
        <f t="shared" si="3"/>
        <v>0</v>
      </c>
      <c r="C30" s="13">
        <f t="shared" si="0"/>
        <v>0</v>
      </c>
      <c r="D30" s="14">
        <f t="shared" si="1"/>
        <v>0</v>
      </c>
      <c r="E30" s="78"/>
      <c r="F30" s="78"/>
      <c r="G30" s="14">
        <f t="shared" si="4"/>
        <v>0</v>
      </c>
      <c r="H30" s="78"/>
      <c r="I30" s="78"/>
      <c r="J30" s="14">
        <f t="shared" si="5"/>
        <v>0</v>
      </c>
      <c r="K30" s="13">
        <f t="shared" si="2"/>
        <v>0</v>
      </c>
      <c r="L30" s="13">
        <v>0</v>
      </c>
      <c r="M30" s="14">
        <f t="shared" si="6"/>
        <v>0</v>
      </c>
      <c r="N30" s="15"/>
    </row>
    <row r="31" spans="1:14" s="1" customFormat="1" ht="14.25" customHeight="1">
      <c r="A31" s="12">
        <v>0.41666666666666702</v>
      </c>
      <c r="B31" s="13">
        <f t="shared" si="3"/>
        <v>0</v>
      </c>
      <c r="C31" s="13">
        <f t="shared" si="0"/>
        <v>0</v>
      </c>
      <c r="D31" s="14">
        <f t="shared" si="1"/>
        <v>0</v>
      </c>
      <c r="E31" s="78"/>
      <c r="F31" s="78"/>
      <c r="G31" s="14">
        <f t="shared" si="4"/>
        <v>0</v>
      </c>
      <c r="H31" s="78"/>
      <c r="I31" s="78"/>
      <c r="J31" s="14">
        <f t="shared" si="5"/>
        <v>0</v>
      </c>
      <c r="K31" s="13">
        <f t="shared" si="2"/>
        <v>0</v>
      </c>
      <c r="L31" s="13">
        <v>0</v>
      </c>
      <c r="M31" s="14">
        <f t="shared" si="6"/>
        <v>0</v>
      </c>
      <c r="N31" s="15"/>
    </row>
    <row r="32" spans="1:14" s="1" customFormat="1" ht="14.25" customHeight="1">
      <c r="A32" s="12">
        <v>0.42708333333333298</v>
      </c>
      <c r="B32" s="13">
        <f t="shared" si="3"/>
        <v>0</v>
      </c>
      <c r="C32" s="13">
        <f t="shared" si="0"/>
        <v>0</v>
      </c>
      <c r="D32" s="14">
        <f t="shared" si="1"/>
        <v>0</v>
      </c>
      <c r="E32" s="78"/>
      <c r="F32" s="78"/>
      <c r="G32" s="14">
        <f t="shared" si="4"/>
        <v>0</v>
      </c>
      <c r="H32" s="78"/>
      <c r="I32" s="78"/>
      <c r="J32" s="14">
        <f t="shared" si="5"/>
        <v>0</v>
      </c>
      <c r="K32" s="13">
        <f t="shared" si="2"/>
        <v>0</v>
      </c>
      <c r="L32" s="13">
        <v>0</v>
      </c>
      <c r="M32" s="14">
        <f t="shared" si="6"/>
        <v>0</v>
      </c>
      <c r="N32" s="15"/>
    </row>
    <row r="33" spans="1:14" s="1" customFormat="1" ht="14.25" customHeight="1">
      <c r="A33" s="12">
        <v>0.4375</v>
      </c>
      <c r="B33" s="13">
        <f t="shared" si="3"/>
        <v>0</v>
      </c>
      <c r="C33" s="13">
        <f t="shared" si="0"/>
        <v>0</v>
      </c>
      <c r="D33" s="14">
        <f t="shared" si="1"/>
        <v>0</v>
      </c>
      <c r="E33" s="78"/>
      <c r="F33" s="78"/>
      <c r="G33" s="14">
        <f t="shared" si="4"/>
        <v>0</v>
      </c>
      <c r="H33" s="78"/>
      <c r="I33" s="78"/>
      <c r="J33" s="14">
        <f t="shared" si="5"/>
        <v>0</v>
      </c>
      <c r="K33" s="13">
        <f t="shared" si="2"/>
        <v>0</v>
      </c>
      <c r="L33" s="13">
        <v>0</v>
      </c>
      <c r="M33" s="14">
        <f t="shared" si="6"/>
        <v>0</v>
      </c>
      <c r="N33" s="15"/>
    </row>
    <row r="34" spans="1:14" s="1" customFormat="1" ht="14.25" customHeight="1">
      <c r="A34" s="12">
        <v>0.44791666666666702</v>
      </c>
      <c r="B34" s="13">
        <f t="shared" si="3"/>
        <v>0</v>
      </c>
      <c r="C34" s="13">
        <f t="shared" si="0"/>
        <v>0</v>
      </c>
      <c r="D34" s="14">
        <f t="shared" si="1"/>
        <v>0</v>
      </c>
      <c r="E34" s="78"/>
      <c r="F34" s="78"/>
      <c r="G34" s="14">
        <f t="shared" si="4"/>
        <v>0</v>
      </c>
      <c r="H34" s="78"/>
      <c r="I34" s="78"/>
      <c r="J34" s="14">
        <f t="shared" si="5"/>
        <v>0</v>
      </c>
      <c r="K34" s="13">
        <f t="shared" si="2"/>
        <v>0</v>
      </c>
      <c r="L34" s="13">
        <v>0</v>
      </c>
      <c r="M34" s="14">
        <f t="shared" si="6"/>
        <v>0</v>
      </c>
      <c r="N34" s="15"/>
    </row>
    <row r="35" spans="1:14" s="1" customFormat="1" ht="14.25" customHeight="1">
      <c r="A35" s="12">
        <v>0.45833333333333298</v>
      </c>
      <c r="B35" s="13">
        <f t="shared" si="3"/>
        <v>0</v>
      </c>
      <c r="C35" s="13">
        <f t="shared" si="0"/>
        <v>0</v>
      </c>
      <c r="D35" s="14">
        <f t="shared" si="1"/>
        <v>0</v>
      </c>
      <c r="E35" s="78"/>
      <c r="F35" s="78"/>
      <c r="G35" s="14">
        <f t="shared" si="4"/>
        <v>0</v>
      </c>
      <c r="H35" s="78"/>
      <c r="I35" s="78"/>
      <c r="J35" s="14">
        <f t="shared" si="5"/>
        <v>0</v>
      </c>
      <c r="K35" s="13">
        <f t="shared" si="2"/>
        <v>0</v>
      </c>
      <c r="L35" s="13">
        <v>0</v>
      </c>
      <c r="M35" s="14">
        <f t="shared" si="6"/>
        <v>0</v>
      </c>
      <c r="N35" s="15"/>
    </row>
    <row r="36" spans="1:14" s="1" customFormat="1" ht="14.25" customHeight="1">
      <c r="A36" s="12">
        <v>0.46875</v>
      </c>
      <c r="B36" s="13">
        <f t="shared" si="3"/>
        <v>2</v>
      </c>
      <c r="C36" s="13">
        <f t="shared" si="0"/>
        <v>1</v>
      </c>
      <c r="D36" s="14">
        <f t="shared" si="1"/>
        <v>0.5</v>
      </c>
      <c r="E36" s="122">
        <v>1</v>
      </c>
      <c r="F36" s="122">
        <v>1</v>
      </c>
      <c r="G36" s="14">
        <f t="shared" si="4"/>
        <v>1</v>
      </c>
      <c r="H36" s="122">
        <v>1</v>
      </c>
      <c r="I36" s="122">
        <v>0</v>
      </c>
      <c r="J36" s="14">
        <f t="shared" si="5"/>
        <v>0</v>
      </c>
      <c r="K36" s="13">
        <f t="shared" si="2"/>
        <v>1</v>
      </c>
      <c r="L36" s="13">
        <v>0</v>
      </c>
      <c r="M36" s="14">
        <f t="shared" si="6"/>
        <v>0</v>
      </c>
      <c r="N36" s="15"/>
    </row>
    <row r="37" spans="1:14" s="1" customFormat="1" ht="14.25" customHeight="1">
      <c r="A37" s="12">
        <v>0.47916666666666702</v>
      </c>
      <c r="B37" s="13">
        <f t="shared" si="3"/>
        <v>3</v>
      </c>
      <c r="C37" s="13">
        <f t="shared" si="0"/>
        <v>3</v>
      </c>
      <c r="D37" s="14">
        <f t="shared" si="1"/>
        <v>1</v>
      </c>
      <c r="E37" s="76">
        <v>1</v>
      </c>
      <c r="F37" s="13">
        <v>1</v>
      </c>
      <c r="G37" s="14">
        <f t="shared" si="4"/>
        <v>1</v>
      </c>
      <c r="H37" s="76">
        <v>2</v>
      </c>
      <c r="I37" s="13">
        <v>2</v>
      </c>
      <c r="J37" s="14">
        <f t="shared" si="5"/>
        <v>1</v>
      </c>
      <c r="K37" s="13">
        <f t="shared" si="2"/>
        <v>1</v>
      </c>
      <c r="L37" s="13">
        <v>0</v>
      </c>
      <c r="M37" s="14">
        <f t="shared" si="6"/>
        <v>0</v>
      </c>
      <c r="N37" s="15"/>
    </row>
    <row r="38" spans="1:14" s="1" customFormat="1" ht="14.25" customHeight="1">
      <c r="A38" s="12">
        <v>0.48958333333333298</v>
      </c>
      <c r="B38" s="13">
        <f t="shared" si="3"/>
        <v>10</v>
      </c>
      <c r="C38" s="13">
        <f t="shared" si="0"/>
        <v>8</v>
      </c>
      <c r="D38" s="14">
        <f t="shared" si="1"/>
        <v>0.8</v>
      </c>
      <c r="E38" s="76">
        <v>3</v>
      </c>
      <c r="F38" s="13">
        <v>3</v>
      </c>
      <c r="G38" s="14">
        <f t="shared" si="4"/>
        <v>1</v>
      </c>
      <c r="H38" s="76">
        <v>7</v>
      </c>
      <c r="I38" s="13">
        <v>5</v>
      </c>
      <c r="J38" s="14">
        <f t="shared" si="5"/>
        <v>0.7142857142857143</v>
      </c>
      <c r="K38" s="13">
        <f t="shared" si="2"/>
        <v>3</v>
      </c>
      <c r="L38" s="13">
        <v>0</v>
      </c>
      <c r="M38" s="14">
        <f t="shared" si="6"/>
        <v>0</v>
      </c>
      <c r="N38" s="15"/>
    </row>
    <row r="39" spans="1:14" s="1" customFormat="1" ht="14.25" customHeight="1">
      <c r="A39" s="12">
        <v>0.5</v>
      </c>
      <c r="B39" s="13">
        <f t="shared" si="3"/>
        <v>6</v>
      </c>
      <c r="C39" s="13">
        <f t="shared" si="0"/>
        <v>6</v>
      </c>
      <c r="D39" s="14">
        <f t="shared" si="1"/>
        <v>1</v>
      </c>
      <c r="E39" s="76">
        <v>2</v>
      </c>
      <c r="F39" s="13">
        <v>2</v>
      </c>
      <c r="G39" s="14">
        <f t="shared" si="4"/>
        <v>1</v>
      </c>
      <c r="H39" s="76">
        <v>4</v>
      </c>
      <c r="I39" s="13">
        <v>4</v>
      </c>
      <c r="J39" s="14">
        <f t="shared" si="5"/>
        <v>1</v>
      </c>
      <c r="K39" s="13">
        <f t="shared" si="2"/>
        <v>2</v>
      </c>
      <c r="L39" s="13">
        <v>0</v>
      </c>
      <c r="M39" s="14">
        <f t="shared" si="6"/>
        <v>0</v>
      </c>
      <c r="N39" s="15"/>
    </row>
    <row r="40" spans="1:14" s="1" customFormat="1" ht="14.25" customHeight="1">
      <c r="A40" s="12">
        <v>0.51041666666666696</v>
      </c>
      <c r="B40" s="13">
        <f t="shared" si="3"/>
        <v>14</v>
      </c>
      <c r="C40" s="13">
        <f t="shared" si="0"/>
        <v>10</v>
      </c>
      <c r="D40" s="14">
        <f t="shared" si="1"/>
        <v>0.7142857142857143</v>
      </c>
      <c r="E40" s="76">
        <v>6</v>
      </c>
      <c r="F40" s="13">
        <v>6</v>
      </c>
      <c r="G40" s="14">
        <f t="shared" si="4"/>
        <v>1</v>
      </c>
      <c r="H40" s="76">
        <v>8</v>
      </c>
      <c r="I40" s="13">
        <v>4</v>
      </c>
      <c r="J40" s="14">
        <f t="shared" si="5"/>
        <v>0.5</v>
      </c>
      <c r="K40" s="13">
        <f t="shared" si="2"/>
        <v>6</v>
      </c>
      <c r="L40" s="13">
        <v>0</v>
      </c>
      <c r="M40" s="14">
        <f t="shared" si="6"/>
        <v>0</v>
      </c>
      <c r="N40" s="15"/>
    </row>
    <row r="41" spans="1:14" s="1" customFormat="1" ht="14.25" customHeight="1">
      <c r="A41" s="12">
        <v>0.52083333333333304</v>
      </c>
      <c r="B41" s="13">
        <f t="shared" si="3"/>
        <v>8</v>
      </c>
      <c r="C41" s="13">
        <f t="shared" si="0"/>
        <v>7</v>
      </c>
      <c r="D41" s="14">
        <f t="shared" si="1"/>
        <v>0.875</v>
      </c>
      <c r="E41" s="76">
        <v>4</v>
      </c>
      <c r="F41" s="13">
        <v>4</v>
      </c>
      <c r="G41" s="14">
        <f t="shared" si="4"/>
        <v>1</v>
      </c>
      <c r="H41" s="76">
        <v>4</v>
      </c>
      <c r="I41" s="13">
        <v>3</v>
      </c>
      <c r="J41" s="14">
        <f t="shared" si="5"/>
        <v>0.75</v>
      </c>
      <c r="K41" s="13">
        <f t="shared" si="2"/>
        <v>4</v>
      </c>
      <c r="L41" s="13">
        <v>2</v>
      </c>
      <c r="M41" s="14">
        <f t="shared" si="6"/>
        <v>0.5</v>
      </c>
      <c r="N41" s="15"/>
    </row>
    <row r="42" spans="1:14" s="1" customFormat="1" ht="14.25" customHeight="1">
      <c r="A42" s="12">
        <v>0.53125</v>
      </c>
      <c r="B42" s="13">
        <f t="shared" si="3"/>
        <v>16</v>
      </c>
      <c r="C42" s="13">
        <f t="shared" si="0"/>
        <v>12</v>
      </c>
      <c r="D42" s="14">
        <f t="shared" si="1"/>
        <v>0.75</v>
      </c>
      <c r="E42" s="76">
        <v>7</v>
      </c>
      <c r="F42" s="13">
        <v>6</v>
      </c>
      <c r="G42" s="14">
        <f t="shared" si="4"/>
        <v>0.8571428571428571</v>
      </c>
      <c r="H42" s="76">
        <v>9</v>
      </c>
      <c r="I42" s="13">
        <v>6</v>
      </c>
      <c r="J42" s="14">
        <f t="shared" si="5"/>
        <v>0.66666666666666663</v>
      </c>
      <c r="K42" s="13">
        <f t="shared" si="2"/>
        <v>7</v>
      </c>
      <c r="L42" s="13">
        <v>2</v>
      </c>
      <c r="M42" s="14">
        <f t="shared" si="6"/>
        <v>0.2857142857142857</v>
      </c>
      <c r="N42" s="15"/>
    </row>
    <row r="43" spans="1:14" s="1" customFormat="1" ht="14.25" customHeight="1">
      <c r="A43" s="12">
        <v>0.54166666666666696</v>
      </c>
      <c r="B43" s="13">
        <f t="shared" si="3"/>
        <v>12</v>
      </c>
      <c r="C43" s="13">
        <f t="shared" si="0"/>
        <v>9</v>
      </c>
      <c r="D43" s="14">
        <f t="shared" si="1"/>
        <v>0.75</v>
      </c>
      <c r="E43" s="76">
        <v>3</v>
      </c>
      <c r="F43" s="13">
        <v>3</v>
      </c>
      <c r="G43" s="14">
        <f t="shared" si="4"/>
        <v>1</v>
      </c>
      <c r="H43" s="76">
        <v>9</v>
      </c>
      <c r="I43" s="13">
        <v>6</v>
      </c>
      <c r="J43" s="14">
        <f t="shared" si="5"/>
        <v>0.66666666666666663</v>
      </c>
      <c r="K43" s="13">
        <f t="shared" si="2"/>
        <v>3</v>
      </c>
      <c r="L43" s="13">
        <v>0</v>
      </c>
      <c r="M43" s="14">
        <f t="shared" si="6"/>
        <v>0</v>
      </c>
      <c r="N43" s="15"/>
    </row>
    <row r="44" spans="1:14" s="1" customFormat="1" ht="14.25" customHeight="1">
      <c r="A44" s="12">
        <v>0.55208333333333304</v>
      </c>
      <c r="B44" s="13">
        <f t="shared" si="3"/>
        <v>4</v>
      </c>
      <c r="C44" s="13">
        <f t="shared" si="0"/>
        <v>4</v>
      </c>
      <c r="D44" s="14">
        <f t="shared" si="1"/>
        <v>1</v>
      </c>
      <c r="E44" s="76">
        <v>2</v>
      </c>
      <c r="F44" s="13">
        <v>2</v>
      </c>
      <c r="G44" s="14">
        <f t="shared" si="4"/>
        <v>1</v>
      </c>
      <c r="H44" s="76">
        <v>2</v>
      </c>
      <c r="I44" s="13">
        <v>2</v>
      </c>
      <c r="J44" s="14">
        <f t="shared" si="5"/>
        <v>1</v>
      </c>
      <c r="K44" s="13">
        <f t="shared" si="2"/>
        <v>2</v>
      </c>
      <c r="L44" s="13">
        <v>0</v>
      </c>
      <c r="M44" s="14">
        <f t="shared" si="6"/>
        <v>0</v>
      </c>
      <c r="N44" s="15"/>
    </row>
    <row r="45" spans="1:14" s="1" customFormat="1" ht="14.25" customHeight="1">
      <c r="A45" s="12">
        <v>0.5625</v>
      </c>
      <c r="B45" s="13">
        <f t="shared" si="3"/>
        <v>9</v>
      </c>
      <c r="C45" s="13">
        <f t="shared" si="0"/>
        <v>7</v>
      </c>
      <c r="D45" s="14">
        <f t="shared" si="1"/>
        <v>0.77777777777777779</v>
      </c>
      <c r="E45" s="76">
        <v>4</v>
      </c>
      <c r="F45" s="13">
        <v>3</v>
      </c>
      <c r="G45" s="14">
        <f t="shared" si="4"/>
        <v>0.75</v>
      </c>
      <c r="H45" s="76">
        <v>5</v>
      </c>
      <c r="I45" s="13">
        <v>4</v>
      </c>
      <c r="J45" s="14">
        <f t="shared" si="5"/>
        <v>0.8</v>
      </c>
      <c r="K45" s="13">
        <f t="shared" si="2"/>
        <v>4</v>
      </c>
      <c r="L45" s="13">
        <v>1</v>
      </c>
      <c r="M45" s="14">
        <f t="shared" si="6"/>
        <v>0.25</v>
      </c>
      <c r="N45" s="15"/>
    </row>
    <row r="46" spans="1:14" s="1" customFormat="1" ht="14.25" customHeight="1">
      <c r="A46" s="12">
        <v>0.57291666666666696</v>
      </c>
      <c r="B46" s="13">
        <f t="shared" si="3"/>
        <v>16</v>
      </c>
      <c r="C46" s="13">
        <f t="shared" si="0"/>
        <v>13</v>
      </c>
      <c r="D46" s="14">
        <f t="shared" si="1"/>
        <v>0.8125</v>
      </c>
      <c r="E46" s="76">
        <v>9</v>
      </c>
      <c r="F46" s="13">
        <v>9</v>
      </c>
      <c r="G46" s="14">
        <f t="shared" si="4"/>
        <v>1</v>
      </c>
      <c r="H46" s="76">
        <v>7</v>
      </c>
      <c r="I46" s="13">
        <v>4</v>
      </c>
      <c r="J46" s="14">
        <f t="shared" si="5"/>
        <v>0.5714285714285714</v>
      </c>
      <c r="K46" s="13">
        <f t="shared" si="2"/>
        <v>9</v>
      </c>
      <c r="L46" s="13">
        <v>1</v>
      </c>
      <c r="M46" s="14">
        <f t="shared" si="6"/>
        <v>0.1111111111111111</v>
      </c>
      <c r="N46" s="15"/>
    </row>
    <row r="47" spans="1:14" s="1" customFormat="1" ht="14.25" customHeight="1">
      <c r="A47" s="12">
        <v>0.58333333333333304</v>
      </c>
      <c r="B47" s="13">
        <f t="shared" si="3"/>
        <v>14</v>
      </c>
      <c r="C47" s="13">
        <f t="shared" si="0"/>
        <v>14</v>
      </c>
      <c r="D47" s="14">
        <f t="shared" si="1"/>
        <v>1</v>
      </c>
      <c r="E47" s="76">
        <v>5</v>
      </c>
      <c r="F47" s="13">
        <v>5</v>
      </c>
      <c r="G47" s="14">
        <f t="shared" si="4"/>
        <v>1</v>
      </c>
      <c r="H47" s="76">
        <v>9</v>
      </c>
      <c r="I47" s="13">
        <v>9</v>
      </c>
      <c r="J47" s="14">
        <f t="shared" si="5"/>
        <v>1</v>
      </c>
      <c r="K47" s="13">
        <f t="shared" si="2"/>
        <v>5</v>
      </c>
      <c r="L47" s="13">
        <v>1</v>
      </c>
      <c r="M47" s="14">
        <f t="shared" si="6"/>
        <v>0.2</v>
      </c>
      <c r="N47" s="15"/>
    </row>
    <row r="48" spans="1:14" s="1" customFormat="1" ht="14.25" customHeight="1">
      <c r="A48" s="12">
        <v>0.59375</v>
      </c>
      <c r="B48" s="13">
        <f t="shared" si="3"/>
        <v>18</v>
      </c>
      <c r="C48" s="13">
        <f t="shared" si="0"/>
        <v>11</v>
      </c>
      <c r="D48" s="14">
        <f t="shared" si="1"/>
        <v>0.61111111111111116</v>
      </c>
      <c r="E48" s="76">
        <v>5</v>
      </c>
      <c r="F48" s="13">
        <v>4</v>
      </c>
      <c r="G48" s="14">
        <f t="shared" si="4"/>
        <v>0.8</v>
      </c>
      <c r="H48" s="76">
        <v>13</v>
      </c>
      <c r="I48" s="13">
        <v>7</v>
      </c>
      <c r="J48" s="14">
        <f t="shared" si="5"/>
        <v>0.53846153846153844</v>
      </c>
      <c r="K48" s="13">
        <f t="shared" si="2"/>
        <v>5</v>
      </c>
      <c r="L48" s="13">
        <v>0</v>
      </c>
      <c r="M48" s="14">
        <f t="shared" si="6"/>
        <v>0</v>
      </c>
      <c r="N48" s="15"/>
    </row>
    <row r="49" spans="1:14" s="1" customFormat="1" ht="14.25" customHeight="1">
      <c r="A49" s="12">
        <v>0.60416666666666696</v>
      </c>
      <c r="B49" s="13">
        <f t="shared" si="3"/>
        <v>7</v>
      </c>
      <c r="C49" s="13">
        <f t="shared" si="0"/>
        <v>4</v>
      </c>
      <c r="D49" s="14">
        <f t="shared" si="1"/>
        <v>0.5714285714285714</v>
      </c>
      <c r="E49" s="76">
        <v>4</v>
      </c>
      <c r="F49" s="13">
        <v>3</v>
      </c>
      <c r="G49" s="14">
        <f t="shared" si="4"/>
        <v>0.75</v>
      </c>
      <c r="H49" s="76">
        <v>3</v>
      </c>
      <c r="I49" s="13">
        <v>1</v>
      </c>
      <c r="J49" s="14">
        <f t="shared" si="5"/>
        <v>0.33333333333333331</v>
      </c>
      <c r="K49" s="13">
        <f t="shared" si="2"/>
        <v>4</v>
      </c>
      <c r="L49" s="13">
        <v>1</v>
      </c>
      <c r="M49" s="14">
        <f t="shared" si="6"/>
        <v>0.25</v>
      </c>
      <c r="N49" s="15"/>
    </row>
    <row r="50" spans="1:14" s="1" customFormat="1" ht="14.25" customHeight="1">
      <c r="A50" s="12">
        <v>0.61458333333333304</v>
      </c>
      <c r="B50" s="13">
        <f t="shared" si="3"/>
        <v>5</v>
      </c>
      <c r="C50" s="13">
        <f t="shared" si="0"/>
        <v>5</v>
      </c>
      <c r="D50" s="14">
        <f t="shared" si="1"/>
        <v>1</v>
      </c>
      <c r="E50" s="76">
        <v>3</v>
      </c>
      <c r="F50" s="13">
        <v>3</v>
      </c>
      <c r="G50" s="14">
        <f t="shared" si="4"/>
        <v>1</v>
      </c>
      <c r="H50" s="76">
        <v>2</v>
      </c>
      <c r="I50" s="13">
        <v>2</v>
      </c>
      <c r="J50" s="14">
        <f t="shared" si="5"/>
        <v>1</v>
      </c>
      <c r="K50" s="13">
        <f t="shared" si="2"/>
        <v>3</v>
      </c>
      <c r="L50" s="13">
        <v>1</v>
      </c>
      <c r="M50" s="14">
        <f t="shared" si="6"/>
        <v>0.33333333333333331</v>
      </c>
      <c r="N50" s="15"/>
    </row>
    <row r="51" spans="1:14" s="1" customFormat="1" ht="14.25" customHeight="1">
      <c r="A51" s="12">
        <v>0.625</v>
      </c>
      <c r="B51" s="13">
        <f t="shared" si="3"/>
        <v>4</v>
      </c>
      <c r="C51" s="13">
        <f t="shared" si="0"/>
        <v>2</v>
      </c>
      <c r="D51" s="14">
        <f t="shared" si="1"/>
        <v>0.5</v>
      </c>
      <c r="E51" s="76">
        <v>3</v>
      </c>
      <c r="F51" s="13">
        <v>2</v>
      </c>
      <c r="G51" s="14">
        <f t="shared" si="4"/>
        <v>0.66666666666666663</v>
      </c>
      <c r="H51" s="76">
        <v>1</v>
      </c>
      <c r="I51" s="13">
        <v>0</v>
      </c>
      <c r="J51" s="14">
        <f t="shared" si="5"/>
        <v>0</v>
      </c>
      <c r="K51" s="13">
        <f t="shared" si="2"/>
        <v>3</v>
      </c>
      <c r="L51" s="13">
        <v>0</v>
      </c>
      <c r="M51" s="14">
        <f t="shared" si="6"/>
        <v>0</v>
      </c>
      <c r="N51" s="15"/>
    </row>
    <row r="52" spans="1:14" s="1" customFormat="1" ht="14.25" customHeight="1">
      <c r="A52" s="12">
        <v>0.63541666666666696</v>
      </c>
      <c r="B52" s="13">
        <f t="shared" si="3"/>
        <v>2</v>
      </c>
      <c r="C52" s="13">
        <f t="shared" si="0"/>
        <v>2</v>
      </c>
      <c r="D52" s="14">
        <f t="shared" si="1"/>
        <v>1</v>
      </c>
      <c r="E52" s="76">
        <v>1</v>
      </c>
      <c r="F52" s="13">
        <v>1</v>
      </c>
      <c r="G52" s="14">
        <f t="shared" si="4"/>
        <v>1</v>
      </c>
      <c r="H52" s="76">
        <v>1</v>
      </c>
      <c r="I52" s="13">
        <v>1</v>
      </c>
      <c r="J52" s="14">
        <f t="shared" si="5"/>
        <v>1</v>
      </c>
      <c r="K52" s="13">
        <f t="shared" si="2"/>
        <v>1</v>
      </c>
      <c r="L52" s="13">
        <v>1</v>
      </c>
      <c r="M52" s="14">
        <f t="shared" si="6"/>
        <v>1</v>
      </c>
      <c r="N52" s="15"/>
    </row>
    <row r="53" spans="1:14" s="1" customFormat="1" ht="14.25" customHeight="1">
      <c r="A53" s="12">
        <v>0.64583333333333304</v>
      </c>
      <c r="B53" s="13">
        <f t="shared" si="3"/>
        <v>7</v>
      </c>
      <c r="C53" s="13">
        <f t="shared" si="0"/>
        <v>5</v>
      </c>
      <c r="D53" s="14">
        <f t="shared" si="1"/>
        <v>0.7142857142857143</v>
      </c>
      <c r="E53" s="76">
        <v>5</v>
      </c>
      <c r="F53" s="13">
        <v>4</v>
      </c>
      <c r="G53" s="14">
        <f t="shared" si="4"/>
        <v>0.8</v>
      </c>
      <c r="H53" s="76">
        <v>2</v>
      </c>
      <c r="I53" s="13">
        <v>1</v>
      </c>
      <c r="J53" s="14">
        <f t="shared" si="5"/>
        <v>0.5</v>
      </c>
      <c r="K53" s="13">
        <f t="shared" si="2"/>
        <v>5</v>
      </c>
      <c r="L53" s="13">
        <v>1</v>
      </c>
      <c r="M53" s="14">
        <f t="shared" si="6"/>
        <v>0.2</v>
      </c>
      <c r="N53" s="15"/>
    </row>
    <row r="54" spans="1:14" s="1" customFormat="1" ht="14.25" customHeight="1">
      <c r="A54" s="12">
        <v>0.65625</v>
      </c>
      <c r="B54" s="13">
        <f t="shared" si="3"/>
        <v>6</v>
      </c>
      <c r="C54" s="13">
        <f t="shared" si="0"/>
        <v>5</v>
      </c>
      <c r="D54" s="14">
        <f t="shared" si="1"/>
        <v>0.83333333333333337</v>
      </c>
      <c r="E54" s="76">
        <v>5</v>
      </c>
      <c r="F54" s="13">
        <v>4</v>
      </c>
      <c r="G54" s="14">
        <f t="shared" si="4"/>
        <v>0.8</v>
      </c>
      <c r="H54" s="76">
        <v>1</v>
      </c>
      <c r="I54" s="13">
        <v>1</v>
      </c>
      <c r="J54" s="14">
        <f t="shared" si="5"/>
        <v>1</v>
      </c>
      <c r="K54" s="13">
        <f t="shared" si="2"/>
        <v>5</v>
      </c>
      <c r="L54" s="13">
        <v>1</v>
      </c>
      <c r="M54" s="14">
        <f t="shared" si="6"/>
        <v>0.2</v>
      </c>
      <c r="N54" s="15"/>
    </row>
    <row r="55" spans="1:14" s="1" customFormat="1" ht="14.25" customHeight="1">
      <c r="A55" s="12">
        <v>0.66666666666666696</v>
      </c>
      <c r="B55" s="13">
        <f t="shared" si="3"/>
        <v>7</v>
      </c>
      <c r="C55" s="13">
        <f t="shared" si="0"/>
        <v>4</v>
      </c>
      <c r="D55" s="14">
        <f t="shared" si="1"/>
        <v>0.5714285714285714</v>
      </c>
      <c r="E55" s="76">
        <v>3</v>
      </c>
      <c r="F55" s="13">
        <v>2</v>
      </c>
      <c r="G55" s="14">
        <f t="shared" si="4"/>
        <v>0.66666666666666663</v>
      </c>
      <c r="H55" s="76">
        <v>4</v>
      </c>
      <c r="I55" s="13">
        <v>2</v>
      </c>
      <c r="J55" s="14">
        <f t="shared" si="5"/>
        <v>0.5</v>
      </c>
      <c r="K55" s="13">
        <f t="shared" si="2"/>
        <v>3</v>
      </c>
      <c r="L55" s="13">
        <v>0</v>
      </c>
      <c r="M55" s="14">
        <f t="shared" si="6"/>
        <v>0</v>
      </c>
      <c r="N55" s="15"/>
    </row>
    <row r="56" spans="1:14" s="1" customFormat="1" ht="14.25" customHeight="1">
      <c r="A56" s="12">
        <v>0.67708333333333304</v>
      </c>
      <c r="B56" s="13">
        <f t="shared" si="3"/>
        <v>2</v>
      </c>
      <c r="C56" s="13">
        <f t="shared" si="0"/>
        <v>2</v>
      </c>
      <c r="D56" s="14">
        <f t="shared" si="1"/>
        <v>1</v>
      </c>
      <c r="E56" s="76">
        <v>2</v>
      </c>
      <c r="F56" s="13">
        <v>2</v>
      </c>
      <c r="G56" s="14">
        <f t="shared" si="4"/>
        <v>1</v>
      </c>
      <c r="H56" s="76">
        <v>0</v>
      </c>
      <c r="I56" s="13">
        <v>0</v>
      </c>
      <c r="J56" s="14">
        <f t="shared" si="5"/>
        <v>0</v>
      </c>
      <c r="K56" s="13">
        <f t="shared" si="2"/>
        <v>2</v>
      </c>
      <c r="L56" s="13">
        <v>1</v>
      </c>
      <c r="M56" s="14">
        <f t="shared" si="6"/>
        <v>0.5</v>
      </c>
      <c r="N56" s="15"/>
    </row>
    <row r="57" spans="1:14" s="1" customFormat="1" ht="14.25" customHeight="1">
      <c r="A57" s="12">
        <v>0.6875</v>
      </c>
      <c r="B57" s="13">
        <f t="shared" si="3"/>
        <v>8</v>
      </c>
      <c r="C57" s="13">
        <f t="shared" si="0"/>
        <v>6</v>
      </c>
      <c r="D57" s="14">
        <f t="shared" si="1"/>
        <v>0.75</v>
      </c>
      <c r="E57" s="76">
        <v>6</v>
      </c>
      <c r="F57" s="13">
        <v>6</v>
      </c>
      <c r="G57" s="14">
        <f t="shared" si="4"/>
        <v>1</v>
      </c>
      <c r="H57" s="76">
        <v>2</v>
      </c>
      <c r="I57" s="13">
        <v>0</v>
      </c>
      <c r="J57" s="14">
        <f t="shared" si="5"/>
        <v>0</v>
      </c>
      <c r="K57" s="13">
        <f t="shared" si="2"/>
        <v>6</v>
      </c>
      <c r="L57" s="13">
        <v>1</v>
      </c>
      <c r="M57" s="14">
        <f t="shared" si="6"/>
        <v>0.16666666666666666</v>
      </c>
      <c r="N57" s="15"/>
    </row>
    <row r="58" spans="1:14" s="1" customFormat="1" ht="14.25" customHeight="1">
      <c r="A58" s="12">
        <v>0.69791666666666696</v>
      </c>
      <c r="B58" s="13">
        <f t="shared" si="3"/>
        <v>4</v>
      </c>
      <c r="C58" s="13">
        <f t="shared" si="0"/>
        <v>4</v>
      </c>
      <c r="D58" s="14">
        <f t="shared" si="1"/>
        <v>1</v>
      </c>
      <c r="E58" s="76">
        <v>0</v>
      </c>
      <c r="F58" s="13">
        <v>0</v>
      </c>
      <c r="G58" s="14">
        <f t="shared" si="4"/>
        <v>0</v>
      </c>
      <c r="H58" s="76">
        <v>4</v>
      </c>
      <c r="I58" s="13">
        <v>4</v>
      </c>
      <c r="J58" s="14">
        <f t="shared" si="5"/>
        <v>1</v>
      </c>
      <c r="K58" s="13">
        <f t="shared" si="2"/>
        <v>0</v>
      </c>
      <c r="L58" s="13">
        <v>0</v>
      </c>
      <c r="M58" s="14">
        <f t="shared" si="6"/>
        <v>0</v>
      </c>
      <c r="N58" s="15"/>
    </row>
    <row r="59" spans="1:14" s="1" customFormat="1" ht="14.25" customHeight="1">
      <c r="A59" s="12">
        <v>0.70833333333333304</v>
      </c>
      <c r="B59" s="13">
        <f t="shared" si="3"/>
        <v>5</v>
      </c>
      <c r="C59" s="13">
        <f t="shared" si="0"/>
        <v>5</v>
      </c>
      <c r="D59" s="14">
        <f t="shared" si="1"/>
        <v>1</v>
      </c>
      <c r="E59" s="76">
        <v>2</v>
      </c>
      <c r="F59" s="13">
        <v>2</v>
      </c>
      <c r="G59" s="14">
        <f t="shared" si="4"/>
        <v>1</v>
      </c>
      <c r="H59" s="76">
        <v>3</v>
      </c>
      <c r="I59" s="13">
        <v>3</v>
      </c>
      <c r="J59" s="14">
        <f t="shared" si="5"/>
        <v>1</v>
      </c>
      <c r="K59" s="13">
        <f t="shared" si="2"/>
        <v>2</v>
      </c>
      <c r="L59" s="13">
        <v>1</v>
      </c>
      <c r="M59" s="14">
        <f t="shared" si="6"/>
        <v>0.5</v>
      </c>
      <c r="N59" s="15"/>
    </row>
    <row r="60" spans="1:14" s="1" customFormat="1" ht="14.25" customHeight="1">
      <c r="A60" s="12">
        <v>0.71875</v>
      </c>
      <c r="B60" s="13">
        <f t="shared" si="3"/>
        <v>9</v>
      </c>
      <c r="C60" s="13">
        <f t="shared" si="0"/>
        <v>6</v>
      </c>
      <c r="D60" s="14">
        <f t="shared" si="1"/>
        <v>0.66666666666666663</v>
      </c>
      <c r="E60" s="76">
        <v>3</v>
      </c>
      <c r="F60" s="13">
        <v>2</v>
      </c>
      <c r="G60" s="14">
        <f t="shared" si="4"/>
        <v>0.66666666666666663</v>
      </c>
      <c r="H60" s="76">
        <v>6</v>
      </c>
      <c r="I60" s="13">
        <v>4</v>
      </c>
      <c r="J60" s="14">
        <f t="shared" si="5"/>
        <v>0.66666666666666663</v>
      </c>
      <c r="K60" s="13">
        <f t="shared" si="2"/>
        <v>3</v>
      </c>
      <c r="L60" s="13">
        <v>1</v>
      </c>
      <c r="M60" s="14">
        <f t="shared" si="6"/>
        <v>0.33333333333333331</v>
      </c>
      <c r="N60" s="15"/>
    </row>
    <row r="61" spans="1:14" s="1" customFormat="1" ht="14.25" customHeight="1">
      <c r="A61" s="12">
        <v>0.72916666666666696</v>
      </c>
      <c r="B61" s="13">
        <f t="shared" si="3"/>
        <v>6</v>
      </c>
      <c r="C61" s="13">
        <f t="shared" si="0"/>
        <v>5</v>
      </c>
      <c r="D61" s="14">
        <f t="shared" si="1"/>
        <v>0.83333333333333337</v>
      </c>
      <c r="E61" s="76">
        <v>4</v>
      </c>
      <c r="F61" s="13">
        <v>4</v>
      </c>
      <c r="G61" s="14">
        <f t="shared" si="4"/>
        <v>1</v>
      </c>
      <c r="H61" s="76">
        <v>2</v>
      </c>
      <c r="I61" s="13">
        <v>1</v>
      </c>
      <c r="J61" s="14">
        <f t="shared" si="5"/>
        <v>0.5</v>
      </c>
      <c r="K61" s="13">
        <f t="shared" si="2"/>
        <v>4</v>
      </c>
      <c r="L61" s="13">
        <v>2</v>
      </c>
      <c r="M61" s="14">
        <f t="shared" si="6"/>
        <v>0.5</v>
      </c>
      <c r="N61" s="15"/>
    </row>
    <row r="62" spans="1:14" s="1" customFormat="1" ht="14.25" customHeight="1">
      <c r="A62" s="12">
        <v>0.73958333333333304</v>
      </c>
      <c r="B62" s="13">
        <f t="shared" si="3"/>
        <v>2</v>
      </c>
      <c r="C62" s="13">
        <f t="shared" si="0"/>
        <v>2</v>
      </c>
      <c r="D62" s="14">
        <f t="shared" si="1"/>
        <v>1</v>
      </c>
      <c r="E62" s="76">
        <v>2</v>
      </c>
      <c r="F62" s="13">
        <v>2</v>
      </c>
      <c r="G62" s="14">
        <f t="shared" si="4"/>
        <v>1</v>
      </c>
      <c r="H62" s="76">
        <v>0</v>
      </c>
      <c r="I62" s="13">
        <v>0</v>
      </c>
      <c r="J62" s="14">
        <f t="shared" si="5"/>
        <v>0</v>
      </c>
      <c r="K62" s="13">
        <f t="shared" si="2"/>
        <v>2</v>
      </c>
      <c r="L62" s="13">
        <v>0</v>
      </c>
      <c r="M62" s="14">
        <f t="shared" si="6"/>
        <v>0</v>
      </c>
      <c r="N62" s="15"/>
    </row>
    <row r="63" spans="1:14" s="1" customFormat="1" ht="14.25" customHeight="1">
      <c r="A63" s="12">
        <v>0.75</v>
      </c>
      <c r="B63" s="13">
        <f t="shared" si="3"/>
        <v>1</v>
      </c>
      <c r="C63" s="13">
        <f t="shared" si="0"/>
        <v>1</v>
      </c>
      <c r="D63" s="14">
        <f t="shared" si="1"/>
        <v>1</v>
      </c>
      <c r="E63" s="76">
        <v>0</v>
      </c>
      <c r="F63" s="13">
        <v>0</v>
      </c>
      <c r="G63" s="14">
        <f t="shared" si="4"/>
        <v>0</v>
      </c>
      <c r="H63" s="76">
        <v>1</v>
      </c>
      <c r="I63" s="13">
        <v>1</v>
      </c>
      <c r="J63" s="14">
        <f t="shared" si="5"/>
        <v>1</v>
      </c>
      <c r="K63" s="13">
        <f t="shared" si="2"/>
        <v>0</v>
      </c>
      <c r="L63" s="13">
        <v>0</v>
      </c>
      <c r="M63" s="14">
        <f t="shared" si="6"/>
        <v>0</v>
      </c>
      <c r="N63" s="15"/>
    </row>
    <row r="64" spans="1:14" s="1" customFormat="1" ht="14.25" customHeight="1">
      <c r="A64" s="12">
        <v>0.76041666666666696</v>
      </c>
      <c r="B64" s="13">
        <f t="shared" si="3"/>
        <v>0</v>
      </c>
      <c r="C64" s="13">
        <f t="shared" si="0"/>
        <v>0</v>
      </c>
      <c r="D64" s="14">
        <f t="shared" si="1"/>
        <v>0</v>
      </c>
      <c r="E64" s="76">
        <v>0</v>
      </c>
      <c r="F64" s="13">
        <v>0</v>
      </c>
      <c r="G64" s="14">
        <f t="shared" si="4"/>
        <v>0</v>
      </c>
      <c r="H64" s="76">
        <v>0</v>
      </c>
      <c r="I64" s="13">
        <v>0</v>
      </c>
      <c r="J64" s="14">
        <f t="shared" si="5"/>
        <v>0</v>
      </c>
      <c r="K64" s="13">
        <f t="shared" si="2"/>
        <v>0</v>
      </c>
      <c r="L64" s="13">
        <v>0</v>
      </c>
      <c r="M64" s="14">
        <f t="shared" si="6"/>
        <v>0</v>
      </c>
    </row>
    <row r="65" spans="1:13" s="1" customFormat="1" ht="14.25" customHeight="1">
      <c r="A65" s="12">
        <v>0.77083333333333304</v>
      </c>
      <c r="B65" s="13">
        <f t="shared" si="3"/>
        <v>3</v>
      </c>
      <c r="C65" s="13">
        <f t="shared" si="0"/>
        <v>2</v>
      </c>
      <c r="D65" s="14">
        <f t="shared" si="1"/>
        <v>0.66666666666666663</v>
      </c>
      <c r="E65" s="76">
        <v>2</v>
      </c>
      <c r="F65" s="13">
        <v>2</v>
      </c>
      <c r="G65" s="14">
        <f t="shared" si="4"/>
        <v>1</v>
      </c>
      <c r="H65" s="76">
        <v>1</v>
      </c>
      <c r="I65" s="13">
        <v>0</v>
      </c>
      <c r="J65" s="14">
        <f t="shared" si="5"/>
        <v>0</v>
      </c>
      <c r="K65" s="13">
        <f t="shared" si="2"/>
        <v>2</v>
      </c>
      <c r="L65" s="13">
        <v>0</v>
      </c>
      <c r="M65" s="14">
        <f t="shared" si="6"/>
        <v>0</v>
      </c>
    </row>
    <row r="66" spans="1:13" s="1" customFormat="1" ht="14.25" customHeight="1">
      <c r="A66" s="12">
        <v>0.78125</v>
      </c>
      <c r="B66" s="13">
        <f t="shared" si="3"/>
        <v>2</v>
      </c>
      <c r="C66" s="13">
        <f t="shared" si="0"/>
        <v>2</v>
      </c>
      <c r="D66" s="14">
        <f t="shared" si="1"/>
        <v>1</v>
      </c>
      <c r="E66" s="76">
        <v>1</v>
      </c>
      <c r="F66" s="13">
        <v>1</v>
      </c>
      <c r="G66" s="14">
        <f t="shared" si="4"/>
        <v>1</v>
      </c>
      <c r="H66" s="76">
        <v>1</v>
      </c>
      <c r="I66" s="13">
        <v>1</v>
      </c>
      <c r="J66" s="14">
        <f t="shared" si="5"/>
        <v>1</v>
      </c>
      <c r="K66" s="13">
        <f t="shared" si="2"/>
        <v>1</v>
      </c>
      <c r="L66" s="13">
        <v>0</v>
      </c>
      <c r="M66" s="14">
        <f t="shared" si="6"/>
        <v>0</v>
      </c>
    </row>
    <row r="67" spans="1:13" s="1" customFormat="1" ht="14.25" customHeight="1">
      <c r="A67" s="12">
        <v>0.79166666666666696</v>
      </c>
      <c r="B67" s="13">
        <f t="shared" si="3"/>
        <v>2</v>
      </c>
      <c r="C67" s="13">
        <f t="shared" si="0"/>
        <v>2</v>
      </c>
      <c r="D67" s="14">
        <f t="shared" si="1"/>
        <v>1</v>
      </c>
      <c r="E67" s="76">
        <v>1</v>
      </c>
      <c r="F67" s="13">
        <v>1</v>
      </c>
      <c r="G67" s="14">
        <f t="shared" si="4"/>
        <v>1</v>
      </c>
      <c r="H67" s="76">
        <v>1</v>
      </c>
      <c r="I67" s="13">
        <v>1</v>
      </c>
      <c r="J67" s="14">
        <f t="shared" si="5"/>
        <v>1</v>
      </c>
      <c r="K67" s="13">
        <f t="shared" si="2"/>
        <v>1</v>
      </c>
      <c r="L67" s="13">
        <v>1</v>
      </c>
      <c r="M67" s="14">
        <f t="shared" si="6"/>
        <v>1</v>
      </c>
    </row>
    <row r="68" spans="1:13" s="1" customFormat="1" ht="14.25" customHeight="1">
      <c r="A68" s="12">
        <v>0.80208333333333304</v>
      </c>
      <c r="B68" s="13">
        <f t="shared" si="3"/>
        <v>2</v>
      </c>
      <c r="C68" s="13">
        <f t="shared" si="0"/>
        <v>2</v>
      </c>
      <c r="D68" s="14">
        <f t="shared" si="1"/>
        <v>1</v>
      </c>
      <c r="E68" s="76">
        <v>1</v>
      </c>
      <c r="F68" s="13">
        <v>1</v>
      </c>
      <c r="G68" s="14">
        <f t="shared" si="4"/>
        <v>1</v>
      </c>
      <c r="H68" s="76">
        <v>1</v>
      </c>
      <c r="I68" s="13">
        <v>1</v>
      </c>
      <c r="J68" s="14">
        <f t="shared" si="5"/>
        <v>1</v>
      </c>
      <c r="K68" s="13">
        <f t="shared" si="2"/>
        <v>1</v>
      </c>
      <c r="L68" s="13">
        <v>0</v>
      </c>
      <c r="M68" s="14">
        <f t="shared" si="6"/>
        <v>0</v>
      </c>
    </row>
    <row r="69" spans="1:13" s="1" customFormat="1" ht="14.25" customHeight="1">
      <c r="A69" s="12">
        <v>0.8125</v>
      </c>
      <c r="B69" s="13">
        <f t="shared" si="3"/>
        <v>6</v>
      </c>
      <c r="C69" s="13">
        <f t="shared" si="0"/>
        <v>4</v>
      </c>
      <c r="D69" s="14">
        <f t="shared" si="1"/>
        <v>0.66666666666666663</v>
      </c>
      <c r="E69" s="76">
        <v>4</v>
      </c>
      <c r="F69" s="13">
        <v>3</v>
      </c>
      <c r="G69" s="14">
        <f t="shared" si="4"/>
        <v>0.75</v>
      </c>
      <c r="H69" s="76">
        <v>2</v>
      </c>
      <c r="I69" s="13">
        <v>1</v>
      </c>
      <c r="J69" s="14">
        <f t="shared" si="5"/>
        <v>0.5</v>
      </c>
      <c r="K69" s="13">
        <f t="shared" si="2"/>
        <v>4</v>
      </c>
      <c r="L69" s="13">
        <v>0</v>
      </c>
      <c r="M69" s="14">
        <f t="shared" si="6"/>
        <v>0</v>
      </c>
    </row>
    <row r="70" spans="1:13" s="1" customFormat="1" ht="14.25" customHeight="1">
      <c r="A70" s="12">
        <v>0.82291666666666696</v>
      </c>
      <c r="B70" s="13">
        <f t="shared" si="3"/>
        <v>1</v>
      </c>
      <c r="C70" s="13">
        <f t="shared" si="0"/>
        <v>1</v>
      </c>
      <c r="D70" s="14">
        <f t="shared" si="1"/>
        <v>1</v>
      </c>
      <c r="E70" s="76">
        <v>0</v>
      </c>
      <c r="F70" s="13">
        <v>0</v>
      </c>
      <c r="G70" s="14">
        <f t="shared" si="4"/>
        <v>0</v>
      </c>
      <c r="H70" s="76">
        <v>1</v>
      </c>
      <c r="I70" s="13">
        <v>1</v>
      </c>
      <c r="J70" s="14">
        <f t="shared" si="5"/>
        <v>1</v>
      </c>
      <c r="K70" s="13">
        <f t="shared" si="2"/>
        <v>0</v>
      </c>
      <c r="L70" s="13">
        <v>0</v>
      </c>
      <c r="M70" s="14">
        <f t="shared" si="6"/>
        <v>0</v>
      </c>
    </row>
    <row r="71" spans="1:13" s="1" customFormat="1" ht="14.25" customHeight="1">
      <c r="A71" s="12">
        <v>0.83333333333333304</v>
      </c>
      <c r="B71" s="13">
        <f t="shared" si="3"/>
        <v>0</v>
      </c>
      <c r="C71" s="13">
        <f t="shared" si="0"/>
        <v>0</v>
      </c>
      <c r="D71" s="14">
        <f t="shared" si="1"/>
        <v>0</v>
      </c>
      <c r="E71" s="76">
        <v>0</v>
      </c>
      <c r="F71" s="13">
        <v>0</v>
      </c>
      <c r="G71" s="14">
        <f t="shared" si="4"/>
        <v>0</v>
      </c>
      <c r="H71" s="76">
        <v>0</v>
      </c>
      <c r="I71" s="13">
        <v>0</v>
      </c>
      <c r="J71" s="14">
        <f t="shared" si="5"/>
        <v>0</v>
      </c>
      <c r="K71" s="13">
        <f t="shared" si="2"/>
        <v>0</v>
      </c>
      <c r="L71" s="13">
        <v>0</v>
      </c>
      <c r="M71" s="14">
        <f t="shared" si="6"/>
        <v>0</v>
      </c>
    </row>
    <row r="72" spans="1:13" s="1" customFormat="1" ht="14.25" customHeight="1">
      <c r="A72" s="12">
        <v>0.84375</v>
      </c>
      <c r="B72" s="13">
        <f t="shared" si="3"/>
        <v>0</v>
      </c>
      <c r="C72" s="13">
        <f t="shared" si="0"/>
        <v>0</v>
      </c>
      <c r="D72" s="14">
        <f t="shared" si="1"/>
        <v>0</v>
      </c>
      <c r="E72" s="76">
        <v>0</v>
      </c>
      <c r="F72" s="13">
        <v>0</v>
      </c>
      <c r="G72" s="14">
        <f t="shared" si="4"/>
        <v>0</v>
      </c>
      <c r="H72" s="76">
        <v>0</v>
      </c>
      <c r="I72" s="13">
        <v>0</v>
      </c>
      <c r="J72" s="14">
        <f t="shared" si="5"/>
        <v>0</v>
      </c>
      <c r="K72" s="13">
        <f t="shared" si="2"/>
        <v>0</v>
      </c>
      <c r="L72" s="13">
        <v>0</v>
      </c>
      <c r="M72" s="14">
        <f t="shared" si="6"/>
        <v>0</v>
      </c>
    </row>
    <row r="73" spans="1:13" s="1" customFormat="1" ht="14.25" customHeight="1">
      <c r="A73" s="12">
        <v>0.85416666666666696</v>
      </c>
      <c r="B73" s="13">
        <f t="shared" si="3"/>
        <v>2</v>
      </c>
      <c r="C73" s="13">
        <f t="shared" si="0"/>
        <v>2</v>
      </c>
      <c r="D73" s="14">
        <f t="shared" si="1"/>
        <v>1</v>
      </c>
      <c r="E73" s="76">
        <v>1</v>
      </c>
      <c r="F73" s="13">
        <v>1</v>
      </c>
      <c r="G73" s="14">
        <f t="shared" si="4"/>
        <v>1</v>
      </c>
      <c r="H73" s="76">
        <v>1</v>
      </c>
      <c r="I73" s="13">
        <v>1</v>
      </c>
      <c r="J73" s="14">
        <f t="shared" si="5"/>
        <v>1</v>
      </c>
      <c r="K73" s="13">
        <f t="shared" si="2"/>
        <v>1</v>
      </c>
      <c r="L73" s="13">
        <v>0</v>
      </c>
      <c r="M73" s="14">
        <f t="shared" si="6"/>
        <v>0</v>
      </c>
    </row>
    <row r="74" spans="1:13" s="1" customFormat="1" ht="14.25" customHeight="1">
      <c r="A74" s="12">
        <v>0.86458333333333304</v>
      </c>
      <c r="B74" s="13">
        <f t="shared" si="3"/>
        <v>1</v>
      </c>
      <c r="C74" s="13">
        <f t="shared" si="0"/>
        <v>1</v>
      </c>
      <c r="D74" s="14">
        <f t="shared" si="1"/>
        <v>1</v>
      </c>
      <c r="E74" s="76">
        <v>1</v>
      </c>
      <c r="F74" s="13">
        <v>1</v>
      </c>
      <c r="G74" s="14">
        <f t="shared" si="4"/>
        <v>1</v>
      </c>
      <c r="H74" s="76">
        <v>0</v>
      </c>
      <c r="I74" s="13">
        <v>0</v>
      </c>
      <c r="J74" s="14">
        <f t="shared" si="5"/>
        <v>0</v>
      </c>
      <c r="K74" s="13">
        <f t="shared" si="2"/>
        <v>1</v>
      </c>
      <c r="L74" s="13">
        <v>0</v>
      </c>
      <c r="M74" s="14">
        <f t="shared" si="6"/>
        <v>0</v>
      </c>
    </row>
    <row r="75" spans="1:13" s="1" customFormat="1" ht="14.25" customHeight="1">
      <c r="A75" s="12">
        <v>0.875</v>
      </c>
      <c r="B75" s="13">
        <f t="shared" si="3"/>
        <v>0</v>
      </c>
      <c r="C75" s="13">
        <f t="shared" si="0"/>
        <v>0</v>
      </c>
      <c r="D75" s="14">
        <f t="shared" si="1"/>
        <v>0</v>
      </c>
      <c r="E75" s="76">
        <v>0</v>
      </c>
      <c r="F75" s="13">
        <v>0</v>
      </c>
      <c r="G75" s="14">
        <f t="shared" si="4"/>
        <v>0</v>
      </c>
      <c r="H75" s="76">
        <v>0</v>
      </c>
      <c r="I75" s="13">
        <v>0</v>
      </c>
      <c r="J75" s="14">
        <f t="shared" si="5"/>
        <v>0</v>
      </c>
      <c r="K75" s="13">
        <f t="shared" si="2"/>
        <v>0</v>
      </c>
      <c r="L75" s="13">
        <v>0</v>
      </c>
      <c r="M75" s="14">
        <f t="shared" si="6"/>
        <v>0</v>
      </c>
    </row>
    <row r="76" spans="1:13" s="1" customFormat="1" ht="14.25" customHeight="1">
      <c r="A76" s="12">
        <v>0.88541666666666696</v>
      </c>
      <c r="B76" s="13">
        <f t="shared" si="3"/>
        <v>0</v>
      </c>
      <c r="C76" s="13">
        <f t="shared" si="0"/>
        <v>0</v>
      </c>
      <c r="D76" s="14">
        <f t="shared" si="1"/>
        <v>0</v>
      </c>
      <c r="E76" s="76">
        <v>0</v>
      </c>
      <c r="F76" s="13">
        <v>0</v>
      </c>
      <c r="G76" s="14">
        <f t="shared" si="4"/>
        <v>0</v>
      </c>
      <c r="H76" s="76">
        <v>0</v>
      </c>
      <c r="I76" s="13">
        <v>0</v>
      </c>
      <c r="J76" s="14">
        <f t="shared" si="5"/>
        <v>0</v>
      </c>
      <c r="K76" s="13">
        <f t="shared" si="2"/>
        <v>0</v>
      </c>
      <c r="L76" s="13">
        <v>0</v>
      </c>
      <c r="M76" s="14">
        <f t="shared" si="6"/>
        <v>0</v>
      </c>
    </row>
    <row r="77" spans="1:13" s="1" customFormat="1" ht="14.25" customHeight="1">
      <c r="A77" s="12">
        <v>0.89583333333333304</v>
      </c>
      <c r="B77" s="13">
        <f t="shared" si="3"/>
        <v>2</v>
      </c>
      <c r="C77" s="13">
        <f t="shared" si="0"/>
        <v>2</v>
      </c>
      <c r="D77" s="14">
        <f t="shared" si="1"/>
        <v>1</v>
      </c>
      <c r="E77" s="76">
        <v>1</v>
      </c>
      <c r="F77" s="13">
        <v>1</v>
      </c>
      <c r="G77" s="14">
        <f t="shared" si="4"/>
        <v>1</v>
      </c>
      <c r="H77" s="76">
        <v>1</v>
      </c>
      <c r="I77" s="13">
        <v>1</v>
      </c>
      <c r="J77" s="14">
        <f t="shared" si="5"/>
        <v>1</v>
      </c>
      <c r="K77" s="13">
        <f t="shared" si="2"/>
        <v>1</v>
      </c>
      <c r="L77" s="13">
        <v>1</v>
      </c>
      <c r="M77" s="14">
        <f t="shared" si="6"/>
        <v>1</v>
      </c>
    </row>
    <row r="78" spans="1:13" s="1" customFormat="1" ht="14.25" customHeight="1">
      <c r="A78" s="12">
        <v>0.90625</v>
      </c>
      <c r="B78" s="13">
        <f t="shared" si="3"/>
        <v>0</v>
      </c>
      <c r="C78" s="13">
        <f t="shared" si="0"/>
        <v>0</v>
      </c>
      <c r="D78" s="14">
        <f t="shared" si="1"/>
        <v>0</v>
      </c>
      <c r="E78" s="76">
        <v>0</v>
      </c>
      <c r="F78" s="13">
        <v>0</v>
      </c>
      <c r="G78" s="14">
        <f t="shared" si="4"/>
        <v>0</v>
      </c>
      <c r="H78" s="76">
        <v>0</v>
      </c>
      <c r="I78" s="13">
        <v>0</v>
      </c>
      <c r="J78" s="14">
        <f t="shared" si="5"/>
        <v>0</v>
      </c>
      <c r="K78" s="13">
        <f t="shared" si="2"/>
        <v>0</v>
      </c>
      <c r="L78" s="13">
        <v>0</v>
      </c>
      <c r="M78" s="14">
        <f t="shared" si="6"/>
        <v>0</v>
      </c>
    </row>
    <row r="79" spans="1:13" ht="14.25" customHeight="1">
      <c r="A79" s="16" t="s">
        <v>51</v>
      </c>
      <c r="B79" s="16">
        <f>SUM(B15:B78)</f>
        <v>228</v>
      </c>
      <c r="C79" s="16">
        <f>SUM(C15:C78)</f>
        <v>181</v>
      </c>
      <c r="D79" s="17">
        <f>IFERROR(IF(AND(B79=0,C79=0),0,C79/B79),0)</f>
        <v>0.79385964912280704</v>
      </c>
      <c r="E79" s="16">
        <f>SUM(E15:E78)</f>
        <v>107</v>
      </c>
      <c r="F79" s="16">
        <f>SUM(F15:F78)</f>
        <v>97</v>
      </c>
      <c r="G79" s="17">
        <f>IFERROR(IF(AND(E79=0,F79=0),0,F79/E79),0)</f>
        <v>0.90654205607476634</v>
      </c>
      <c r="H79" s="16">
        <f>SUM(H15:H78)</f>
        <v>121</v>
      </c>
      <c r="I79" s="16">
        <f>SUM(I15:I78)</f>
        <v>84</v>
      </c>
      <c r="J79" s="17">
        <f>IFERROR(IF(AND(H79=0,I79=0),0,I79/H79),0)</f>
        <v>0.69421487603305787</v>
      </c>
      <c r="K79" s="16">
        <f>SUM(K15:K78)</f>
        <v>107</v>
      </c>
      <c r="L79" s="16">
        <f>SUM(L15:L78)</f>
        <v>20</v>
      </c>
      <c r="M79" s="17">
        <f>IFERROR(IF(AND(K79=0,L79=0),0,L79/K79),0)</f>
        <v>0.18691588785046728</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5" priority="1">
      <formula>F15&gt;E15</formula>
    </cfRule>
  </conditionalFormatting>
  <pageMargins left="0.75" right="0.75" top="1" bottom="1" header="0.5" footer="0.5"/>
  <pageSetup paperSize="9" scale="1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08.10.2022</v>
      </c>
    </row>
    <row r="6" spans="1:14" s="1" customFormat="1" ht="14.25" customHeight="1">
      <c r="A6" s="5" t="s">
        <v>56</v>
      </c>
      <c r="B6" s="1" t="str">
        <f>'Front Cover'!A30</f>
        <v>BathNES</v>
      </c>
      <c r="E6" s="7"/>
    </row>
    <row r="7" spans="1:14" s="1" customFormat="1" ht="14.25" customHeight="1">
      <c r="A7" s="5" t="s">
        <v>57</v>
      </c>
      <c r="B7" s="1" t="s">
        <v>58</v>
      </c>
      <c r="E7" s="7"/>
      <c r="F7" s="8" t="s">
        <v>59</v>
      </c>
      <c r="G7" s="9" t="str">
        <f>'QA &amp; Issue Sheet'!C34</f>
        <v>Elyece Malnati</v>
      </c>
    </row>
    <row r="8" spans="1:14" s="1" customFormat="1" ht="14.25" customHeight="1">
      <c r="A8" s="5" t="s">
        <v>60</v>
      </c>
      <c r="B8" s="9" t="s">
        <v>30</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7" t="s">
        <v>41</v>
      </c>
      <c r="C12" s="118"/>
      <c r="D12" s="119"/>
      <c r="E12" s="117" t="s">
        <v>42</v>
      </c>
      <c r="F12" s="118"/>
      <c r="G12" s="119"/>
      <c r="H12" s="117" t="s">
        <v>43</v>
      </c>
      <c r="I12" s="118"/>
      <c r="J12" s="119"/>
      <c r="K12" s="117" t="s">
        <v>44</v>
      </c>
      <c r="L12" s="118"/>
      <c r="M12" s="119"/>
    </row>
    <row r="13" spans="1:14" s="1" customFormat="1" ht="27.75" customHeight="1">
      <c r="A13" s="120" t="s">
        <v>63</v>
      </c>
      <c r="B13" s="115" t="s">
        <v>45</v>
      </c>
      <c r="C13" s="115" t="s">
        <v>46</v>
      </c>
      <c r="D13" s="115" t="s">
        <v>47</v>
      </c>
      <c r="E13" s="115" t="s">
        <v>45</v>
      </c>
      <c r="F13" s="115" t="s">
        <v>46</v>
      </c>
      <c r="G13" s="115" t="s">
        <v>47</v>
      </c>
      <c r="H13" s="115" t="s">
        <v>45</v>
      </c>
      <c r="I13" s="115" t="s">
        <v>46</v>
      </c>
      <c r="J13" s="115" t="s">
        <v>47</v>
      </c>
      <c r="K13" s="115" t="s">
        <v>45</v>
      </c>
      <c r="L13" s="115" t="s">
        <v>46</v>
      </c>
      <c r="M13" s="115" t="s">
        <v>49</v>
      </c>
    </row>
    <row r="14" spans="1:14" s="1" customFormat="1" ht="27.75" customHeight="1">
      <c r="A14" s="121"/>
      <c r="B14" s="116"/>
      <c r="C14" s="116"/>
      <c r="D14" s="116"/>
      <c r="E14" s="116"/>
      <c r="F14" s="116"/>
      <c r="G14" s="116"/>
      <c r="H14" s="116"/>
      <c r="I14" s="116"/>
      <c r="J14" s="116"/>
      <c r="K14" s="116"/>
      <c r="L14" s="116"/>
      <c r="M14" s="116"/>
    </row>
    <row r="15" spans="1:14" s="1" customFormat="1" ht="14.25" customHeight="1">
      <c r="A15" s="12">
        <v>0.25</v>
      </c>
      <c r="B15" s="13">
        <f>E15+H15</f>
        <v>0</v>
      </c>
      <c r="C15" s="13">
        <f t="shared" ref="C15:C78" si="0">F15+I15</f>
        <v>0</v>
      </c>
      <c r="D15" s="14">
        <f t="shared" ref="D15:D78" si="1">IF(OR(B15=0,C15=0),0,C15/B15)</f>
        <v>0</v>
      </c>
      <c r="E15" s="77">
        <v>0</v>
      </c>
      <c r="F15" s="13">
        <v>0</v>
      </c>
      <c r="G15" s="14">
        <f>IF(OR(E15=0,F15=0),0,F15/E15)</f>
        <v>0</v>
      </c>
      <c r="H15" s="77">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77">
        <v>0</v>
      </c>
      <c r="F16" s="13">
        <v>0</v>
      </c>
      <c r="G16" s="14">
        <f t="shared" ref="G16:G78" si="4">IF(OR(E16=0,F16=0),0,F16/E16)</f>
        <v>0</v>
      </c>
      <c r="H16" s="77">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77">
        <v>0</v>
      </c>
      <c r="F17" s="13">
        <v>0</v>
      </c>
      <c r="G17" s="14">
        <f t="shared" si="4"/>
        <v>0</v>
      </c>
      <c r="H17" s="77">
        <v>0</v>
      </c>
      <c r="I17" s="13">
        <v>0</v>
      </c>
      <c r="J17" s="14">
        <f t="shared" si="5"/>
        <v>0</v>
      </c>
      <c r="K17" s="13">
        <f t="shared" si="2"/>
        <v>0</v>
      </c>
      <c r="L17" s="13">
        <v>0</v>
      </c>
      <c r="M17" s="14">
        <f t="shared" si="6"/>
        <v>0</v>
      </c>
      <c r="N17" s="15"/>
    </row>
    <row r="18" spans="1:14" s="1" customFormat="1" ht="14.25" customHeight="1">
      <c r="A18" s="12">
        <v>0.28125</v>
      </c>
      <c r="B18" s="13">
        <f t="shared" si="3"/>
        <v>0</v>
      </c>
      <c r="C18" s="13">
        <f t="shared" si="0"/>
        <v>0</v>
      </c>
      <c r="D18" s="14">
        <f t="shared" si="1"/>
        <v>0</v>
      </c>
      <c r="E18" s="77">
        <v>0</v>
      </c>
      <c r="F18" s="13">
        <v>0</v>
      </c>
      <c r="G18" s="14">
        <f t="shared" si="4"/>
        <v>0</v>
      </c>
      <c r="H18" s="77">
        <v>0</v>
      </c>
      <c r="I18" s="13">
        <v>0</v>
      </c>
      <c r="J18" s="14">
        <f t="shared" si="5"/>
        <v>0</v>
      </c>
      <c r="K18" s="13">
        <f t="shared" si="2"/>
        <v>0</v>
      </c>
      <c r="L18" s="13">
        <v>0</v>
      </c>
      <c r="M18" s="14">
        <f t="shared" si="6"/>
        <v>0</v>
      </c>
      <c r="N18" s="15"/>
    </row>
    <row r="19" spans="1:14" s="1" customFormat="1" ht="14.25" customHeight="1">
      <c r="A19" s="12">
        <v>0.29166666666666702</v>
      </c>
      <c r="B19" s="13">
        <f t="shared" si="3"/>
        <v>0</v>
      </c>
      <c r="C19" s="13">
        <f t="shared" si="0"/>
        <v>0</v>
      </c>
      <c r="D19" s="14">
        <f t="shared" si="1"/>
        <v>0</v>
      </c>
      <c r="E19" s="77">
        <v>0</v>
      </c>
      <c r="F19" s="13">
        <v>0</v>
      </c>
      <c r="G19" s="14">
        <f t="shared" si="4"/>
        <v>0</v>
      </c>
      <c r="H19" s="77">
        <v>0</v>
      </c>
      <c r="I19" s="13">
        <v>0</v>
      </c>
      <c r="J19" s="14">
        <f t="shared" si="5"/>
        <v>0</v>
      </c>
      <c r="K19" s="13">
        <f t="shared" si="2"/>
        <v>0</v>
      </c>
      <c r="L19" s="13">
        <v>0</v>
      </c>
      <c r="M19" s="14">
        <f t="shared" si="6"/>
        <v>0</v>
      </c>
      <c r="N19" s="15"/>
    </row>
    <row r="20" spans="1:14" s="1" customFormat="1" ht="14.25" customHeight="1">
      <c r="A20" s="12">
        <v>0.30208333333333298</v>
      </c>
      <c r="B20" s="13">
        <f t="shared" si="3"/>
        <v>1</v>
      </c>
      <c r="C20" s="13">
        <f t="shared" si="0"/>
        <v>1</v>
      </c>
      <c r="D20" s="14">
        <f t="shared" si="1"/>
        <v>1</v>
      </c>
      <c r="E20" s="77">
        <v>1</v>
      </c>
      <c r="F20" s="13">
        <v>1</v>
      </c>
      <c r="G20" s="14">
        <f t="shared" si="4"/>
        <v>1</v>
      </c>
      <c r="H20" s="77">
        <v>0</v>
      </c>
      <c r="I20" s="13">
        <v>0</v>
      </c>
      <c r="J20" s="14">
        <f t="shared" si="5"/>
        <v>0</v>
      </c>
      <c r="K20" s="13">
        <f t="shared" si="2"/>
        <v>1</v>
      </c>
      <c r="L20" s="13">
        <v>0</v>
      </c>
      <c r="M20" s="14">
        <f t="shared" si="6"/>
        <v>0</v>
      </c>
      <c r="N20" s="15"/>
    </row>
    <row r="21" spans="1:14" s="1" customFormat="1" ht="14.25" customHeight="1">
      <c r="A21" s="12">
        <v>0.3125</v>
      </c>
      <c r="B21" s="13">
        <f t="shared" si="3"/>
        <v>0</v>
      </c>
      <c r="C21" s="13">
        <f t="shared" si="0"/>
        <v>0</v>
      </c>
      <c r="D21" s="14">
        <f t="shared" si="1"/>
        <v>0</v>
      </c>
      <c r="E21" s="77">
        <v>0</v>
      </c>
      <c r="F21" s="13">
        <v>0</v>
      </c>
      <c r="G21" s="14">
        <f t="shared" si="4"/>
        <v>0</v>
      </c>
      <c r="H21" s="77">
        <v>0</v>
      </c>
      <c r="I21" s="13">
        <v>0</v>
      </c>
      <c r="J21" s="14">
        <f t="shared" si="5"/>
        <v>0</v>
      </c>
      <c r="K21" s="13">
        <f t="shared" si="2"/>
        <v>0</v>
      </c>
      <c r="L21" s="13">
        <v>0</v>
      </c>
      <c r="M21" s="14">
        <f t="shared" si="6"/>
        <v>0</v>
      </c>
      <c r="N21" s="15"/>
    </row>
    <row r="22" spans="1:14" s="1" customFormat="1" ht="14.25" customHeight="1">
      <c r="A22" s="12">
        <v>0.32291666666666702</v>
      </c>
      <c r="B22" s="13">
        <f t="shared" si="3"/>
        <v>2</v>
      </c>
      <c r="C22" s="13">
        <f t="shared" si="0"/>
        <v>1</v>
      </c>
      <c r="D22" s="14">
        <f t="shared" si="1"/>
        <v>0.5</v>
      </c>
      <c r="E22" s="77">
        <v>1</v>
      </c>
      <c r="F22" s="13">
        <v>1</v>
      </c>
      <c r="G22" s="14">
        <f t="shared" si="4"/>
        <v>1</v>
      </c>
      <c r="H22" s="77">
        <v>1</v>
      </c>
      <c r="I22" s="13">
        <v>0</v>
      </c>
      <c r="J22" s="14">
        <f t="shared" si="5"/>
        <v>0</v>
      </c>
      <c r="K22" s="13">
        <f t="shared" si="2"/>
        <v>1</v>
      </c>
      <c r="L22" s="13">
        <v>0</v>
      </c>
      <c r="M22" s="14">
        <f t="shared" si="6"/>
        <v>0</v>
      </c>
      <c r="N22" s="15"/>
    </row>
    <row r="23" spans="1:14" s="1" customFormat="1" ht="14.25" customHeight="1">
      <c r="A23" s="12">
        <v>0.33333333333333298</v>
      </c>
      <c r="B23" s="13">
        <f t="shared" si="3"/>
        <v>3</v>
      </c>
      <c r="C23" s="13">
        <f t="shared" si="0"/>
        <v>2</v>
      </c>
      <c r="D23" s="14">
        <f t="shared" si="1"/>
        <v>0.66666666666666663</v>
      </c>
      <c r="E23" s="77">
        <v>2</v>
      </c>
      <c r="F23" s="13">
        <v>2</v>
      </c>
      <c r="G23" s="14">
        <f t="shared" si="4"/>
        <v>1</v>
      </c>
      <c r="H23" s="77">
        <v>1</v>
      </c>
      <c r="I23" s="13">
        <v>0</v>
      </c>
      <c r="J23" s="14">
        <f t="shared" si="5"/>
        <v>0</v>
      </c>
      <c r="K23" s="13">
        <f t="shared" si="2"/>
        <v>2</v>
      </c>
      <c r="L23" s="13">
        <v>0</v>
      </c>
      <c r="M23" s="14">
        <f t="shared" si="6"/>
        <v>0</v>
      </c>
      <c r="N23" s="15"/>
    </row>
    <row r="24" spans="1:14" s="1" customFormat="1" ht="14.25" customHeight="1">
      <c r="A24" s="12">
        <v>0.34375</v>
      </c>
      <c r="B24" s="13">
        <f t="shared" si="3"/>
        <v>0</v>
      </c>
      <c r="C24" s="13">
        <f t="shared" si="0"/>
        <v>0</v>
      </c>
      <c r="D24" s="14">
        <f t="shared" si="1"/>
        <v>0</v>
      </c>
      <c r="E24" s="77">
        <v>0</v>
      </c>
      <c r="F24" s="13">
        <v>0</v>
      </c>
      <c r="G24" s="14">
        <f t="shared" si="4"/>
        <v>0</v>
      </c>
      <c r="H24" s="77">
        <v>0</v>
      </c>
      <c r="I24" s="13">
        <v>0</v>
      </c>
      <c r="J24" s="14">
        <f t="shared" si="5"/>
        <v>0</v>
      </c>
      <c r="K24" s="13">
        <f t="shared" si="2"/>
        <v>0</v>
      </c>
      <c r="L24" s="13">
        <v>0</v>
      </c>
      <c r="M24" s="14">
        <f t="shared" si="6"/>
        <v>0</v>
      </c>
      <c r="N24" s="15"/>
    </row>
    <row r="25" spans="1:14" s="1" customFormat="1" ht="14.25" customHeight="1">
      <c r="A25" s="12">
        <v>0.35416666666666702</v>
      </c>
      <c r="B25" s="13">
        <f t="shared" si="3"/>
        <v>0</v>
      </c>
      <c r="C25" s="13">
        <f t="shared" si="0"/>
        <v>0</v>
      </c>
      <c r="D25" s="14">
        <f t="shared" si="1"/>
        <v>0</v>
      </c>
      <c r="E25" s="77">
        <v>0</v>
      </c>
      <c r="F25" s="13">
        <v>0</v>
      </c>
      <c r="G25" s="14">
        <f t="shared" si="4"/>
        <v>0</v>
      </c>
      <c r="H25" s="77">
        <v>0</v>
      </c>
      <c r="I25" s="13">
        <v>0</v>
      </c>
      <c r="J25" s="14">
        <f t="shared" si="5"/>
        <v>0</v>
      </c>
      <c r="K25" s="13">
        <f t="shared" si="2"/>
        <v>0</v>
      </c>
      <c r="L25" s="13">
        <v>0</v>
      </c>
      <c r="M25" s="14">
        <f t="shared" si="6"/>
        <v>0</v>
      </c>
      <c r="N25" s="15"/>
    </row>
    <row r="26" spans="1:14" s="1" customFormat="1" ht="14.25" customHeight="1">
      <c r="A26" s="12">
        <v>0.36458333333333298</v>
      </c>
      <c r="B26" s="13">
        <f t="shared" si="3"/>
        <v>1</v>
      </c>
      <c r="C26" s="13">
        <f t="shared" si="0"/>
        <v>0</v>
      </c>
      <c r="D26" s="14">
        <f t="shared" si="1"/>
        <v>0</v>
      </c>
      <c r="E26" s="77">
        <v>0</v>
      </c>
      <c r="F26" s="13">
        <v>0</v>
      </c>
      <c r="G26" s="14">
        <f t="shared" si="4"/>
        <v>0</v>
      </c>
      <c r="H26" s="77">
        <v>1</v>
      </c>
      <c r="I26" s="13">
        <v>0</v>
      </c>
      <c r="J26" s="14">
        <f t="shared" si="5"/>
        <v>0</v>
      </c>
      <c r="K26" s="13">
        <f t="shared" si="2"/>
        <v>0</v>
      </c>
      <c r="L26" s="13">
        <v>0</v>
      </c>
      <c r="M26" s="14">
        <f t="shared" si="6"/>
        <v>0</v>
      </c>
      <c r="N26" s="15"/>
    </row>
    <row r="27" spans="1:14" s="1" customFormat="1" ht="14.25" customHeight="1">
      <c r="A27" s="12">
        <v>0.375</v>
      </c>
      <c r="B27" s="13">
        <f t="shared" si="3"/>
        <v>1</v>
      </c>
      <c r="C27" s="13">
        <f t="shared" si="0"/>
        <v>1</v>
      </c>
      <c r="D27" s="14">
        <f t="shared" si="1"/>
        <v>1</v>
      </c>
      <c r="E27" s="77">
        <v>1</v>
      </c>
      <c r="F27" s="13">
        <v>1</v>
      </c>
      <c r="G27" s="14">
        <f t="shared" si="4"/>
        <v>1</v>
      </c>
      <c r="H27" s="77">
        <v>0</v>
      </c>
      <c r="I27" s="13">
        <v>0</v>
      </c>
      <c r="J27" s="14">
        <f t="shared" si="5"/>
        <v>0</v>
      </c>
      <c r="K27" s="13">
        <f t="shared" si="2"/>
        <v>1</v>
      </c>
      <c r="L27" s="13">
        <v>0</v>
      </c>
      <c r="M27" s="14">
        <f t="shared" si="6"/>
        <v>0</v>
      </c>
      <c r="N27" s="15"/>
    </row>
    <row r="28" spans="1:14" s="1" customFormat="1" ht="14.25" customHeight="1">
      <c r="A28" s="12">
        <v>0.38541666666666702</v>
      </c>
      <c r="B28" s="13">
        <f t="shared" si="3"/>
        <v>1</v>
      </c>
      <c r="C28" s="13">
        <f t="shared" si="0"/>
        <v>0</v>
      </c>
      <c r="D28" s="14">
        <f t="shared" si="1"/>
        <v>0</v>
      </c>
      <c r="E28" s="77">
        <v>0</v>
      </c>
      <c r="F28" s="13">
        <v>0</v>
      </c>
      <c r="G28" s="14">
        <f t="shared" si="4"/>
        <v>0</v>
      </c>
      <c r="H28" s="77">
        <v>1</v>
      </c>
      <c r="I28" s="13">
        <v>0</v>
      </c>
      <c r="J28" s="14">
        <f t="shared" si="5"/>
        <v>0</v>
      </c>
      <c r="K28" s="13">
        <f t="shared" si="2"/>
        <v>0</v>
      </c>
      <c r="L28" s="13">
        <v>0</v>
      </c>
      <c r="M28" s="14">
        <f t="shared" si="6"/>
        <v>0</v>
      </c>
      <c r="N28" s="15"/>
    </row>
    <row r="29" spans="1:14" s="1" customFormat="1" ht="14.25" customHeight="1">
      <c r="A29" s="12">
        <v>0.39583333333333298</v>
      </c>
      <c r="B29" s="13">
        <f t="shared" si="3"/>
        <v>2</v>
      </c>
      <c r="C29" s="13">
        <f t="shared" si="0"/>
        <v>0</v>
      </c>
      <c r="D29" s="14">
        <f t="shared" si="1"/>
        <v>0</v>
      </c>
      <c r="E29" s="77">
        <v>0</v>
      </c>
      <c r="F29" s="13">
        <v>0</v>
      </c>
      <c r="G29" s="14">
        <f t="shared" si="4"/>
        <v>0</v>
      </c>
      <c r="H29" s="77">
        <v>2</v>
      </c>
      <c r="I29" s="13">
        <v>0</v>
      </c>
      <c r="J29" s="14">
        <f t="shared" si="5"/>
        <v>0</v>
      </c>
      <c r="K29" s="13">
        <f t="shared" si="2"/>
        <v>0</v>
      </c>
      <c r="L29" s="13">
        <v>0</v>
      </c>
      <c r="M29" s="14">
        <f t="shared" si="6"/>
        <v>0</v>
      </c>
      <c r="N29" s="15"/>
    </row>
    <row r="30" spans="1:14" s="1" customFormat="1" ht="14.25" customHeight="1">
      <c r="A30" s="12">
        <v>0.40625</v>
      </c>
      <c r="B30" s="13">
        <f t="shared" si="3"/>
        <v>4</v>
      </c>
      <c r="C30" s="13">
        <f t="shared" si="0"/>
        <v>0</v>
      </c>
      <c r="D30" s="14">
        <f t="shared" si="1"/>
        <v>0</v>
      </c>
      <c r="E30" s="77">
        <v>2</v>
      </c>
      <c r="F30" s="13">
        <v>0</v>
      </c>
      <c r="G30" s="14">
        <f t="shared" si="4"/>
        <v>0</v>
      </c>
      <c r="H30" s="77">
        <v>2</v>
      </c>
      <c r="I30" s="13">
        <v>0</v>
      </c>
      <c r="J30" s="14">
        <f t="shared" si="5"/>
        <v>0</v>
      </c>
      <c r="K30" s="13">
        <f t="shared" si="2"/>
        <v>2</v>
      </c>
      <c r="L30" s="13">
        <v>0</v>
      </c>
      <c r="M30" s="14">
        <f t="shared" si="6"/>
        <v>0</v>
      </c>
      <c r="N30" s="15"/>
    </row>
    <row r="31" spans="1:14" s="1" customFormat="1" ht="14.25" customHeight="1">
      <c r="A31" s="12">
        <v>0.41666666666666702</v>
      </c>
      <c r="B31" s="13">
        <f t="shared" si="3"/>
        <v>7</v>
      </c>
      <c r="C31" s="13">
        <f t="shared" si="0"/>
        <v>0</v>
      </c>
      <c r="D31" s="14">
        <f t="shared" si="1"/>
        <v>0</v>
      </c>
      <c r="E31" s="77">
        <v>3</v>
      </c>
      <c r="F31" s="13">
        <v>0</v>
      </c>
      <c r="G31" s="14">
        <f t="shared" si="4"/>
        <v>0</v>
      </c>
      <c r="H31" s="77">
        <v>4</v>
      </c>
      <c r="I31" s="13">
        <v>0</v>
      </c>
      <c r="J31" s="14">
        <f t="shared" si="5"/>
        <v>0</v>
      </c>
      <c r="K31" s="13">
        <f t="shared" si="2"/>
        <v>3</v>
      </c>
      <c r="L31" s="13">
        <v>0</v>
      </c>
      <c r="M31" s="14">
        <f t="shared" si="6"/>
        <v>0</v>
      </c>
      <c r="N31" s="15"/>
    </row>
    <row r="32" spans="1:14" s="1" customFormat="1" ht="14.25" customHeight="1">
      <c r="A32" s="12">
        <v>0.42708333333333298</v>
      </c>
      <c r="B32" s="13">
        <f t="shared" si="3"/>
        <v>6</v>
      </c>
      <c r="C32" s="13">
        <f t="shared" si="0"/>
        <v>1</v>
      </c>
      <c r="D32" s="14">
        <f t="shared" si="1"/>
        <v>0.16666666666666666</v>
      </c>
      <c r="E32" s="77">
        <v>4</v>
      </c>
      <c r="F32" s="13">
        <v>1</v>
      </c>
      <c r="G32" s="14">
        <f t="shared" si="4"/>
        <v>0.25</v>
      </c>
      <c r="H32" s="77">
        <v>2</v>
      </c>
      <c r="I32" s="13">
        <v>0</v>
      </c>
      <c r="J32" s="14">
        <f t="shared" si="5"/>
        <v>0</v>
      </c>
      <c r="K32" s="13">
        <f t="shared" si="2"/>
        <v>4</v>
      </c>
      <c r="L32" s="13">
        <v>0</v>
      </c>
      <c r="M32" s="14">
        <f t="shared" si="6"/>
        <v>0</v>
      </c>
      <c r="N32" s="15"/>
    </row>
    <row r="33" spans="1:14" s="1" customFormat="1" ht="14.25" customHeight="1">
      <c r="A33" s="12">
        <v>0.4375</v>
      </c>
      <c r="B33" s="13">
        <f t="shared" si="3"/>
        <v>5</v>
      </c>
      <c r="C33" s="13">
        <f t="shared" si="0"/>
        <v>5</v>
      </c>
      <c r="D33" s="14">
        <f t="shared" si="1"/>
        <v>1</v>
      </c>
      <c r="E33" s="77">
        <v>4</v>
      </c>
      <c r="F33" s="13">
        <v>4</v>
      </c>
      <c r="G33" s="14">
        <f t="shared" si="4"/>
        <v>1</v>
      </c>
      <c r="H33" s="77">
        <v>1</v>
      </c>
      <c r="I33" s="13">
        <v>1</v>
      </c>
      <c r="J33" s="14">
        <f t="shared" si="5"/>
        <v>1</v>
      </c>
      <c r="K33" s="13">
        <f t="shared" si="2"/>
        <v>4</v>
      </c>
      <c r="L33" s="13">
        <v>0</v>
      </c>
      <c r="M33" s="14">
        <f t="shared" si="6"/>
        <v>0</v>
      </c>
      <c r="N33" s="15"/>
    </row>
    <row r="34" spans="1:14" s="1" customFormat="1" ht="14.25" customHeight="1">
      <c r="A34" s="12">
        <v>0.44791666666666702</v>
      </c>
      <c r="B34" s="13">
        <f t="shared" si="3"/>
        <v>5</v>
      </c>
      <c r="C34" s="13">
        <f t="shared" si="0"/>
        <v>4</v>
      </c>
      <c r="D34" s="14">
        <f t="shared" si="1"/>
        <v>0.8</v>
      </c>
      <c r="E34" s="77">
        <v>2</v>
      </c>
      <c r="F34" s="13">
        <v>2</v>
      </c>
      <c r="G34" s="14">
        <f t="shared" si="4"/>
        <v>1</v>
      </c>
      <c r="H34" s="77">
        <v>3</v>
      </c>
      <c r="I34" s="13">
        <v>2</v>
      </c>
      <c r="J34" s="14">
        <f t="shared" si="5"/>
        <v>0.66666666666666663</v>
      </c>
      <c r="K34" s="13">
        <f t="shared" si="2"/>
        <v>2</v>
      </c>
      <c r="L34" s="13">
        <v>0</v>
      </c>
      <c r="M34" s="14">
        <f t="shared" si="6"/>
        <v>0</v>
      </c>
      <c r="N34" s="15"/>
    </row>
    <row r="35" spans="1:14" s="1" customFormat="1" ht="14.25" customHeight="1">
      <c r="A35" s="12">
        <v>0.45833333333333298</v>
      </c>
      <c r="B35" s="13">
        <f t="shared" si="3"/>
        <v>1</v>
      </c>
      <c r="C35" s="13">
        <f t="shared" si="0"/>
        <v>0</v>
      </c>
      <c r="D35" s="14">
        <f t="shared" si="1"/>
        <v>0</v>
      </c>
      <c r="E35" s="77">
        <v>0</v>
      </c>
      <c r="F35" s="13">
        <v>0</v>
      </c>
      <c r="G35" s="14">
        <f t="shared" si="4"/>
        <v>0</v>
      </c>
      <c r="H35" s="77">
        <v>1</v>
      </c>
      <c r="I35" s="13">
        <v>0</v>
      </c>
      <c r="J35" s="14">
        <f t="shared" si="5"/>
        <v>0</v>
      </c>
      <c r="K35" s="13">
        <f t="shared" si="2"/>
        <v>0</v>
      </c>
      <c r="L35" s="13">
        <v>0</v>
      </c>
      <c r="M35" s="14">
        <f t="shared" si="6"/>
        <v>0</v>
      </c>
      <c r="N35" s="15"/>
    </row>
    <row r="36" spans="1:14" s="1" customFormat="1" ht="14.25" customHeight="1">
      <c r="A36" s="12">
        <v>0.46875</v>
      </c>
      <c r="B36" s="13">
        <f t="shared" si="3"/>
        <v>1</v>
      </c>
      <c r="C36" s="13">
        <f t="shared" si="0"/>
        <v>1</v>
      </c>
      <c r="D36" s="14">
        <f t="shared" si="1"/>
        <v>1</v>
      </c>
      <c r="E36" s="77">
        <v>0</v>
      </c>
      <c r="F36" s="13">
        <v>0</v>
      </c>
      <c r="G36" s="14">
        <f t="shared" si="4"/>
        <v>0</v>
      </c>
      <c r="H36" s="77">
        <v>1</v>
      </c>
      <c r="I36" s="13">
        <v>1</v>
      </c>
      <c r="J36" s="14">
        <f t="shared" si="5"/>
        <v>1</v>
      </c>
      <c r="K36" s="13">
        <f t="shared" si="2"/>
        <v>0</v>
      </c>
      <c r="L36" s="13">
        <v>0</v>
      </c>
      <c r="M36" s="14">
        <f t="shared" si="6"/>
        <v>0</v>
      </c>
      <c r="N36" s="15"/>
    </row>
    <row r="37" spans="1:14" s="1" customFormat="1" ht="14.25" customHeight="1">
      <c r="A37" s="12">
        <v>0.47916666666666702</v>
      </c>
      <c r="B37" s="13">
        <f t="shared" si="3"/>
        <v>4</v>
      </c>
      <c r="C37" s="13">
        <f t="shared" si="0"/>
        <v>3</v>
      </c>
      <c r="D37" s="14">
        <f t="shared" si="1"/>
        <v>0.75</v>
      </c>
      <c r="E37" s="76">
        <v>3</v>
      </c>
      <c r="F37" s="13">
        <v>3</v>
      </c>
      <c r="G37" s="14">
        <f t="shared" si="4"/>
        <v>1</v>
      </c>
      <c r="H37" s="76">
        <v>1</v>
      </c>
      <c r="I37" s="13">
        <v>0</v>
      </c>
      <c r="J37" s="14">
        <f t="shared" si="5"/>
        <v>0</v>
      </c>
      <c r="K37" s="13">
        <f t="shared" si="2"/>
        <v>3</v>
      </c>
      <c r="L37" s="13">
        <v>3</v>
      </c>
      <c r="M37" s="14">
        <f t="shared" si="6"/>
        <v>1</v>
      </c>
      <c r="N37" s="15"/>
    </row>
    <row r="38" spans="1:14" s="1" customFormat="1" ht="14.25" customHeight="1">
      <c r="A38" s="12">
        <v>0.48958333333333298</v>
      </c>
      <c r="B38" s="13">
        <f t="shared" si="3"/>
        <v>4</v>
      </c>
      <c r="C38" s="13">
        <f t="shared" si="0"/>
        <v>3</v>
      </c>
      <c r="D38" s="14">
        <f t="shared" si="1"/>
        <v>0.75</v>
      </c>
      <c r="E38" s="76">
        <v>4</v>
      </c>
      <c r="F38" s="13">
        <v>3</v>
      </c>
      <c r="G38" s="14">
        <f t="shared" si="4"/>
        <v>0.75</v>
      </c>
      <c r="H38" s="76">
        <v>0</v>
      </c>
      <c r="I38" s="13">
        <v>0</v>
      </c>
      <c r="J38" s="14">
        <f t="shared" si="5"/>
        <v>0</v>
      </c>
      <c r="K38" s="13">
        <f t="shared" si="2"/>
        <v>4</v>
      </c>
      <c r="L38" s="13">
        <v>2</v>
      </c>
      <c r="M38" s="14">
        <f t="shared" si="6"/>
        <v>0.5</v>
      </c>
      <c r="N38" s="15"/>
    </row>
    <row r="39" spans="1:14" s="1" customFormat="1" ht="14.25" customHeight="1">
      <c r="A39" s="12">
        <v>0.5</v>
      </c>
      <c r="B39" s="13">
        <f t="shared" si="3"/>
        <v>5</v>
      </c>
      <c r="C39" s="13">
        <f t="shared" si="0"/>
        <v>1</v>
      </c>
      <c r="D39" s="14">
        <f t="shared" si="1"/>
        <v>0.2</v>
      </c>
      <c r="E39" s="76">
        <v>4</v>
      </c>
      <c r="F39" s="13">
        <v>1</v>
      </c>
      <c r="G39" s="14">
        <f t="shared" si="4"/>
        <v>0.25</v>
      </c>
      <c r="H39" s="76">
        <v>1</v>
      </c>
      <c r="I39" s="13">
        <v>0</v>
      </c>
      <c r="J39" s="14">
        <f t="shared" si="5"/>
        <v>0</v>
      </c>
      <c r="K39" s="13">
        <f t="shared" si="2"/>
        <v>4</v>
      </c>
      <c r="L39" s="13">
        <v>1</v>
      </c>
      <c r="M39" s="14">
        <f t="shared" si="6"/>
        <v>0.25</v>
      </c>
      <c r="N39" s="15"/>
    </row>
    <row r="40" spans="1:14" s="1" customFormat="1" ht="14.25" customHeight="1">
      <c r="A40" s="12">
        <v>0.51041666666666696</v>
      </c>
      <c r="B40" s="13">
        <f t="shared" si="3"/>
        <v>15</v>
      </c>
      <c r="C40" s="13">
        <f t="shared" si="0"/>
        <v>11</v>
      </c>
      <c r="D40" s="14">
        <f t="shared" si="1"/>
        <v>0.73333333333333328</v>
      </c>
      <c r="E40" s="76">
        <v>12</v>
      </c>
      <c r="F40" s="13">
        <v>11</v>
      </c>
      <c r="G40" s="14">
        <f t="shared" si="4"/>
        <v>0.91666666666666663</v>
      </c>
      <c r="H40" s="76">
        <v>3</v>
      </c>
      <c r="I40" s="13">
        <v>0</v>
      </c>
      <c r="J40" s="14">
        <f t="shared" si="5"/>
        <v>0</v>
      </c>
      <c r="K40" s="13">
        <f t="shared" si="2"/>
        <v>12</v>
      </c>
      <c r="L40" s="13">
        <v>4</v>
      </c>
      <c r="M40" s="14">
        <f t="shared" si="6"/>
        <v>0.33333333333333331</v>
      </c>
      <c r="N40" s="15"/>
    </row>
    <row r="41" spans="1:14" s="1" customFormat="1" ht="14.25" customHeight="1">
      <c r="A41" s="12">
        <v>0.52083333333333304</v>
      </c>
      <c r="B41" s="13">
        <f t="shared" si="3"/>
        <v>10</v>
      </c>
      <c r="C41" s="13">
        <f t="shared" si="0"/>
        <v>7</v>
      </c>
      <c r="D41" s="14">
        <f t="shared" si="1"/>
        <v>0.7</v>
      </c>
      <c r="E41" s="76">
        <v>7</v>
      </c>
      <c r="F41" s="13">
        <v>6</v>
      </c>
      <c r="G41" s="14">
        <f t="shared" si="4"/>
        <v>0.8571428571428571</v>
      </c>
      <c r="H41" s="76">
        <v>3</v>
      </c>
      <c r="I41" s="13">
        <v>1</v>
      </c>
      <c r="J41" s="14">
        <f t="shared" si="5"/>
        <v>0.33333333333333331</v>
      </c>
      <c r="K41" s="13">
        <f t="shared" si="2"/>
        <v>7</v>
      </c>
      <c r="L41" s="13">
        <v>3</v>
      </c>
      <c r="M41" s="14">
        <f t="shared" si="6"/>
        <v>0.42857142857142855</v>
      </c>
      <c r="N41" s="15"/>
    </row>
    <row r="42" spans="1:14" s="1" customFormat="1" ht="14.25" customHeight="1">
      <c r="A42" s="12">
        <v>0.53125</v>
      </c>
      <c r="B42" s="13">
        <f t="shared" si="3"/>
        <v>14</v>
      </c>
      <c r="C42" s="13">
        <f t="shared" si="0"/>
        <v>12</v>
      </c>
      <c r="D42" s="14">
        <f t="shared" si="1"/>
        <v>0.8571428571428571</v>
      </c>
      <c r="E42" s="76">
        <v>8</v>
      </c>
      <c r="F42" s="13">
        <v>7</v>
      </c>
      <c r="G42" s="14">
        <f t="shared" si="4"/>
        <v>0.875</v>
      </c>
      <c r="H42" s="76">
        <v>6</v>
      </c>
      <c r="I42" s="13">
        <v>5</v>
      </c>
      <c r="J42" s="14">
        <f t="shared" si="5"/>
        <v>0.83333333333333337</v>
      </c>
      <c r="K42" s="13">
        <f t="shared" si="2"/>
        <v>8</v>
      </c>
      <c r="L42" s="13">
        <v>5</v>
      </c>
      <c r="M42" s="14">
        <f t="shared" si="6"/>
        <v>0.625</v>
      </c>
      <c r="N42" s="15"/>
    </row>
    <row r="43" spans="1:14" s="1" customFormat="1" ht="14.25" customHeight="1">
      <c r="A43" s="12">
        <v>0.54166666666666696</v>
      </c>
      <c r="B43" s="13">
        <f t="shared" si="3"/>
        <v>8</v>
      </c>
      <c r="C43" s="13">
        <f t="shared" si="0"/>
        <v>6</v>
      </c>
      <c r="D43" s="14">
        <f t="shared" si="1"/>
        <v>0.75</v>
      </c>
      <c r="E43" s="76">
        <v>6</v>
      </c>
      <c r="F43" s="13">
        <v>6</v>
      </c>
      <c r="G43" s="14">
        <f t="shared" si="4"/>
        <v>1</v>
      </c>
      <c r="H43" s="76">
        <v>2</v>
      </c>
      <c r="I43" s="13">
        <v>0</v>
      </c>
      <c r="J43" s="14">
        <f t="shared" si="5"/>
        <v>0</v>
      </c>
      <c r="K43" s="13">
        <f t="shared" si="2"/>
        <v>6</v>
      </c>
      <c r="L43" s="13">
        <v>4</v>
      </c>
      <c r="M43" s="14">
        <f t="shared" si="6"/>
        <v>0.66666666666666663</v>
      </c>
      <c r="N43" s="15"/>
    </row>
    <row r="44" spans="1:14" s="1" customFormat="1" ht="14.25" customHeight="1">
      <c r="A44" s="12">
        <v>0.55208333333333304</v>
      </c>
      <c r="B44" s="13">
        <f t="shared" si="3"/>
        <v>7</v>
      </c>
      <c r="C44" s="13">
        <f t="shared" si="0"/>
        <v>5</v>
      </c>
      <c r="D44" s="14">
        <f t="shared" si="1"/>
        <v>0.7142857142857143</v>
      </c>
      <c r="E44" s="76">
        <v>5</v>
      </c>
      <c r="F44" s="13">
        <v>5</v>
      </c>
      <c r="G44" s="14">
        <f t="shared" si="4"/>
        <v>1</v>
      </c>
      <c r="H44" s="76">
        <v>2</v>
      </c>
      <c r="I44" s="13">
        <v>0</v>
      </c>
      <c r="J44" s="14">
        <f t="shared" si="5"/>
        <v>0</v>
      </c>
      <c r="K44" s="13">
        <f t="shared" si="2"/>
        <v>5</v>
      </c>
      <c r="L44" s="13">
        <v>2</v>
      </c>
      <c r="M44" s="14">
        <f t="shared" si="6"/>
        <v>0.4</v>
      </c>
      <c r="N44" s="15"/>
    </row>
    <row r="45" spans="1:14" s="1" customFormat="1" ht="14.25" customHeight="1">
      <c r="A45" s="12">
        <v>0.5625</v>
      </c>
      <c r="B45" s="13">
        <f t="shared" si="3"/>
        <v>6</v>
      </c>
      <c r="C45" s="13">
        <f t="shared" si="0"/>
        <v>4</v>
      </c>
      <c r="D45" s="14">
        <f t="shared" si="1"/>
        <v>0.66666666666666663</v>
      </c>
      <c r="E45" s="76">
        <v>4</v>
      </c>
      <c r="F45" s="13">
        <v>3</v>
      </c>
      <c r="G45" s="14">
        <f t="shared" si="4"/>
        <v>0.75</v>
      </c>
      <c r="H45" s="76">
        <v>2</v>
      </c>
      <c r="I45" s="13">
        <v>1</v>
      </c>
      <c r="J45" s="14">
        <f t="shared" si="5"/>
        <v>0.5</v>
      </c>
      <c r="K45" s="13">
        <f t="shared" si="2"/>
        <v>4</v>
      </c>
      <c r="L45" s="13">
        <v>3</v>
      </c>
      <c r="M45" s="14">
        <f t="shared" si="6"/>
        <v>0.75</v>
      </c>
      <c r="N45" s="15"/>
    </row>
    <row r="46" spans="1:14" s="1" customFormat="1" ht="14.25" customHeight="1">
      <c r="A46" s="12">
        <v>0.57291666666666696</v>
      </c>
      <c r="B46" s="13">
        <f t="shared" si="3"/>
        <v>19</v>
      </c>
      <c r="C46" s="13">
        <f t="shared" si="0"/>
        <v>9</v>
      </c>
      <c r="D46" s="14">
        <f t="shared" si="1"/>
        <v>0.47368421052631576</v>
      </c>
      <c r="E46" s="76">
        <v>10</v>
      </c>
      <c r="F46" s="13">
        <v>8</v>
      </c>
      <c r="G46" s="14">
        <f t="shared" si="4"/>
        <v>0.8</v>
      </c>
      <c r="H46" s="76">
        <v>9</v>
      </c>
      <c r="I46" s="13">
        <v>1</v>
      </c>
      <c r="J46" s="14">
        <f t="shared" si="5"/>
        <v>0.1111111111111111</v>
      </c>
      <c r="K46" s="13">
        <f t="shared" si="2"/>
        <v>10</v>
      </c>
      <c r="L46" s="13">
        <v>5</v>
      </c>
      <c r="M46" s="14">
        <f t="shared" si="6"/>
        <v>0.5</v>
      </c>
      <c r="N46" s="15"/>
    </row>
    <row r="47" spans="1:14" s="1" customFormat="1" ht="14.25" customHeight="1">
      <c r="A47" s="12">
        <v>0.58333333333333304</v>
      </c>
      <c r="B47" s="13">
        <f t="shared" si="3"/>
        <v>8</v>
      </c>
      <c r="C47" s="13">
        <f t="shared" si="0"/>
        <v>8</v>
      </c>
      <c r="D47" s="14">
        <f t="shared" si="1"/>
        <v>1</v>
      </c>
      <c r="E47" s="76">
        <v>6</v>
      </c>
      <c r="F47" s="13">
        <v>6</v>
      </c>
      <c r="G47" s="14">
        <f t="shared" si="4"/>
        <v>1</v>
      </c>
      <c r="H47" s="76">
        <v>2</v>
      </c>
      <c r="I47" s="13">
        <v>2</v>
      </c>
      <c r="J47" s="14">
        <f t="shared" si="5"/>
        <v>1</v>
      </c>
      <c r="K47" s="13">
        <f t="shared" si="2"/>
        <v>6</v>
      </c>
      <c r="L47" s="13">
        <v>5</v>
      </c>
      <c r="M47" s="14">
        <f t="shared" si="6"/>
        <v>0.83333333333333337</v>
      </c>
      <c r="N47" s="15"/>
    </row>
    <row r="48" spans="1:14" s="1" customFormat="1" ht="14.25" customHeight="1">
      <c r="A48" s="12">
        <v>0.59375</v>
      </c>
      <c r="B48" s="13">
        <f t="shared" si="3"/>
        <v>18</v>
      </c>
      <c r="C48" s="13">
        <f t="shared" si="0"/>
        <v>14</v>
      </c>
      <c r="D48" s="14">
        <f t="shared" si="1"/>
        <v>0.77777777777777779</v>
      </c>
      <c r="E48" s="76">
        <v>14</v>
      </c>
      <c r="F48" s="13">
        <v>14</v>
      </c>
      <c r="G48" s="14">
        <f t="shared" si="4"/>
        <v>1</v>
      </c>
      <c r="H48" s="76">
        <v>4</v>
      </c>
      <c r="I48" s="13">
        <v>0</v>
      </c>
      <c r="J48" s="14">
        <f t="shared" si="5"/>
        <v>0</v>
      </c>
      <c r="K48" s="13">
        <f t="shared" si="2"/>
        <v>14</v>
      </c>
      <c r="L48" s="13">
        <v>6</v>
      </c>
      <c r="M48" s="14">
        <f t="shared" si="6"/>
        <v>0.42857142857142855</v>
      </c>
      <c r="N48" s="15"/>
    </row>
    <row r="49" spans="1:14" s="1" customFormat="1" ht="14.25" customHeight="1">
      <c r="A49" s="12">
        <v>0.60416666666666696</v>
      </c>
      <c r="B49" s="13">
        <f t="shared" si="3"/>
        <v>4</v>
      </c>
      <c r="C49" s="13">
        <f t="shared" si="0"/>
        <v>3</v>
      </c>
      <c r="D49" s="14">
        <f t="shared" si="1"/>
        <v>0.75</v>
      </c>
      <c r="E49" s="76">
        <v>2</v>
      </c>
      <c r="F49" s="13">
        <v>1</v>
      </c>
      <c r="G49" s="14">
        <f t="shared" si="4"/>
        <v>0.5</v>
      </c>
      <c r="H49" s="76">
        <v>2</v>
      </c>
      <c r="I49" s="13">
        <v>2</v>
      </c>
      <c r="J49" s="14">
        <f t="shared" si="5"/>
        <v>1</v>
      </c>
      <c r="K49" s="13">
        <f t="shared" si="2"/>
        <v>2</v>
      </c>
      <c r="L49" s="13">
        <v>1</v>
      </c>
      <c r="M49" s="14">
        <f t="shared" si="6"/>
        <v>0.5</v>
      </c>
      <c r="N49" s="15"/>
    </row>
    <row r="50" spans="1:14" s="1" customFormat="1" ht="14.25" customHeight="1">
      <c r="A50" s="12">
        <v>0.61458333333333304</v>
      </c>
      <c r="B50" s="13">
        <f t="shared" si="3"/>
        <v>6</v>
      </c>
      <c r="C50" s="13">
        <f t="shared" si="0"/>
        <v>4</v>
      </c>
      <c r="D50" s="14">
        <f t="shared" si="1"/>
        <v>0.66666666666666663</v>
      </c>
      <c r="E50" s="76">
        <v>3</v>
      </c>
      <c r="F50" s="13">
        <v>3</v>
      </c>
      <c r="G50" s="14">
        <f t="shared" si="4"/>
        <v>1</v>
      </c>
      <c r="H50" s="76">
        <v>3</v>
      </c>
      <c r="I50" s="13">
        <v>1</v>
      </c>
      <c r="J50" s="14">
        <f t="shared" si="5"/>
        <v>0.33333333333333331</v>
      </c>
      <c r="K50" s="13">
        <f t="shared" si="2"/>
        <v>3</v>
      </c>
      <c r="L50" s="13">
        <v>2</v>
      </c>
      <c r="M50" s="14">
        <f t="shared" si="6"/>
        <v>0.66666666666666663</v>
      </c>
      <c r="N50" s="15"/>
    </row>
    <row r="51" spans="1:14" s="1" customFormat="1" ht="14.25" customHeight="1">
      <c r="A51" s="12">
        <v>0.625</v>
      </c>
      <c r="B51" s="13">
        <f t="shared" si="3"/>
        <v>4</v>
      </c>
      <c r="C51" s="13">
        <f t="shared" si="0"/>
        <v>2</v>
      </c>
      <c r="D51" s="14">
        <f t="shared" si="1"/>
        <v>0.5</v>
      </c>
      <c r="E51" s="76">
        <v>3</v>
      </c>
      <c r="F51" s="13">
        <v>2</v>
      </c>
      <c r="G51" s="14">
        <f t="shared" si="4"/>
        <v>0.66666666666666663</v>
      </c>
      <c r="H51" s="76">
        <v>1</v>
      </c>
      <c r="I51" s="13">
        <v>0</v>
      </c>
      <c r="J51" s="14">
        <f t="shared" si="5"/>
        <v>0</v>
      </c>
      <c r="K51" s="13">
        <f t="shared" si="2"/>
        <v>3</v>
      </c>
      <c r="L51" s="13">
        <v>0</v>
      </c>
      <c r="M51" s="14">
        <f t="shared" si="6"/>
        <v>0</v>
      </c>
      <c r="N51" s="15"/>
    </row>
    <row r="52" spans="1:14" s="1" customFormat="1" ht="14.25" customHeight="1">
      <c r="A52" s="12">
        <v>0.63541666666666696</v>
      </c>
      <c r="B52" s="13">
        <f t="shared" si="3"/>
        <v>3</v>
      </c>
      <c r="C52" s="13">
        <f t="shared" si="0"/>
        <v>2</v>
      </c>
      <c r="D52" s="14">
        <f t="shared" si="1"/>
        <v>0.66666666666666663</v>
      </c>
      <c r="E52" s="76">
        <v>1</v>
      </c>
      <c r="F52" s="13">
        <v>1</v>
      </c>
      <c r="G52" s="14">
        <f t="shared" si="4"/>
        <v>1</v>
      </c>
      <c r="H52" s="76">
        <v>2</v>
      </c>
      <c r="I52" s="13">
        <v>1</v>
      </c>
      <c r="J52" s="14">
        <f t="shared" si="5"/>
        <v>0.5</v>
      </c>
      <c r="K52" s="13">
        <f t="shared" si="2"/>
        <v>1</v>
      </c>
      <c r="L52" s="13">
        <v>1</v>
      </c>
      <c r="M52" s="14">
        <f t="shared" si="6"/>
        <v>1</v>
      </c>
      <c r="N52" s="15"/>
    </row>
    <row r="53" spans="1:14" s="1" customFormat="1" ht="14.25" customHeight="1">
      <c r="A53" s="12">
        <v>0.64583333333333304</v>
      </c>
      <c r="B53" s="13">
        <f t="shared" si="3"/>
        <v>3</v>
      </c>
      <c r="C53" s="13">
        <f t="shared" si="0"/>
        <v>2</v>
      </c>
      <c r="D53" s="14">
        <f t="shared" si="1"/>
        <v>0.66666666666666663</v>
      </c>
      <c r="E53" s="76">
        <v>1</v>
      </c>
      <c r="F53" s="13">
        <v>1</v>
      </c>
      <c r="G53" s="14">
        <f t="shared" si="4"/>
        <v>1</v>
      </c>
      <c r="H53" s="76">
        <v>2</v>
      </c>
      <c r="I53" s="13">
        <v>1</v>
      </c>
      <c r="J53" s="14">
        <f t="shared" si="5"/>
        <v>0.5</v>
      </c>
      <c r="K53" s="13">
        <f t="shared" si="2"/>
        <v>1</v>
      </c>
      <c r="L53" s="13">
        <v>0</v>
      </c>
      <c r="M53" s="14">
        <f t="shared" si="6"/>
        <v>0</v>
      </c>
      <c r="N53" s="15"/>
    </row>
    <row r="54" spans="1:14" s="1" customFormat="1" ht="14.25" customHeight="1">
      <c r="A54" s="12">
        <v>0.65625</v>
      </c>
      <c r="B54" s="13">
        <f t="shared" si="3"/>
        <v>4</v>
      </c>
      <c r="C54" s="13">
        <f t="shared" si="0"/>
        <v>2</v>
      </c>
      <c r="D54" s="14">
        <f t="shared" si="1"/>
        <v>0.5</v>
      </c>
      <c r="E54" s="76">
        <v>3</v>
      </c>
      <c r="F54" s="13">
        <v>2</v>
      </c>
      <c r="G54" s="14">
        <f t="shared" si="4"/>
        <v>0.66666666666666663</v>
      </c>
      <c r="H54" s="76">
        <v>1</v>
      </c>
      <c r="I54" s="13">
        <v>0</v>
      </c>
      <c r="J54" s="14">
        <f t="shared" si="5"/>
        <v>0</v>
      </c>
      <c r="K54" s="13">
        <f t="shared" si="2"/>
        <v>3</v>
      </c>
      <c r="L54" s="13">
        <v>1</v>
      </c>
      <c r="M54" s="14">
        <f t="shared" si="6"/>
        <v>0.33333333333333331</v>
      </c>
      <c r="N54" s="15"/>
    </row>
    <row r="55" spans="1:14" s="1" customFormat="1" ht="14.25" customHeight="1">
      <c r="A55" s="12">
        <v>0.66666666666666696</v>
      </c>
      <c r="B55" s="13">
        <f t="shared" si="3"/>
        <v>4</v>
      </c>
      <c r="C55" s="13">
        <f t="shared" si="0"/>
        <v>2</v>
      </c>
      <c r="D55" s="14">
        <f t="shared" si="1"/>
        <v>0.5</v>
      </c>
      <c r="E55" s="76">
        <v>2</v>
      </c>
      <c r="F55" s="13">
        <v>1</v>
      </c>
      <c r="G55" s="14">
        <f t="shared" si="4"/>
        <v>0.5</v>
      </c>
      <c r="H55" s="76">
        <v>2</v>
      </c>
      <c r="I55" s="13">
        <v>1</v>
      </c>
      <c r="J55" s="14">
        <f t="shared" si="5"/>
        <v>0.5</v>
      </c>
      <c r="K55" s="13">
        <f t="shared" si="2"/>
        <v>2</v>
      </c>
      <c r="L55" s="13">
        <v>0</v>
      </c>
      <c r="M55" s="14">
        <f t="shared" si="6"/>
        <v>0</v>
      </c>
      <c r="N55" s="15"/>
    </row>
    <row r="56" spans="1:14" s="1" customFormat="1" ht="14.25" customHeight="1">
      <c r="A56" s="12">
        <v>0.67708333333333304</v>
      </c>
      <c r="B56" s="13">
        <f t="shared" si="3"/>
        <v>4</v>
      </c>
      <c r="C56" s="13">
        <f t="shared" si="0"/>
        <v>2</v>
      </c>
      <c r="D56" s="14">
        <f t="shared" si="1"/>
        <v>0.5</v>
      </c>
      <c r="E56" s="76">
        <v>2</v>
      </c>
      <c r="F56" s="13">
        <v>1</v>
      </c>
      <c r="G56" s="14">
        <f t="shared" si="4"/>
        <v>0.5</v>
      </c>
      <c r="H56" s="76">
        <v>2</v>
      </c>
      <c r="I56" s="13">
        <v>1</v>
      </c>
      <c r="J56" s="14">
        <f t="shared" si="5"/>
        <v>0.5</v>
      </c>
      <c r="K56" s="13">
        <f t="shared" si="2"/>
        <v>2</v>
      </c>
      <c r="L56" s="13">
        <v>0</v>
      </c>
      <c r="M56" s="14">
        <f t="shared" si="6"/>
        <v>0</v>
      </c>
      <c r="N56" s="15"/>
    </row>
    <row r="57" spans="1:14" s="1" customFormat="1" ht="14.25" customHeight="1">
      <c r="A57" s="12">
        <v>0.6875</v>
      </c>
      <c r="B57" s="13">
        <f t="shared" si="3"/>
        <v>8</v>
      </c>
      <c r="C57" s="13">
        <f t="shared" si="0"/>
        <v>5</v>
      </c>
      <c r="D57" s="14">
        <f t="shared" si="1"/>
        <v>0.625</v>
      </c>
      <c r="E57" s="76">
        <v>4</v>
      </c>
      <c r="F57" s="13">
        <v>3</v>
      </c>
      <c r="G57" s="14">
        <f t="shared" si="4"/>
        <v>0.75</v>
      </c>
      <c r="H57" s="76">
        <v>4</v>
      </c>
      <c r="I57" s="13">
        <v>2</v>
      </c>
      <c r="J57" s="14">
        <f t="shared" si="5"/>
        <v>0.5</v>
      </c>
      <c r="K57" s="13">
        <f t="shared" si="2"/>
        <v>4</v>
      </c>
      <c r="L57" s="13">
        <v>2</v>
      </c>
      <c r="M57" s="14">
        <f t="shared" si="6"/>
        <v>0.5</v>
      </c>
      <c r="N57" s="15"/>
    </row>
    <row r="58" spans="1:14" s="1" customFormat="1" ht="14.25" customHeight="1">
      <c r="A58" s="12">
        <v>0.69791666666666696</v>
      </c>
      <c r="B58" s="13">
        <f t="shared" si="3"/>
        <v>5</v>
      </c>
      <c r="C58" s="13">
        <f t="shared" si="0"/>
        <v>3</v>
      </c>
      <c r="D58" s="14">
        <f t="shared" si="1"/>
        <v>0.6</v>
      </c>
      <c r="E58" s="76">
        <v>3</v>
      </c>
      <c r="F58" s="13">
        <v>2</v>
      </c>
      <c r="G58" s="14">
        <f t="shared" si="4"/>
        <v>0.66666666666666663</v>
      </c>
      <c r="H58" s="76">
        <v>2</v>
      </c>
      <c r="I58" s="13">
        <v>1</v>
      </c>
      <c r="J58" s="14">
        <f t="shared" si="5"/>
        <v>0.5</v>
      </c>
      <c r="K58" s="13">
        <f t="shared" si="2"/>
        <v>3</v>
      </c>
      <c r="L58" s="13">
        <v>2</v>
      </c>
      <c r="M58" s="14">
        <f t="shared" si="6"/>
        <v>0.66666666666666663</v>
      </c>
      <c r="N58" s="15"/>
    </row>
    <row r="59" spans="1:14" s="1" customFormat="1" ht="14.25" customHeight="1">
      <c r="A59" s="12">
        <v>0.70833333333333304</v>
      </c>
      <c r="B59" s="13">
        <f t="shared" si="3"/>
        <v>5</v>
      </c>
      <c r="C59" s="13">
        <f t="shared" si="0"/>
        <v>2</v>
      </c>
      <c r="D59" s="14">
        <f t="shared" si="1"/>
        <v>0.4</v>
      </c>
      <c r="E59" s="76">
        <v>4</v>
      </c>
      <c r="F59" s="13">
        <v>2</v>
      </c>
      <c r="G59" s="14">
        <f t="shared" si="4"/>
        <v>0.5</v>
      </c>
      <c r="H59" s="76">
        <v>1</v>
      </c>
      <c r="I59" s="13">
        <v>0</v>
      </c>
      <c r="J59" s="14">
        <f t="shared" si="5"/>
        <v>0</v>
      </c>
      <c r="K59" s="13">
        <f t="shared" si="2"/>
        <v>4</v>
      </c>
      <c r="L59" s="13">
        <v>0</v>
      </c>
      <c r="M59" s="14">
        <f t="shared" si="6"/>
        <v>0</v>
      </c>
      <c r="N59" s="15"/>
    </row>
    <row r="60" spans="1:14" s="1" customFormat="1" ht="14.25" customHeight="1">
      <c r="A60" s="12">
        <v>0.71875</v>
      </c>
      <c r="B60" s="13">
        <f t="shared" si="3"/>
        <v>7</v>
      </c>
      <c r="C60" s="13">
        <f t="shared" si="0"/>
        <v>6</v>
      </c>
      <c r="D60" s="14">
        <f t="shared" si="1"/>
        <v>0.8571428571428571</v>
      </c>
      <c r="E60" s="76">
        <v>6</v>
      </c>
      <c r="F60" s="13">
        <v>6</v>
      </c>
      <c r="G60" s="14">
        <f t="shared" si="4"/>
        <v>1</v>
      </c>
      <c r="H60" s="76">
        <v>1</v>
      </c>
      <c r="I60" s="13">
        <v>0</v>
      </c>
      <c r="J60" s="14">
        <f t="shared" si="5"/>
        <v>0</v>
      </c>
      <c r="K60" s="13">
        <f t="shared" si="2"/>
        <v>6</v>
      </c>
      <c r="L60" s="13">
        <v>2</v>
      </c>
      <c r="M60" s="14">
        <f t="shared" si="6"/>
        <v>0.33333333333333331</v>
      </c>
      <c r="N60" s="15"/>
    </row>
    <row r="61" spans="1:14" s="1" customFormat="1" ht="14.25" customHeight="1">
      <c r="A61" s="12">
        <v>0.72916666666666696</v>
      </c>
      <c r="B61" s="13">
        <f t="shared" si="3"/>
        <v>5</v>
      </c>
      <c r="C61" s="13">
        <f t="shared" si="0"/>
        <v>4</v>
      </c>
      <c r="D61" s="14">
        <f t="shared" si="1"/>
        <v>0.8</v>
      </c>
      <c r="E61" s="76">
        <v>1</v>
      </c>
      <c r="F61" s="13">
        <v>1</v>
      </c>
      <c r="G61" s="14">
        <f t="shared" si="4"/>
        <v>1</v>
      </c>
      <c r="H61" s="76">
        <v>4</v>
      </c>
      <c r="I61" s="13">
        <v>3</v>
      </c>
      <c r="J61" s="14">
        <f t="shared" si="5"/>
        <v>0.75</v>
      </c>
      <c r="K61" s="13">
        <f t="shared" si="2"/>
        <v>1</v>
      </c>
      <c r="L61" s="13">
        <v>1</v>
      </c>
      <c r="M61" s="14">
        <f t="shared" si="6"/>
        <v>1</v>
      </c>
      <c r="N61" s="15"/>
    </row>
    <row r="62" spans="1:14" s="1" customFormat="1" ht="14.25" customHeight="1">
      <c r="A62" s="12">
        <v>0.73958333333333304</v>
      </c>
      <c r="B62" s="13">
        <f t="shared" si="3"/>
        <v>2</v>
      </c>
      <c r="C62" s="13">
        <f t="shared" si="0"/>
        <v>2</v>
      </c>
      <c r="D62" s="14">
        <f t="shared" si="1"/>
        <v>1</v>
      </c>
      <c r="E62" s="76">
        <v>2</v>
      </c>
      <c r="F62" s="13">
        <v>2</v>
      </c>
      <c r="G62" s="14">
        <f t="shared" si="4"/>
        <v>1</v>
      </c>
      <c r="H62" s="76">
        <v>0</v>
      </c>
      <c r="I62" s="13">
        <v>0</v>
      </c>
      <c r="J62" s="14">
        <f t="shared" si="5"/>
        <v>0</v>
      </c>
      <c r="K62" s="13">
        <f t="shared" si="2"/>
        <v>2</v>
      </c>
      <c r="L62" s="13">
        <v>0</v>
      </c>
      <c r="M62" s="14">
        <f t="shared" si="6"/>
        <v>0</v>
      </c>
      <c r="N62" s="15"/>
    </row>
    <row r="63" spans="1:14" s="1" customFormat="1" ht="14.25" customHeight="1">
      <c r="A63" s="12">
        <v>0.75</v>
      </c>
      <c r="B63" s="13">
        <f t="shared" si="3"/>
        <v>0</v>
      </c>
      <c r="C63" s="13">
        <f t="shared" si="0"/>
        <v>0</v>
      </c>
      <c r="D63" s="14">
        <f t="shared" si="1"/>
        <v>0</v>
      </c>
      <c r="E63" s="76">
        <v>0</v>
      </c>
      <c r="F63" s="13">
        <v>0</v>
      </c>
      <c r="G63" s="14">
        <f t="shared" si="4"/>
        <v>0</v>
      </c>
      <c r="H63" s="76">
        <v>0</v>
      </c>
      <c r="I63" s="13">
        <v>0</v>
      </c>
      <c r="J63" s="14">
        <f t="shared" si="5"/>
        <v>0</v>
      </c>
      <c r="K63" s="13">
        <f t="shared" si="2"/>
        <v>0</v>
      </c>
      <c r="L63" s="13">
        <v>0</v>
      </c>
      <c r="M63" s="14">
        <f t="shared" si="6"/>
        <v>0</v>
      </c>
      <c r="N63" s="15"/>
    </row>
    <row r="64" spans="1:14" s="1" customFormat="1" ht="14.25" customHeight="1">
      <c r="A64" s="12">
        <v>0.76041666666666696</v>
      </c>
      <c r="B64" s="13">
        <f t="shared" si="3"/>
        <v>1</v>
      </c>
      <c r="C64" s="13">
        <f t="shared" si="0"/>
        <v>0</v>
      </c>
      <c r="D64" s="14">
        <f t="shared" si="1"/>
        <v>0</v>
      </c>
      <c r="E64" s="76">
        <v>0</v>
      </c>
      <c r="F64" s="13">
        <v>0</v>
      </c>
      <c r="G64" s="14">
        <f t="shared" si="4"/>
        <v>0</v>
      </c>
      <c r="H64" s="76">
        <v>1</v>
      </c>
      <c r="I64" s="13">
        <v>0</v>
      </c>
      <c r="J64" s="14">
        <f t="shared" si="5"/>
        <v>0</v>
      </c>
      <c r="K64" s="13">
        <f t="shared" si="2"/>
        <v>0</v>
      </c>
      <c r="L64" s="13">
        <v>0</v>
      </c>
      <c r="M64" s="14">
        <f t="shared" si="6"/>
        <v>0</v>
      </c>
    </row>
    <row r="65" spans="1:13" s="1" customFormat="1" ht="14.25" customHeight="1">
      <c r="A65" s="12">
        <v>0.77083333333333304</v>
      </c>
      <c r="B65" s="13">
        <f t="shared" si="3"/>
        <v>1</v>
      </c>
      <c r="C65" s="13">
        <f t="shared" si="0"/>
        <v>0</v>
      </c>
      <c r="D65" s="14">
        <f t="shared" si="1"/>
        <v>0</v>
      </c>
      <c r="E65" s="76">
        <v>0</v>
      </c>
      <c r="F65" s="13">
        <v>0</v>
      </c>
      <c r="G65" s="14">
        <f t="shared" si="4"/>
        <v>0</v>
      </c>
      <c r="H65" s="76">
        <v>1</v>
      </c>
      <c r="I65" s="13">
        <v>0</v>
      </c>
      <c r="J65" s="14">
        <f t="shared" si="5"/>
        <v>0</v>
      </c>
      <c r="K65" s="13">
        <f t="shared" si="2"/>
        <v>0</v>
      </c>
      <c r="L65" s="13">
        <v>0</v>
      </c>
      <c r="M65" s="14">
        <f t="shared" si="6"/>
        <v>0</v>
      </c>
    </row>
    <row r="66" spans="1:13" s="1" customFormat="1" ht="14.25" customHeight="1">
      <c r="A66" s="12">
        <v>0.78125</v>
      </c>
      <c r="B66" s="13">
        <f t="shared" si="3"/>
        <v>3</v>
      </c>
      <c r="C66" s="13">
        <f t="shared" si="0"/>
        <v>1</v>
      </c>
      <c r="D66" s="14">
        <f t="shared" si="1"/>
        <v>0.33333333333333331</v>
      </c>
      <c r="E66" s="76">
        <v>1</v>
      </c>
      <c r="F66" s="13">
        <v>1</v>
      </c>
      <c r="G66" s="14">
        <f t="shared" si="4"/>
        <v>1</v>
      </c>
      <c r="H66" s="76">
        <v>2</v>
      </c>
      <c r="I66" s="13">
        <v>0</v>
      </c>
      <c r="J66" s="14">
        <f t="shared" si="5"/>
        <v>0</v>
      </c>
      <c r="K66" s="13">
        <f t="shared" si="2"/>
        <v>1</v>
      </c>
      <c r="L66" s="13">
        <v>0</v>
      </c>
      <c r="M66" s="14">
        <f t="shared" si="6"/>
        <v>0</v>
      </c>
    </row>
    <row r="67" spans="1:13" s="1" customFormat="1" ht="14.25" customHeight="1">
      <c r="A67" s="12">
        <v>0.79166666666666696</v>
      </c>
      <c r="B67" s="13">
        <f t="shared" si="3"/>
        <v>0</v>
      </c>
      <c r="C67" s="13">
        <f t="shared" si="0"/>
        <v>0</v>
      </c>
      <c r="D67" s="14">
        <f t="shared" si="1"/>
        <v>0</v>
      </c>
      <c r="E67" s="76">
        <v>0</v>
      </c>
      <c r="F67" s="13">
        <v>0</v>
      </c>
      <c r="G67" s="14">
        <f t="shared" si="4"/>
        <v>0</v>
      </c>
      <c r="H67" s="76">
        <v>0</v>
      </c>
      <c r="I67" s="13">
        <v>0</v>
      </c>
      <c r="J67" s="14">
        <f t="shared" si="5"/>
        <v>0</v>
      </c>
      <c r="K67" s="13">
        <f t="shared" si="2"/>
        <v>0</v>
      </c>
      <c r="L67" s="13">
        <v>0</v>
      </c>
      <c r="M67" s="14">
        <f t="shared" si="6"/>
        <v>0</v>
      </c>
    </row>
    <row r="68" spans="1:13" s="1" customFormat="1" ht="14.25" customHeight="1">
      <c r="A68" s="12">
        <v>0.80208333333333304</v>
      </c>
      <c r="B68" s="13">
        <f t="shared" si="3"/>
        <v>6</v>
      </c>
      <c r="C68" s="13">
        <f t="shared" si="0"/>
        <v>2</v>
      </c>
      <c r="D68" s="14">
        <f t="shared" si="1"/>
        <v>0.33333333333333331</v>
      </c>
      <c r="E68" s="76">
        <v>5</v>
      </c>
      <c r="F68" s="13">
        <v>2</v>
      </c>
      <c r="G68" s="14">
        <f t="shared" si="4"/>
        <v>0.4</v>
      </c>
      <c r="H68" s="76">
        <v>1</v>
      </c>
      <c r="I68" s="13">
        <v>0</v>
      </c>
      <c r="J68" s="14">
        <f t="shared" si="5"/>
        <v>0</v>
      </c>
      <c r="K68" s="13">
        <f t="shared" si="2"/>
        <v>5</v>
      </c>
      <c r="L68" s="13">
        <v>1</v>
      </c>
      <c r="M68" s="14">
        <f t="shared" si="6"/>
        <v>0.2</v>
      </c>
    </row>
    <row r="69" spans="1:13" s="1" customFormat="1" ht="14.25" customHeight="1">
      <c r="A69" s="12">
        <v>0.8125</v>
      </c>
      <c r="B69" s="13">
        <f t="shared" si="3"/>
        <v>5</v>
      </c>
      <c r="C69" s="13">
        <f t="shared" si="0"/>
        <v>1</v>
      </c>
      <c r="D69" s="14">
        <f t="shared" si="1"/>
        <v>0.2</v>
      </c>
      <c r="E69" s="76">
        <v>2</v>
      </c>
      <c r="F69" s="13">
        <v>1</v>
      </c>
      <c r="G69" s="14">
        <f t="shared" si="4"/>
        <v>0.5</v>
      </c>
      <c r="H69" s="76">
        <v>3</v>
      </c>
      <c r="I69" s="13">
        <v>0</v>
      </c>
      <c r="J69" s="14">
        <f t="shared" si="5"/>
        <v>0</v>
      </c>
      <c r="K69" s="13">
        <f t="shared" si="2"/>
        <v>2</v>
      </c>
      <c r="L69" s="13">
        <v>1</v>
      </c>
      <c r="M69" s="14">
        <f t="shared" si="6"/>
        <v>0.5</v>
      </c>
    </row>
    <row r="70" spans="1:13" s="1" customFormat="1" ht="14.25" customHeight="1">
      <c r="A70" s="12">
        <v>0.82291666666666696</v>
      </c>
      <c r="B70" s="13">
        <f t="shared" si="3"/>
        <v>2</v>
      </c>
      <c r="C70" s="13">
        <f t="shared" si="0"/>
        <v>2</v>
      </c>
      <c r="D70" s="14">
        <f t="shared" si="1"/>
        <v>1</v>
      </c>
      <c r="E70" s="76">
        <v>2</v>
      </c>
      <c r="F70" s="13">
        <v>2</v>
      </c>
      <c r="G70" s="14">
        <f t="shared" si="4"/>
        <v>1</v>
      </c>
      <c r="H70" s="76">
        <v>0</v>
      </c>
      <c r="I70" s="13">
        <v>0</v>
      </c>
      <c r="J70" s="14">
        <f t="shared" si="5"/>
        <v>0</v>
      </c>
      <c r="K70" s="13">
        <f t="shared" si="2"/>
        <v>2</v>
      </c>
      <c r="L70" s="13">
        <v>1</v>
      </c>
      <c r="M70" s="14">
        <f t="shared" si="6"/>
        <v>0.5</v>
      </c>
    </row>
    <row r="71" spans="1:13" s="1" customFormat="1" ht="14.25" customHeight="1">
      <c r="A71" s="12">
        <v>0.83333333333333304</v>
      </c>
      <c r="B71" s="13">
        <f t="shared" si="3"/>
        <v>1</v>
      </c>
      <c r="C71" s="13">
        <f t="shared" si="0"/>
        <v>1</v>
      </c>
      <c r="D71" s="14">
        <f t="shared" si="1"/>
        <v>1</v>
      </c>
      <c r="E71" s="76">
        <v>0</v>
      </c>
      <c r="F71" s="13">
        <v>0</v>
      </c>
      <c r="G71" s="14">
        <f t="shared" si="4"/>
        <v>0</v>
      </c>
      <c r="H71" s="76">
        <v>1</v>
      </c>
      <c r="I71" s="13">
        <v>1</v>
      </c>
      <c r="J71" s="14">
        <f t="shared" si="5"/>
        <v>1</v>
      </c>
      <c r="K71" s="13">
        <f t="shared" si="2"/>
        <v>0</v>
      </c>
      <c r="L71" s="13">
        <v>0</v>
      </c>
      <c r="M71" s="14">
        <f t="shared" si="6"/>
        <v>0</v>
      </c>
    </row>
    <row r="72" spans="1:13" s="1" customFormat="1" ht="14.25" customHeight="1">
      <c r="A72" s="12">
        <v>0.84375</v>
      </c>
      <c r="B72" s="13">
        <f t="shared" si="3"/>
        <v>2</v>
      </c>
      <c r="C72" s="13">
        <f t="shared" si="0"/>
        <v>0</v>
      </c>
      <c r="D72" s="14">
        <f t="shared" si="1"/>
        <v>0</v>
      </c>
      <c r="E72" s="76">
        <v>0</v>
      </c>
      <c r="F72" s="13">
        <v>0</v>
      </c>
      <c r="G72" s="14">
        <f t="shared" si="4"/>
        <v>0</v>
      </c>
      <c r="H72" s="76">
        <v>2</v>
      </c>
      <c r="I72" s="13">
        <v>0</v>
      </c>
      <c r="J72" s="14">
        <f t="shared" si="5"/>
        <v>0</v>
      </c>
      <c r="K72" s="13">
        <f t="shared" si="2"/>
        <v>0</v>
      </c>
      <c r="L72" s="13">
        <v>0</v>
      </c>
      <c r="M72" s="14">
        <f t="shared" si="6"/>
        <v>0</v>
      </c>
    </row>
    <row r="73" spans="1:13" s="1" customFormat="1" ht="14.25" customHeight="1">
      <c r="A73" s="12">
        <v>0.85416666666666696</v>
      </c>
      <c r="B73" s="13">
        <f t="shared" si="3"/>
        <v>1</v>
      </c>
      <c r="C73" s="13">
        <f t="shared" si="0"/>
        <v>1</v>
      </c>
      <c r="D73" s="14">
        <f t="shared" si="1"/>
        <v>1</v>
      </c>
      <c r="E73" s="76">
        <v>1</v>
      </c>
      <c r="F73" s="13">
        <v>1</v>
      </c>
      <c r="G73" s="14">
        <f t="shared" si="4"/>
        <v>1</v>
      </c>
      <c r="H73" s="76">
        <v>0</v>
      </c>
      <c r="I73" s="13">
        <v>0</v>
      </c>
      <c r="J73" s="14">
        <f t="shared" si="5"/>
        <v>0</v>
      </c>
      <c r="K73" s="13">
        <f t="shared" si="2"/>
        <v>1</v>
      </c>
      <c r="L73" s="13">
        <v>1</v>
      </c>
      <c r="M73" s="14">
        <f t="shared" si="6"/>
        <v>1</v>
      </c>
    </row>
    <row r="74" spans="1:13" s="1" customFormat="1" ht="14.25" customHeight="1">
      <c r="A74" s="12">
        <v>0.86458333333333304</v>
      </c>
      <c r="B74" s="13">
        <f t="shared" si="3"/>
        <v>0</v>
      </c>
      <c r="C74" s="13">
        <f t="shared" si="0"/>
        <v>0</v>
      </c>
      <c r="D74" s="14">
        <f t="shared" si="1"/>
        <v>0</v>
      </c>
      <c r="E74" s="76">
        <v>0</v>
      </c>
      <c r="F74" s="13">
        <v>0</v>
      </c>
      <c r="G74" s="14">
        <f t="shared" si="4"/>
        <v>0</v>
      </c>
      <c r="H74" s="76">
        <v>0</v>
      </c>
      <c r="I74" s="13">
        <v>0</v>
      </c>
      <c r="J74" s="14">
        <f t="shared" si="5"/>
        <v>0</v>
      </c>
      <c r="K74" s="13">
        <f t="shared" si="2"/>
        <v>0</v>
      </c>
      <c r="L74" s="13">
        <v>0</v>
      </c>
      <c r="M74" s="14">
        <f t="shared" si="6"/>
        <v>0</v>
      </c>
    </row>
    <row r="75" spans="1:13" s="1" customFormat="1" ht="14.25" customHeight="1">
      <c r="A75" s="12">
        <v>0.875</v>
      </c>
      <c r="B75" s="13">
        <f t="shared" si="3"/>
        <v>0</v>
      </c>
      <c r="C75" s="13">
        <f t="shared" si="0"/>
        <v>0</v>
      </c>
      <c r="D75" s="14">
        <f t="shared" si="1"/>
        <v>0</v>
      </c>
      <c r="E75" s="76">
        <v>0</v>
      </c>
      <c r="F75" s="13">
        <v>0</v>
      </c>
      <c r="G75" s="14">
        <f t="shared" si="4"/>
        <v>0</v>
      </c>
      <c r="H75" s="76">
        <v>0</v>
      </c>
      <c r="I75" s="13">
        <v>0</v>
      </c>
      <c r="J75" s="14">
        <f t="shared" si="5"/>
        <v>0</v>
      </c>
      <c r="K75" s="13">
        <f t="shared" si="2"/>
        <v>0</v>
      </c>
      <c r="L75" s="13">
        <v>0</v>
      </c>
      <c r="M75" s="14">
        <f t="shared" si="6"/>
        <v>0</v>
      </c>
    </row>
    <row r="76" spans="1:13" s="1" customFormat="1" ht="14.25" customHeight="1">
      <c r="A76" s="12">
        <v>0.88541666666666696</v>
      </c>
      <c r="B76" s="13">
        <f t="shared" si="3"/>
        <v>0</v>
      </c>
      <c r="C76" s="13">
        <f t="shared" si="0"/>
        <v>0</v>
      </c>
      <c r="D76" s="14">
        <f t="shared" si="1"/>
        <v>0</v>
      </c>
      <c r="E76" s="76">
        <v>0</v>
      </c>
      <c r="F76" s="13">
        <v>0</v>
      </c>
      <c r="G76" s="14">
        <f t="shared" si="4"/>
        <v>0</v>
      </c>
      <c r="H76" s="76">
        <v>0</v>
      </c>
      <c r="I76" s="13">
        <v>0</v>
      </c>
      <c r="J76" s="14">
        <f t="shared" si="5"/>
        <v>0</v>
      </c>
      <c r="K76" s="13">
        <f t="shared" si="2"/>
        <v>0</v>
      </c>
      <c r="L76" s="13">
        <v>0</v>
      </c>
      <c r="M76" s="14">
        <f t="shared" si="6"/>
        <v>0</v>
      </c>
    </row>
    <row r="77" spans="1:13" s="1" customFormat="1" ht="14.25" customHeight="1">
      <c r="A77" s="12">
        <v>0.89583333333333304</v>
      </c>
      <c r="B77" s="13">
        <f t="shared" si="3"/>
        <v>1</v>
      </c>
      <c r="C77" s="13">
        <f t="shared" si="0"/>
        <v>1</v>
      </c>
      <c r="D77" s="14">
        <f t="shared" si="1"/>
        <v>1</v>
      </c>
      <c r="E77" s="76">
        <v>0</v>
      </c>
      <c r="F77" s="13">
        <v>0</v>
      </c>
      <c r="G77" s="14">
        <f t="shared" si="4"/>
        <v>0</v>
      </c>
      <c r="H77" s="76">
        <v>1</v>
      </c>
      <c r="I77" s="13">
        <v>1</v>
      </c>
      <c r="J77" s="14">
        <f t="shared" si="5"/>
        <v>1</v>
      </c>
      <c r="K77" s="13">
        <f t="shared" si="2"/>
        <v>0</v>
      </c>
      <c r="L77" s="13">
        <v>0</v>
      </c>
      <c r="M77" s="14">
        <f t="shared" si="6"/>
        <v>0</v>
      </c>
    </row>
    <row r="78" spans="1:13" s="1" customFormat="1" ht="14.25" customHeight="1">
      <c r="A78" s="12">
        <v>0.90625</v>
      </c>
      <c r="B78" s="13">
        <f t="shared" si="3"/>
        <v>0</v>
      </c>
      <c r="C78" s="13">
        <f t="shared" si="0"/>
        <v>0</v>
      </c>
      <c r="D78" s="14">
        <f t="shared" si="1"/>
        <v>0</v>
      </c>
      <c r="E78" s="76">
        <v>0</v>
      </c>
      <c r="F78" s="13">
        <v>0</v>
      </c>
      <c r="G78" s="14">
        <f t="shared" si="4"/>
        <v>0</v>
      </c>
      <c r="H78" s="76">
        <v>0</v>
      </c>
      <c r="I78" s="13">
        <v>0</v>
      </c>
      <c r="J78" s="14">
        <f t="shared" si="5"/>
        <v>0</v>
      </c>
      <c r="K78" s="13">
        <f t="shared" si="2"/>
        <v>0</v>
      </c>
      <c r="L78" s="13">
        <v>0</v>
      </c>
      <c r="M78" s="14">
        <f t="shared" si="6"/>
        <v>0</v>
      </c>
    </row>
    <row r="79" spans="1:13" ht="14.25" customHeight="1">
      <c r="A79" s="16" t="s">
        <v>51</v>
      </c>
      <c r="B79" s="16">
        <f>SUM(B15:B78)</f>
        <v>245</v>
      </c>
      <c r="C79" s="16">
        <f>SUM(C15:C78)</f>
        <v>149</v>
      </c>
      <c r="D79" s="17">
        <f>IFERROR(IF(AND(B79=0,C79=0),0,C79/B79),0)</f>
        <v>0.60816326530612241</v>
      </c>
      <c r="E79" s="16">
        <f>SUM(E15:E78)</f>
        <v>151</v>
      </c>
      <c r="F79" s="16">
        <f>SUM(F15:F78)</f>
        <v>120</v>
      </c>
      <c r="G79" s="17">
        <f>IFERROR(IF(AND(E79=0,F79=0),0,F79/E79),0)</f>
        <v>0.79470198675496684</v>
      </c>
      <c r="H79" s="16">
        <f>SUM(H15:H78)</f>
        <v>94</v>
      </c>
      <c r="I79" s="16">
        <f>SUM(I15:I78)</f>
        <v>29</v>
      </c>
      <c r="J79" s="17">
        <f>IFERROR(IF(AND(H79=0,I79=0),0,I79/H79),0)</f>
        <v>0.30851063829787234</v>
      </c>
      <c r="K79" s="16">
        <f>SUM(K15:K78)</f>
        <v>151</v>
      </c>
      <c r="L79" s="16">
        <f>SUM(L15:L78)</f>
        <v>59</v>
      </c>
      <c r="M79" s="17">
        <f>IFERROR(IF(AND(K79=0,L79=0),0,L79/K79),0)</f>
        <v>0.39072847682119205</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4" priority="1">
      <formula>F15&gt;E15</formula>
    </cfRule>
  </conditionalFormatting>
  <pageMargins left="0.75" right="0.75" top="1" bottom="1" header="0.5" footer="0.5"/>
  <pageSetup paperSize="9" scale="1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08.10.2022</v>
      </c>
    </row>
    <row r="6" spans="1:14" s="1" customFormat="1" ht="14.25" customHeight="1">
      <c r="A6" s="5" t="s">
        <v>56</v>
      </c>
      <c r="B6" s="1" t="str">
        <f>'Front Cover'!A30</f>
        <v>BathNES</v>
      </c>
      <c r="E6" s="7"/>
    </row>
    <row r="7" spans="1:14" s="1" customFormat="1" ht="14.25" customHeight="1">
      <c r="A7" s="5" t="s">
        <v>57</v>
      </c>
      <c r="B7" s="1" t="s">
        <v>64</v>
      </c>
      <c r="E7" s="7"/>
      <c r="F7" s="8" t="s">
        <v>59</v>
      </c>
      <c r="G7" s="9" t="str">
        <f>'QA &amp; Issue Sheet'!C34</f>
        <v>Elyece Malnati</v>
      </c>
    </row>
    <row r="8" spans="1:14" s="1" customFormat="1" ht="14.25" customHeight="1">
      <c r="A8" s="5" t="s">
        <v>60</v>
      </c>
      <c r="B8" s="9" t="s">
        <v>31</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7" t="s">
        <v>41</v>
      </c>
      <c r="C12" s="118"/>
      <c r="D12" s="119"/>
      <c r="E12" s="117" t="s">
        <v>42</v>
      </c>
      <c r="F12" s="118"/>
      <c r="G12" s="119"/>
      <c r="H12" s="117" t="s">
        <v>43</v>
      </c>
      <c r="I12" s="118"/>
      <c r="J12" s="119"/>
      <c r="K12" s="117" t="s">
        <v>44</v>
      </c>
      <c r="L12" s="118"/>
      <c r="M12" s="119"/>
    </row>
    <row r="13" spans="1:14" s="1" customFormat="1" ht="27.75" customHeight="1">
      <c r="A13" s="120" t="s">
        <v>63</v>
      </c>
      <c r="B13" s="115" t="s">
        <v>45</v>
      </c>
      <c r="C13" s="115" t="s">
        <v>46</v>
      </c>
      <c r="D13" s="115" t="s">
        <v>47</v>
      </c>
      <c r="E13" s="115" t="s">
        <v>45</v>
      </c>
      <c r="F13" s="115" t="s">
        <v>46</v>
      </c>
      <c r="G13" s="115" t="s">
        <v>47</v>
      </c>
      <c r="H13" s="115" t="s">
        <v>45</v>
      </c>
      <c r="I13" s="115" t="s">
        <v>46</v>
      </c>
      <c r="J13" s="115" t="s">
        <v>47</v>
      </c>
      <c r="K13" s="115" t="s">
        <v>45</v>
      </c>
      <c r="L13" s="115" t="s">
        <v>46</v>
      </c>
      <c r="M13" s="115" t="s">
        <v>49</v>
      </c>
    </row>
    <row r="14" spans="1:14" s="1" customFormat="1" ht="27.75" customHeight="1">
      <c r="A14" s="121"/>
      <c r="B14" s="116"/>
      <c r="C14" s="116"/>
      <c r="D14" s="116"/>
      <c r="E14" s="116"/>
      <c r="F14" s="116"/>
      <c r="G14" s="116"/>
      <c r="H14" s="116"/>
      <c r="I14" s="116"/>
      <c r="J14" s="116"/>
      <c r="K14" s="116"/>
      <c r="L14" s="116"/>
      <c r="M14" s="116"/>
    </row>
    <row r="15" spans="1:14" s="1" customFormat="1" ht="14.25" customHeight="1">
      <c r="A15" s="12">
        <v>0.25</v>
      </c>
      <c r="B15" s="13">
        <f>E15+H15</f>
        <v>0</v>
      </c>
      <c r="C15" s="13">
        <f t="shared" ref="C15:C78" si="0">F15+I15</f>
        <v>0</v>
      </c>
      <c r="D15" s="14">
        <f t="shared" ref="D15:D78" si="1">IF(OR(B15=0,C15=0),0,C15/B15)</f>
        <v>0</v>
      </c>
      <c r="E15" s="13">
        <v>0</v>
      </c>
      <c r="F15" s="13">
        <v>0</v>
      </c>
      <c r="G15" s="14">
        <f>IF(OR(E15=0,F15=0),0,F15/E15)</f>
        <v>0</v>
      </c>
      <c r="H15" s="13">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13">
        <v>0</v>
      </c>
      <c r="F16" s="13">
        <v>0</v>
      </c>
      <c r="G16" s="14">
        <f t="shared" ref="G16:G78" si="4">IF(OR(E16=0,F16=0),0,F16/E16)</f>
        <v>0</v>
      </c>
      <c r="H16" s="13">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13">
        <v>0</v>
      </c>
      <c r="F17" s="13">
        <v>0</v>
      </c>
      <c r="G17" s="14">
        <f t="shared" si="4"/>
        <v>0</v>
      </c>
      <c r="H17" s="13">
        <v>0</v>
      </c>
      <c r="I17" s="13">
        <v>0</v>
      </c>
      <c r="J17" s="14">
        <f t="shared" si="5"/>
        <v>0</v>
      </c>
      <c r="K17" s="13">
        <f t="shared" si="2"/>
        <v>0</v>
      </c>
      <c r="L17" s="13">
        <v>0</v>
      </c>
      <c r="M17" s="14">
        <f t="shared" si="6"/>
        <v>0</v>
      </c>
      <c r="N17" s="15"/>
    </row>
    <row r="18" spans="1:14" s="1" customFormat="1" ht="14.25" customHeight="1">
      <c r="A18" s="12">
        <v>0.28125</v>
      </c>
      <c r="B18" s="13">
        <f t="shared" si="3"/>
        <v>0</v>
      </c>
      <c r="C18" s="13">
        <f t="shared" si="0"/>
        <v>0</v>
      </c>
      <c r="D18" s="14">
        <f t="shared" si="1"/>
        <v>0</v>
      </c>
      <c r="E18" s="13">
        <v>0</v>
      </c>
      <c r="F18" s="13">
        <v>0</v>
      </c>
      <c r="G18" s="14">
        <f t="shared" si="4"/>
        <v>0</v>
      </c>
      <c r="H18" s="13">
        <v>0</v>
      </c>
      <c r="I18" s="13">
        <v>0</v>
      </c>
      <c r="J18" s="14">
        <f t="shared" si="5"/>
        <v>0</v>
      </c>
      <c r="K18" s="13">
        <f t="shared" si="2"/>
        <v>0</v>
      </c>
      <c r="L18" s="13">
        <v>0</v>
      </c>
      <c r="M18" s="14">
        <f t="shared" si="6"/>
        <v>0</v>
      </c>
      <c r="N18" s="15"/>
    </row>
    <row r="19" spans="1:14" s="1" customFormat="1" ht="14.25" customHeight="1">
      <c r="A19" s="12">
        <v>0.29166666666666702</v>
      </c>
      <c r="B19" s="13">
        <f t="shared" si="3"/>
        <v>0</v>
      </c>
      <c r="C19" s="13">
        <f t="shared" si="0"/>
        <v>0</v>
      </c>
      <c r="D19" s="14">
        <f t="shared" si="1"/>
        <v>0</v>
      </c>
      <c r="E19" s="13">
        <v>0</v>
      </c>
      <c r="F19" s="13">
        <v>0</v>
      </c>
      <c r="G19" s="14">
        <f t="shared" si="4"/>
        <v>0</v>
      </c>
      <c r="H19" s="13">
        <v>0</v>
      </c>
      <c r="I19" s="13">
        <v>0</v>
      </c>
      <c r="J19" s="14">
        <f t="shared" si="5"/>
        <v>0</v>
      </c>
      <c r="K19" s="13">
        <f t="shared" si="2"/>
        <v>0</v>
      </c>
      <c r="L19" s="13">
        <v>0</v>
      </c>
      <c r="M19" s="14">
        <f t="shared" si="6"/>
        <v>0</v>
      </c>
      <c r="N19" s="15"/>
    </row>
    <row r="20" spans="1:14" s="1" customFormat="1" ht="14.25" customHeight="1">
      <c r="A20" s="12">
        <v>0.30208333333333298</v>
      </c>
      <c r="B20" s="13">
        <f t="shared" si="3"/>
        <v>0</v>
      </c>
      <c r="C20" s="13">
        <f t="shared" si="0"/>
        <v>0</v>
      </c>
      <c r="D20" s="14">
        <f t="shared" si="1"/>
        <v>0</v>
      </c>
      <c r="E20" s="13">
        <v>0</v>
      </c>
      <c r="F20" s="13">
        <v>0</v>
      </c>
      <c r="G20" s="14">
        <f t="shared" si="4"/>
        <v>0</v>
      </c>
      <c r="H20" s="13">
        <v>0</v>
      </c>
      <c r="I20" s="13">
        <v>0</v>
      </c>
      <c r="J20" s="14">
        <f t="shared" si="5"/>
        <v>0</v>
      </c>
      <c r="K20" s="13">
        <f t="shared" si="2"/>
        <v>0</v>
      </c>
      <c r="L20" s="13">
        <v>0</v>
      </c>
      <c r="M20" s="14">
        <f t="shared" si="6"/>
        <v>0</v>
      </c>
      <c r="N20" s="15"/>
    </row>
    <row r="21" spans="1:14" s="1" customFormat="1" ht="14.25" customHeight="1">
      <c r="A21" s="12">
        <v>0.3125</v>
      </c>
      <c r="B21" s="13">
        <f t="shared" si="3"/>
        <v>1</v>
      </c>
      <c r="C21" s="13">
        <f t="shared" si="0"/>
        <v>0</v>
      </c>
      <c r="D21" s="14">
        <f t="shared" si="1"/>
        <v>0</v>
      </c>
      <c r="E21" s="13">
        <v>1</v>
      </c>
      <c r="F21" s="13">
        <v>0</v>
      </c>
      <c r="G21" s="14">
        <f t="shared" si="4"/>
        <v>0</v>
      </c>
      <c r="H21" s="13">
        <v>0</v>
      </c>
      <c r="I21" s="13">
        <v>0</v>
      </c>
      <c r="J21" s="14">
        <f t="shared" si="5"/>
        <v>0</v>
      </c>
      <c r="K21" s="13">
        <f t="shared" si="2"/>
        <v>1</v>
      </c>
      <c r="L21" s="13">
        <v>0</v>
      </c>
      <c r="M21" s="14">
        <f t="shared" si="6"/>
        <v>0</v>
      </c>
      <c r="N21" s="15"/>
    </row>
    <row r="22" spans="1:14" s="1" customFormat="1" ht="14.25" customHeight="1">
      <c r="A22" s="12">
        <v>0.32291666666666702</v>
      </c>
      <c r="B22" s="13">
        <f t="shared" si="3"/>
        <v>0</v>
      </c>
      <c r="C22" s="13">
        <f t="shared" si="0"/>
        <v>0</v>
      </c>
      <c r="D22" s="14">
        <f t="shared" si="1"/>
        <v>0</v>
      </c>
      <c r="E22" s="13">
        <v>0</v>
      </c>
      <c r="F22" s="13">
        <v>0</v>
      </c>
      <c r="G22" s="14">
        <f t="shared" si="4"/>
        <v>0</v>
      </c>
      <c r="H22" s="13">
        <v>0</v>
      </c>
      <c r="I22" s="13">
        <v>0</v>
      </c>
      <c r="J22" s="14">
        <f t="shared" si="5"/>
        <v>0</v>
      </c>
      <c r="K22" s="13">
        <f t="shared" si="2"/>
        <v>0</v>
      </c>
      <c r="L22" s="13">
        <v>0</v>
      </c>
      <c r="M22" s="14">
        <f t="shared" si="6"/>
        <v>0</v>
      </c>
      <c r="N22" s="15"/>
    </row>
    <row r="23" spans="1:14" s="1" customFormat="1" ht="14.25" customHeight="1">
      <c r="A23" s="12">
        <v>0.33333333333333298</v>
      </c>
      <c r="B23" s="13">
        <f t="shared" si="3"/>
        <v>2</v>
      </c>
      <c r="C23" s="13">
        <f t="shared" si="0"/>
        <v>1</v>
      </c>
      <c r="D23" s="14">
        <f t="shared" si="1"/>
        <v>0.5</v>
      </c>
      <c r="E23" s="13">
        <v>1</v>
      </c>
      <c r="F23" s="13">
        <v>1</v>
      </c>
      <c r="G23" s="14">
        <f t="shared" si="4"/>
        <v>1</v>
      </c>
      <c r="H23" s="13">
        <v>1</v>
      </c>
      <c r="I23" s="13">
        <v>0</v>
      </c>
      <c r="J23" s="14">
        <f t="shared" si="5"/>
        <v>0</v>
      </c>
      <c r="K23" s="13">
        <f t="shared" si="2"/>
        <v>1</v>
      </c>
      <c r="L23" s="13">
        <v>1</v>
      </c>
      <c r="M23" s="14">
        <f t="shared" si="6"/>
        <v>1</v>
      </c>
      <c r="N23" s="15"/>
    </row>
    <row r="24" spans="1:14" s="1" customFormat="1" ht="14.25" customHeight="1">
      <c r="A24" s="12">
        <v>0.34375</v>
      </c>
      <c r="B24" s="13">
        <f t="shared" si="3"/>
        <v>1</v>
      </c>
      <c r="C24" s="13">
        <f t="shared" si="0"/>
        <v>1</v>
      </c>
      <c r="D24" s="14">
        <f t="shared" si="1"/>
        <v>1</v>
      </c>
      <c r="E24" s="13">
        <v>0</v>
      </c>
      <c r="F24" s="13">
        <v>0</v>
      </c>
      <c r="G24" s="14">
        <f t="shared" si="4"/>
        <v>0</v>
      </c>
      <c r="H24" s="13">
        <v>1</v>
      </c>
      <c r="I24" s="13">
        <v>1</v>
      </c>
      <c r="J24" s="14">
        <f t="shared" si="5"/>
        <v>1</v>
      </c>
      <c r="K24" s="13">
        <f t="shared" si="2"/>
        <v>0</v>
      </c>
      <c r="L24" s="13">
        <v>0</v>
      </c>
      <c r="M24" s="14">
        <f t="shared" si="6"/>
        <v>0</v>
      </c>
      <c r="N24" s="15"/>
    </row>
    <row r="25" spans="1:14" s="1" customFormat="1" ht="14.25" customHeight="1">
      <c r="A25" s="12">
        <v>0.35416666666666702</v>
      </c>
      <c r="B25" s="13">
        <f t="shared" si="3"/>
        <v>2</v>
      </c>
      <c r="C25" s="13">
        <f t="shared" si="0"/>
        <v>2</v>
      </c>
      <c r="D25" s="14">
        <f t="shared" si="1"/>
        <v>1</v>
      </c>
      <c r="E25" s="13">
        <v>1</v>
      </c>
      <c r="F25" s="13">
        <v>1</v>
      </c>
      <c r="G25" s="14">
        <f t="shared" si="4"/>
        <v>1</v>
      </c>
      <c r="H25" s="13">
        <v>1</v>
      </c>
      <c r="I25" s="13">
        <v>1</v>
      </c>
      <c r="J25" s="14">
        <f t="shared" si="5"/>
        <v>1</v>
      </c>
      <c r="K25" s="13">
        <f t="shared" si="2"/>
        <v>1</v>
      </c>
      <c r="L25" s="13">
        <v>1</v>
      </c>
      <c r="M25" s="14">
        <f t="shared" si="6"/>
        <v>1</v>
      </c>
      <c r="N25" s="15"/>
    </row>
    <row r="26" spans="1:14" s="1" customFormat="1" ht="14.25" customHeight="1">
      <c r="A26" s="12">
        <v>0.36458333333333298</v>
      </c>
      <c r="B26" s="13">
        <f t="shared" si="3"/>
        <v>4</v>
      </c>
      <c r="C26" s="13">
        <f t="shared" si="0"/>
        <v>3</v>
      </c>
      <c r="D26" s="14">
        <f t="shared" si="1"/>
        <v>0.75</v>
      </c>
      <c r="E26" s="13">
        <v>3</v>
      </c>
      <c r="F26" s="13">
        <v>2</v>
      </c>
      <c r="G26" s="14">
        <f t="shared" si="4"/>
        <v>0.66666666666666663</v>
      </c>
      <c r="H26" s="13">
        <v>1</v>
      </c>
      <c r="I26" s="13">
        <v>1</v>
      </c>
      <c r="J26" s="14">
        <f t="shared" si="5"/>
        <v>1</v>
      </c>
      <c r="K26" s="13">
        <f t="shared" si="2"/>
        <v>3</v>
      </c>
      <c r="L26" s="13">
        <v>1</v>
      </c>
      <c r="M26" s="14">
        <f t="shared" si="6"/>
        <v>0.33333333333333331</v>
      </c>
      <c r="N26" s="15"/>
    </row>
    <row r="27" spans="1:14" s="1" customFormat="1" ht="14.25" customHeight="1">
      <c r="A27" s="12">
        <v>0.375</v>
      </c>
      <c r="B27" s="13">
        <f t="shared" si="3"/>
        <v>2</v>
      </c>
      <c r="C27" s="13">
        <f t="shared" si="0"/>
        <v>1</v>
      </c>
      <c r="D27" s="14">
        <f t="shared" si="1"/>
        <v>0.5</v>
      </c>
      <c r="E27" s="13">
        <v>1</v>
      </c>
      <c r="F27" s="13">
        <v>0</v>
      </c>
      <c r="G27" s="14">
        <f t="shared" si="4"/>
        <v>0</v>
      </c>
      <c r="H27" s="13">
        <v>1</v>
      </c>
      <c r="I27" s="13">
        <v>1</v>
      </c>
      <c r="J27" s="14">
        <f t="shared" si="5"/>
        <v>1</v>
      </c>
      <c r="K27" s="13">
        <f t="shared" si="2"/>
        <v>1</v>
      </c>
      <c r="L27" s="13">
        <v>0</v>
      </c>
      <c r="M27" s="14">
        <f t="shared" si="6"/>
        <v>0</v>
      </c>
      <c r="N27" s="15"/>
    </row>
    <row r="28" spans="1:14" s="1" customFormat="1" ht="14.25" customHeight="1">
      <c r="A28" s="12">
        <v>0.38541666666666702</v>
      </c>
      <c r="B28" s="13">
        <f t="shared" si="3"/>
        <v>2</v>
      </c>
      <c r="C28" s="13">
        <f t="shared" si="0"/>
        <v>1</v>
      </c>
      <c r="D28" s="14">
        <f t="shared" si="1"/>
        <v>0.5</v>
      </c>
      <c r="E28" s="13">
        <v>1</v>
      </c>
      <c r="F28" s="13">
        <v>1</v>
      </c>
      <c r="G28" s="14">
        <f t="shared" si="4"/>
        <v>1</v>
      </c>
      <c r="H28" s="13">
        <v>1</v>
      </c>
      <c r="I28" s="13">
        <v>0</v>
      </c>
      <c r="J28" s="14">
        <f t="shared" si="5"/>
        <v>0</v>
      </c>
      <c r="K28" s="13">
        <f t="shared" si="2"/>
        <v>1</v>
      </c>
      <c r="L28" s="13">
        <v>0</v>
      </c>
      <c r="M28" s="14">
        <f t="shared" si="6"/>
        <v>0</v>
      </c>
      <c r="N28" s="15"/>
    </row>
    <row r="29" spans="1:14" s="1" customFormat="1" ht="14.25" customHeight="1">
      <c r="A29" s="12">
        <v>0.39583333333333298</v>
      </c>
      <c r="B29" s="13">
        <f t="shared" si="3"/>
        <v>3</v>
      </c>
      <c r="C29" s="13">
        <f t="shared" si="0"/>
        <v>2</v>
      </c>
      <c r="D29" s="14">
        <f t="shared" si="1"/>
        <v>0.66666666666666663</v>
      </c>
      <c r="E29" s="13">
        <v>2</v>
      </c>
      <c r="F29" s="13">
        <v>1</v>
      </c>
      <c r="G29" s="14">
        <f t="shared" si="4"/>
        <v>0.5</v>
      </c>
      <c r="H29" s="13">
        <v>1</v>
      </c>
      <c r="I29" s="13">
        <v>1</v>
      </c>
      <c r="J29" s="14">
        <f t="shared" si="5"/>
        <v>1</v>
      </c>
      <c r="K29" s="13">
        <f t="shared" si="2"/>
        <v>2</v>
      </c>
      <c r="L29" s="13">
        <v>0</v>
      </c>
      <c r="M29" s="14">
        <f t="shared" si="6"/>
        <v>0</v>
      </c>
      <c r="N29" s="15"/>
    </row>
    <row r="30" spans="1:14" s="1" customFormat="1" ht="14.25" customHeight="1">
      <c r="A30" s="12">
        <v>0.40625</v>
      </c>
      <c r="B30" s="13">
        <f t="shared" si="3"/>
        <v>4</v>
      </c>
      <c r="C30" s="13">
        <f t="shared" si="0"/>
        <v>3</v>
      </c>
      <c r="D30" s="14">
        <f t="shared" si="1"/>
        <v>0.75</v>
      </c>
      <c r="E30" s="13">
        <v>2</v>
      </c>
      <c r="F30" s="13">
        <v>1</v>
      </c>
      <c r="G30" s="14">
        <f t="shared" si="4"/>
        <v>0.5</v>
      </c>
      <c r="H30" s="13">
        <v>2</v>
      </c>
      <c r="I30" s="13">
        <v>2</v>
      </c>
      <c r="J30" s="14">
        <f t="shared" si="5"/>
        <v>1</v>
      </c>
      <c r="K30" s="13">
        <f t="shared" si="2"/>
        <v>2</v>
      </c>
      <c r="L30" s="13">
        <v>0</v>
      </c>
      <c r="M30" s="14">
        <f t="shared" si="6"/>
        <v>0</v>
      </c>
      <c r="N30" s="15"/>
    </row>
    <row r="31" spans="1:14" s="1" customFormat="1" ht="14.25" customHeight="1">
      <c r="A31" s="12">
        <v>0.41666666666666702</v>
      </c>
      <c r="B31" s="13">
        <f t="shared" si="3"/>
        <v>4</v>
      </c>
      <c r="C31" s="13">
        <f t="shared" si="0"/>
        <v>4</v>
      </c>
      <c r="D31" s="14">
        <f t="shared" si="1"/>
        <v>1</v>
      </c>
      <c r="E31" s="13">
        <v>2</v>
      </c>
      <c r="F31" s="13">
        <v>2</v>
      </c>
      <c r="G31" s="14">
        <f t="shared" si="4"/>
        <v>1</v>
      </c>
      <c r="H31" s="13">
        <v>2</v>
      </c>
      <c r="I31" s="13">
        <v>2</v>
      </c>
      <c r="J31" s="14">
        <f t="shared" si="5"/>
        <v>1</v>
      </c>
      <c r="K31" s="13">
        <f t="shared" si="2"/>
        <v>2</v>
      </c>
      <c r="L31" s="13">
        <v>0</v>
      </c>
      <c r="M31" s="14">
        <f t="shared" si="6"/>
        <v>0</v>
      </c>
      <c r="N31" s="15"/>
    </row>
    <row r="32" spans="1:14" s="1" customFormat="1" ht="14.25" customHeight="1">
      <c r="A32" s="12">
        <v>0.42708333333333298</v>
      </c>
      <c r="B32" s="13">
        <f t="shared" si="3"/>
        <v>6</v>
      </c>
      <c r="C32" s="13">
        <f t="shared" si="0"/>
        <v>5</v>
      </c>
      <c r="D32" s="14">
        <f t="shared" si="1"/>
        <v>0.83333333333333337</v>
      </c>
      <c r="E32" s="13">
        <v>3</v>
      </c>
      <c r="F32" s="13">
        <v>3</v>
      </c>
      <c r="G32" s="14">
        <f t="shared" si="4"/>
        <v>1</v>
      </c>
      <c r="H32" s="13">
        <v>3</v>
      </c>
      <c r="I32" s="13">
        <v>2</v>
      </c>
      <c r="J32" s="14">
        <f t="shared" si="5"/>
        <v>0.66666666666666663</v>
      </c>
      <c r="K32" s="13">
        <f t="shared" si="2"/>
        <v>3</v>
      </c>
      <c r="L32" s="13">
        <v>1</v>
      </c>
      <c r="M32" s="14">
        <f t="shared" si="6"/>
        <v>0.33333333333333331</v>
      </c>
      <c r="N32" s="15"/>
    </row>
    <row r="33" spans="1:14" s="1" customFormat="1" ht="14.25" customHeight="1">
      <c r="A33" s="12">
        <v>0.4375</v>
      </c>
      <c r="B33" s="13">
        <f t="shared" si="3"/>
        <v>11</v>
      </c>
      <c r="C33" s="13">
        <f t="shared" si="0"/>
        <v>8</v>
      </c>
      <c r="D33" s="14">
        <f t="shared" si="1"/>
        <v>0.72727272727272729</v>
      </c>
      <c r="E33" s="13">
        <v>5</v>
      </c>
      <c r="F33" s="13">
        <v>3</v>
      </c>
      <c r="G33" s="14">
        <f t="shared" si="4"/>
        <v>0.6</v>
      </c>
      <c r="H33" s="13">
        <v>6</v>
      </c>
      <c r="I33" s="13">
        <v>5</v>
      </c>
      <c r="J33" s="14">
        <f t="shared" si="5"/>
        <v>0.83333333333333337</v>
      </c>
      <c r="K33" s="13">
        <f t="shared" si="2"/>
        <v>5</v>
      </c>
      <c r="L33" s="13">
        <v>3</v>
      </c>
      <c r="M33" s="14">
        <f t="shared" si="6"/>
        <v>0.6</v>
      </c>
      <c r="N33" s="15"/>
    </row>
    <row r="34" spans="1:14" s="1" customFormat="1" ht="14.25" customHeight="1">
      <c r="A34" s="12">
        <v>0.44791666666666702</v>
      </c>
      <c r="B34" s="13">
        <f t="shared" si="3"/>
        <v>6</v>
      </c>
      <c r="C34" s="13">
        <f t="shared" si="0"/>
        <v>5</v>
      </c>
      <c r="D34" s="14">
        <f t="shared" si="1"/>
        <v>0.83333333333333337</v>
      </c>
      <c r="E34" s="13">
        <v>4</v>
      </c>
      <c r="F34" s="13">
        <v>3</v>
      </c>
      <c r="G34" s="14">
        <f t="shared" si="4"/>
        <v>0.75</v>
      </c>
      <c r="H34" s="13">
        <v>2</v>
      </c>
      <c r="I34" s="13">
        <v>2</v>
      </c>
      <c r="J34" s="14">
        <f t="shared" si="5"/>
        <v>1</v>
      </c>
      <c r="K34" s="13">
        <f t="shared" si="2"/>
        <v>4</v>
      </c>
      <c r="L34" s="13">
        <v>3</v>
      </c>
      <c r="M34" s="14">
        <f t="shared" si="6"/>
        <v>0.75</v>
      </c>
      <c r="N34" s="15"/>
    </row>
    <row r="35" spans="1:14" s="1" customFormat="1" ht="14.25" customHeight="1">
      <c r="A35" s="12">
        <v>0.45833333333333298</v>
      </c>
      <c r="B35" s="13">
        <f t="shared" si="3"/>
        <v>7</v>
      </c>
      <c r="C35" s="13">
        <f t="shared" si="0"/>
        <v>7</v>
      </c>
      <c r="D35" s="14">
        <f t="shared" si="1"/>
        <v>1</v>
      </c>
      <c r="E35" s="13">
        <v>4</v>
      </c>
      <c r="F35" s="13">
        <v>4</v>
      </c>
      <c r="G35" s="14">
        <f t="shared" si="4"/>
        <v>1</v>
      </c>
      <c r="H35" s="13">
        <v>3</v>
      </c>
      <c r="I35" s="13">
        <v>3</v>
      </c>
      <c r="J35" s="14">
        <f t="shared" si="5"/>
        <v>1</v>
      </c>
      <c r="K35" s="13">
        <f t="shared" si="2"/>
        <v>4</v>
      </c>
      <c r="L35" s="13">
        <v>4</v>
      </c>
      <c r="M35" s="14">
        <f t="shared" si="6"/>
        <v>1</v>
      </c>
      <c r="N35" s="15"/>
    </row>
    <row r="36" spans="1:14" s="1" customFormat="1" ht="14.25" customHeight="1">
      <c r="A36" s="12">
        <v>0.46875</v>
      </c>
      <c r="B36" s="13">
        <f t="shared" si="3"/>
        <v>10</v>
      </c>
      <c r="C36" s="13">
        <f t="shared" si="0"/>
        <v>10</v>
      </c>
      <c r="D36" s="14">
        <f t="shared" si="1"/>
        <v>1</v>
      </c>
      <c r="E36" s="13">
        <v>7</v>
      </c>
      <c r="F36" s="13">
        <v>7</v>
      </c>
      <c r="G36" s="14">
        <f t="shared" si="4"/>
        <v>1</v>
      </c>
      <c r="H36" s="13">
        <v>3</v>
      </c>
      <c r="I36" s="13">
        <v>3</v>
      </c>
      <c r="J36" s="14">
        <f t="shared" si="5"/>
        <v>1</v>
      </c>
      <c r="K36" s="13">
        <f t="shared" si="2"/>
        <v>7</v>
      </c>
      <c r="L36" s="13">
        <v>5</v>
      </c>
      <c r="M36" s="14">
        <f t="shared" si="6"/>
        <v>0.7142857142857143</v>
      </c>
      <c r="N36" s="15"/>
    </row>
    <row r="37" spans="1:14" s="1" customFormat="1" ht="14.25" customHeight="1">
      <c r="A37" s="12">
        <v>0.47916666666666702</v>
      </c>
      <c r="B37" s="13">
        <f t="shared" si="3"/>
        <v>16</v>
      </c>
      <c r="C37" s="13">
        <f t="shared" si="0"/>
        <v>12</v>
      </c>
      <c r="D37" s="14">
        <f t="shared" si="1"/>
        <v>0.75</v>
      </c>
      <c r="E37" s="13">
        <v>11</v>
      </c>
      <c r="F37" s="13">
        <v>10</v>
      </c>
      <c r="G37" s="14">
        <f t="shared" si="4"/>
        <v>0.90909090909090906</v>
      </c>
      <c r="H37" s="13">
        <v>5</v>
      </c>
      <c r="I37" s="13">
        <v>2</v>
      </c>
      <c r="J37" s="14">
        <f t="shared" si="5"/>
        <v>0.4</v>
      </c>
      <c r="K37" s="13">
        <f t="shared" si="2"/>
        <v>11</v>
      </c>
      <c r="L37" s="13">
        <v>8</v>
      </c>
      <c r="M37" s="14">
        <f t="shared" si="6"/>
        <v>0.72727272727272729</v>
      </c>
      <c r="N37" s="15"/>
    </row>
    <row r="38" spans="1:14" s="1" customFormat="1" ht="14.25" customHeight="1">
      <c r="A38" s="12">
        <v>0.48958333333333298</v>
      </c>
      <c r="B38" s="13">
        <f t="shared" si="3"/>
        <v>16</v>
      </c>
      <c r="C38" s="13">
        <f t="shared" si="0"/>
        <v>13</v>
      </c>
      <c r="D38" s="14">
        <f t="shared" si="1"/>
        <v>0.8125</v>
      </c>
      <c r="E38" s="13">
        <v>13</v>
      </c>
      <c r="F38" s="13">
        <v>12</v>
      </c>
      <c r="G38" s="14">
        <f t="shared" si="4"/>
        <v>0.92307692307692313</v>
      </c>
      <c r="H38" s="13">
        <v>3</v>
      </c>
      <c r="I38" s="13">
        <v>1</v>
      </c>
      <c r="J38" s="14">
        <f t="shared" si="5"/>
        <v>0.33333333333333331</v>
      </c>
      <c r="K38" s="13">
        <f t="shared" si="2"/>
        <v>13</v>
      </c>
      <c r="L38" s="13">
        <v>9</v>
      </c>
      <c r="M38" s="14">
        <f t="shared" si="6"/>
        <v>0.69230769230769229</v>
      </c>
      <c r="N38" s="15"/>
    </row>
    <row r="39" spans="1:14" s="1" customFormat="1" ht="14.25" customHeight="1">
      <c r="A39" s="12">
        <v>0.5</v>
      </c>
      <c r="B39" s="13">
        <f t="shared" si="3"/>
        <v>19</v>
      </c>
      <c r="C39" s="13">
        <f t="shared" si="0"/>
        <v>18</v>
      </c>
      <c r="D39" s="14">
        <f t="shared" si="1"/>
        <v>0.94736842105263153</v>
      </c>
      <c r="E39" s="13">
        <v>17</v>
      </c>
      <c r="F39" s="13">
        <v>16</v>
      </c>
      <c r="G39" s="14">
        <f t="shared" si="4"/>
        <v>0.94117647058823528</v>
      </c>
      <c r="H39" s="13">
        <v>2</v>
      </c>
      <c r="I39" s="13">
        <v>2</v>
      </c>
      <c r="J39" s="14">
        <f t="shared" si="5"/>
        <v>1</v>
      </c>
      <c r="K39" s="13">
        <f t="shared" si="2"/>
        <v>17</v>
      </c>
      <c r="L39" s="13">
        <v>12</v>
      </c>
      <c r="M39" s="14">
        <f t="shared" si="6"/>
        <v>0.70588235294117652</v>
      </c>
      <c r="N39" s="15"/>
    </row>
    <row r="40" spans="1:14" s="1" customFormat="1" ht="14.25" customHeight="1">
      <c r="A40" s="12">
        <v>0.51041666666666696</v>
      </c>
      <c r="B40" s="13">
        <f t="shared" si="3"/>
        <v>18</v>
      </c>
      <c r="C40" s="13">
        <f t="shared" si="0"/>
        <v>17</v>
      </c>
      <c r="D40" s="14">
        <f t="shared" si="1"/>
        <v>0.94444444444444442</v>
      </c>
      <c r="E40" s="13">
        <v>18</v>
      </c>
      <c r="F40" s="13">
        <v>17</v>
      </c>
      <c r="G40" s="14">
        <f t="shared" si="4"/>
        <v>0.94444444444444442</v>
      </c>
      <c r="H40" s="13">
        <v>0</v>
      </c>
      <c r="I40" s="13">
        <v>0</v>
      </c>
      <c r="J40" s="14">
        <f t="shared" si="5"/>
        <v>0</v>
      </c>
      <c r="K40" s="13">
        <f t="shared" si="2"/>
        <v>18</v>
      </c>
      <c r="L40" s="13">
        <v>10</v>
      </c>
      <c r="M40" s="14">
        <f t="shared" si="6"/>
        <v>0.55555555555555558</v>
      </c>
      <c r="N40" s="15"/>
    </row>
    <row r="41" spans="1:14" s="1" customFormat="1" ht="14.25" customHeight="1">
      <c r="A41" s="12">
        <v>0.52083333333333304</v>
      </c>
      <c r="B41" s="13">
        <f t="shared" si="3"/>
        <v>10</v>
      </c>
      <c r="C41" s="13">
        <f t="shared" si="0"/>
        <v>9</v>
      </c>
      <c r="D41" s="14">
        <f t="shared" si="1"/>
        <v>0.9</v>
      </c>
      <c r="E41" s="13">
        <v>9</v>
      </c>
      <c r="F41" s="13">
        <v>9</v>
      </c>
      <c r="G41" s="14">
        <f t="shared" si="4"/>
        <v>1</v>
      </c>
      <c r="H41" s="13">
        <v>1</v>
      </c>
      <c r="I41" s="13">
        <v>0</v>
      </c>
      <c r="J41" s="14">
        <f t="shared" si="5"/>
        <v>0</v>
      </c>
      <c r="K41" s="13">
        <f t="shared" si="2"/>
        <v>9</v>
      </c>
      <c r="L41" s="13">
        <v>6</v>
      </c>
      <c r="M41" s="14">
        <f t="shared" si="6"/>
        <v>0.66666666666666663</v>
      </c>
      <c r="N41" s="15"/>
    </row>
    <row r="42" spans="1:14" s="1" customFormat="1" ht="14.25" customHeight="1">
      <c r="A42" s="12">
        <v>0.53125</v>
      </c>
      <c r="B42" s="13">
        <f t="shared" si="3"/>
        <v>6</v>
      </c>
      <c r="C42" s="13">
        <f t="shared" si="0"/>
        <v>5</v>
      </c>
      <c r="D42" s="14">
        <f t="shared" si="1"/>
        <v>0.83333333333333337</v>
      </c>
      <c r="E42" s="13">
        <v>5</v>
      </c>
      <c r="F42" s="13">
        <v>4</v>
      </c>
      <c r="G42" s="14">
        <f t="shared" si="4"/>
        <v>0.8</v>
      </c>
      <c r="H42" s="13">
        <v>1</v>
      </c>
      <c r="I42" s="13">
        <v>1</v>
      </c>
      <c r="J42" s="14">
        <f t="shared" si="5"/>
        <v>1</v>
      </c>
      <c r="K42" s="13">
        <f t="shared" si="2"/>
        <v>5</v>
      </c>
      <c r="L42" s="13">
        <v>3</v>
      </c>
      <c r="M42" s="14">
        <f t="shared" si="6"/>
        <v>0.6</v>
      </c>
      <c r="N42" s="15"/>
    </row>
    <row r="43" spans="1:14" s="1" customFormat="1" ht="14.25" customHeight="1">
      <c r="A43" s="12">
        <v>0.54166666666666696</v>
      </c>
      <c r="B43" s="13">
        <f t="shared" si="3"/>
        <v>16</v>
      </c>
      <c r="C43" s="13">
        <f t="shared" si="0"/>
        <v>15</v>
      </c>
      <c r="D43" s="14">
        <f t="shared" si="1"/>
        <v>0.9375</v>
      </c>
      <c r="E43" s="13">
        <v>12</v>
      </c>
      <c r="F43" s="13">
        <v>11</v>
      </c>
      <c r="G43" s="14">
        <f t="shared" si="4"/>
        <v>0.91666666666666663</v>
      </c>
      <c r="H43" s="13">
        <v>4</v>
      </c>
      <c r="I43" s="13">
        <v>4</v>
      </c>
      <c r="J43" s="14">
        <f t="shared" si="5"/>
        <v>1</v>
      </c>
      <c r="K43" s="13">
        <f t="shared" si="2"/>
        <v>12</v>
      </c>
      <c r="L43" s="13">
        <v>8</v>
      </c>
      <c r="M43" s="14">
        <f t="shared" si="6"/>
        <v>0.66666666666666663</v>
      </c>
      <c r="N43" s="15"/>
    </row>
    <row r="44" spans="1:14" s="1" customFormat="1" ht="14.25" customHeight="1">
      <c r="A44" s="12">
        <v>0.55208333333333304</v>
      </c>
      <c r="B44" s="13">
        <f t="shared" si="3"/>
        <v>18</v>
      </c>
      <c r="C44" s="13">
        <f t="shared" si="0"/>
        <v>18</v>
      </c>
      <c r="D44" s="14">
        <f t="shared" si="1"/>
        <v>1</v>
      </c>
      <c r="E44" s="13">
        <v>14</v>
      </c>
      <c r="F44" s="13">
        <v>14</v>
      </c>
      <c r="G44" s="14">
        <f t="shared" si="4"/>
        <v>1</v>
      </c>
      <c r="H44" s="13">
        <v>4</v>
      </c>
      <c r="I44" s="13">
        <v>4</v>
      </c>
      <c r="J44" s="14">
        <f t="shared" si="5"/>
        <v>1</v>
      </c>
      <c r="K44" s="13">
        <f t="shared" si="2"/>
        <v>14</v>
      </c>
      <c r="L44" s="13">
        <v>12</v>
      </c>
      <c r="M44" s="14">
        <f t="shared" si="6"/>
        <v>0.8571428571428571</v>
      </c>
      <c r="N44" s="15"/>
    </row>
    <row r="45" spans="1:14" s="1" customFormat="1" ht="14.25" customHeight="1">
      <c r="A45" s="12">
        <v>0.5625</v>
      </c>
      <c r="B45" s="13">
        <f t="shared" si="3"/>
        <v>16</v>
      </c>
      <c r="C45" s="13">
        <f t="shared" si="0"/>
        <v>10</v>
      </c>
      <c r="D45" s="14">
        <f t="shared" si="1"/>
        <v>0.625</v>
      </c>
      <c r="E45" s="13">
        <v>14</v>
      </c>
      <c r="F45" s="13">
        <v>8</v>
      </c>
      <c r="G45" s="14">
        <f t="shared" si="4"/>
        <v>0.5714285714285714</v>
      </c>
      <c r="H45" s="13">
        <v>2</v>
      </c>
      <c r="I45" s="13">
        <v>2</v>
      </c>
      <c r="J45" s="14">
        <f t="shared" si="5"/>
        <v>1</v>
      </c>
      <c r="K45" s="13">
        <f t="shared" si="2"/>
        <v>14</v>
      </c>
      <c r="L45" s="13">
        <v>7</v>
      </c>
      <c r="M45" s="14">
        <f t="shared" si="6"/>
        <v>0.5</v>
      </c>
      <c r="N45" s="15"/>
    </row>
    <row r="46" spans="1:14" s="1" customFormat="1" ht="14.25" customHeight="1">
      <c r="A46" s="12">
        <v>0.57291666666666696</v>
      </c>
      <c r="B46" s="13">
        <f t="shared" si="3"/>
        <v>11</v>
      </c>
      <c r="C46" s="13">
        <f t="shared" si="0"/>
        <v>10</v>
      </c>
      <c r="D46" s="14">
        <f t="shared" si="1"/>
        <v>0.90909090909090906</v>
      </c>
      <c r="E46" s="13">
        <v>8</v>
      </c>
      <c r="F46" s="13">
        <v>8</v>
      </c>
      <c r="G46" s="14">
        <f t="shared" si="4"/>
        <v>1</v>
      </c>
      <c r="H46" s="13">
        <v>3</v>
      </c>
      <c r="I46" s="13">
        <v>2</v>
      </c>
      <c r="J46" s="14">
        <f t="shared" si="5"/>
        <v>0.66666666666666663</v>
      </c>
      <c r="K46" s="13">
        <f t="shared" si="2"/>
        <v>8</v>
      </c>
      <c r="L46" s="13">
        <v>6</v>
      </c>
      <c r="M46" s="14">
        <f t="shared" si="6"/>
        <v>0.75</v>
      </c>
      <c r="N46" s="15"/>
    </row>
    <row r="47" spans="1:14" s="1" customFormat="1" ht="14.25" customHeight="1">
      <c r="A47" s="12">
        <v>0.58333333333333304</v>
      </c>
      <c r="B47" s="13">
        <f t="shared" si="3"/>
        <v>20</v>
      </c>
      <c r="C47" s="13">
        <f t="shared" si="0"/>
        <v>16</v>
      </c>
      <c r="D47" s="14">
        <f t="shared" si="1"/>
        <v>0.8</v>
      </c>
      <c r="E47" s="13">
        <v>15</v>
      </c>
      <c r="F47" s="13">
        <v>14</v>
      </c>
      <c r="G47" s="14">
        <f t="shared" si="4"/>
        <v>0.93333333333333335</v>
      </c>
      <c r="H47" s="13">
        <v>5</v>
      </c>
      <c r="I47" s="13">
        <v>2</v>
      </c>
      <c r="J47" s="14">
        <f t="shared" si="5"/>
        <v>0.4</v>
      </c>
      <c r="K47" s="13">
        <f t="shared" si="2"/>
        <v>15</v>
      </c>
      <c r="L47" s="13">
        <v>8</v>
      </c>
      <c r="M47" s="14">
        <f t="shared" si="6"/>
        <v>0.53333333333333333</v>
      </c>
      <c r="N47" s="15"/>
    </row>
    <row r="48" spans="1:14" s="1" customFormat="1" ht="14.25" customHeight="1">
      <c r="A48" s="12">
        <v>0.59375</v>
      </c>
      <c r="B48" s="13">
        <f t="shared" si="3"/>
        <v>14</v>
      </c>
      <c r="C48" s="13">
        <f t="shared" si="0"/>
        <v>13</v>
      </c>
      <c r="D48" s="14">
        <f t="shared" si="1"/>
        <v>0.9285714285714286</v>
      </c>
      <c r="E48" s="13">
        <v>9</v>
      </c>
      <c r="F48" s="13">
        <v>9</v>
      </c>
      <c r="G48" s="14">
        <f t="shared" si="4"/>
        <v>1</v>
      </c>
      <c r="H48" s="13">
        <v>5</v>
      </c>
      <c r="I48" s="13">
        <v>4</v>
      </c>
      <c r="J48" s="14">
        <f t="shared" si="5"/>
        <v>0.8</v>
      </c>
      <c r="K48" s="13">
        <f t="shared" si="2"/>
        <v>9</v>
      </c>
      <c r="L48" s="13">
        <v>3</v>
      </c>
      <c r="M48" s="14">
        <f t="shared" si="6"/>
        <v>0.33333333333333331</v>
      </c>
      <c r="N48" s="15"/>
    </row>
    <row r="49" spans="1:14" s="1" customFormat="1" ht="14.25" customHeight="1">
      <c r="A49" s="12">
        <v>0.60416666666666696</v>
      </c>
      <c r="B49" s="13">
        <f t="shared" si="3"/>
        <v>4</v>
      </c>
      <c r="C49" s="13">
        <f t="shared" si="0"/>
        <v>3</v>
      </c>
      <c r="D49" s="14">
        <f t="shared" si="1"/>
        <v>0.75</v>
      </c>
      <c r="E49" s="13">
        <v>4</v>
      </c>
      <c r="F49" s="13">
        <v>3</v>
      </c>
      <c r="G49" s="14">
        <f t="shared" si="4"/>
        <v>0.75</v>
      </c>
      <c r="H49" s="13">
        <v>0</v>
      </c>
      <c r="I49" s="13">
        <v>0</v>
      </c>
      <c r="J49" s="14">
        <f t="shared" si="5"/>
        <v>0</v>
      </c>
      <c r="K49" s="13">
        <f t="shared" si="2"/>
        <v>4</v>
      </c>
      <c r="L49" s="13">
        <v>1</v>
      </c>
      <c r="M49" s="14">
        <f t="shared" si="6"/>
        <v>0.25</v>
      </c>
      <c r="N49" s="15"/>
    </row>
    <row r="50" spans="1:14" s="1" customFormat="1" ht="14.25" customHeight="1">
      <c r="A50" s="12">
        <v>0.61458333333333304</v>
      </c>
      <c r="B50" s="13">
        <f t="shared" si="3"/>
        <v>13</v>
      </c>
      <c r="C50" s="13">
        <f t="shared" si="0"/>
        <v>11</v>
      </c>
      <c r="D50" s="14">
        <f t="shared" si="1"/>
        <v>0.84615384615384615</v>
      </c>
      <c r="E50" s="13">
        <v>11</v>
      </c>
      <c r="F50" s="13">
        <v>10</v>
      </c>
      <c r="G50" s="14">
        <f t="shared" si="4"/>
        <v>0.90909090909090906</v>
      </c>
      <c r="H50" s="13">
        <v>2</v>
      </c>
      <c r="I50" s="13">
        <v>1</v>
      </c>
      <c r="J50" s="14">
        <f t="shared" si="5"/>
        <v>0.5</v>
      </c>
      <c r="K50" s="13">
        <f t="shared" si="2"/>
        <v>11</v>
      </c>
      <c r="L50" s="13">
        <v>5</v>
      </c>
      <c r="M50" s="14">
        <f t="shared" si="6"/>
        <v>0.45454545454545453</v>
      </c>
      <c r="N50" s="15"/>
    </row>
    <row r="51" spans="1:14" s="1" customFormat="1" ht="14.25" customHeight="1">
      <c r="A51" s="12">
        <v>0.625</v>
      </c>
      <c r="B51" s="13">
        <f t="shared" si="3"/>
        <v>4</v>
      </c>
      <c r="C51" s="13">
        <f t="shared" si="0"/>
        <v>1</v>
      </c>
      <c r="D51" s="14">
        <f t="shared" si="1"/>
        <v>0.25</v>
      </c>
      <c r="E51" s="13">
        <v>4</v>
      </c>
      <c r="F51" s="13">
        <v>1</v>
      </c>
      <c r="G51" s="14">
        <f t="shared" si="4"/>
        <v>0.25</v>
      </c>
      <c r="H51" s="13">
        <v>0</v>
      </c>
      <c r="I51" s="13">
        <v>0</v>
      </c>
      <c r="J51" s="14">
        <f t="shared" si="5"/>
        <v>0</v>
      </c>
      <c r="K51" s="13">
        <f t="shared" si="2"/>
        <v>4</v>
      </c>
      <c r="L51" s="13">
        <v>1</v>
      </c>
      <c r="M51" s="14">
        <f t="shared" si="6"/>
        <v>0.25</v>
      </c>
      <c r="N51" s="15"/>
    </row>
    <row r="52" spans="1:14" s="1" customFormat="1" ht="14.25" customHeight="1">
      <c r="A52" s="12">
        <v>0.63541666666666696</v>
      </c>
      <c r="B52" s="13">
        <f t="shared" si="3"/>
        <v>20</v>
      </c>
      <c r="C52" s="13">
        <f t="shared" si="0"/>
        <v>19</v>
      </c>
      <c r="D52" s="14">
        <f t="shared" si="1"/>
        <v>0.95</v>
      </c>
      <c r="E52" s="13">
        <v>15</v>
      </c>
      <c r="F52" s="13">
        <v>14</v>
      </c>
      <c r="G52" s="14">
        <f t="shared" si="4"/>
        <v>0.93333333333333335</v>
      </c>
      <c r="H52" s="13">
        <v>5</v>
      </c>
      <c r="I52" s="13">
        <v>5</v>
      </c>
      <c r="J52" s="14">
        <f t="shared" si="5"/>
        <v>1</v>
      </c>
      <c r="K52" s="13">
        <f t="shared" si="2"/>
        <v>15</v>
      </c>
      <c r="L52" s="13">
        <v>7</v>
      </c>
      <c r="M52" s="14">
        <f t="shared" si="6"/>
        <v>0.46666666666666667</v>
      </c>
      <c r="N52" s="15"/>
    </row>
    <row r="53" spans="1:14" s="1" customFormat="1" ht="14.25" customHeight="1">
      <c r="A53" s="12">
        <v>0.64583333333333304</v>
      </c>
      <c r="B53" s="13">
        <f t="shared" si="3"/>
        <v>5</v>
      </c>
      <c r="C53" s="13">
        <f t="shared" si="0"/>
        <v>5</v>
      </c>
      <c r="D53" s="14">
        <f t="shared" si="1"/>
        <v>1</v>
      </c>
      <c r="E53" s="13">
        <v>4</v>
      </c>
      <c r="F53" s="13">
        <v>4</v>
      </c>
      <c r="G53" s="14">
        <f t="shared" si="4"/>
        <v>1</v>
      </c>
      <c r="H53" s="13">
        <v>1</v>
      </c>
      <c r="I53" s="13">
        <v>1</v>
      </c>
      <c r="J53" s="14">
        <f t="shared" si="5"/>
        <v>1</v>
      </c>
      <c r="K53" s="13">
        <f t="shared" si="2"/>
        <v>4</v>
      </c>
      <c r="L53" s="13">
        <v>1</v>
      </c>
      <c r="M53" s="14">
        <f t="shared" si="6"/>
        <v>0.25</v>
      </c>
      <c r="N53" s="15"/>
    </row>
    <row r="54" spans="1:14" s="1" customFormat="1" ht="14.25" customHeight="1">
      <c r="A54" s="12">
        <v>0.65625</v>
      </c>
      <c r="B54" s="13">
        <f t="shared" si="3"/>
        <v>10</v>
      </c>
      <c r="C54" s="13">
        <f t="shared" si="0"/>
        <v>7</v>
      </c>
      <c r="D54" s="14">
        <f t="shared" si="1"/>
        <v>0.7</v>
      </c>
      <c r="E54" s="13">
        <v>5</v>
      </c>
      <c r="F54" s="13">
        <v>4</v>
      </c>
      <c r="G54" s="14">
        <f t="shared" si="4"/>
        <v>0.8</v>
      </c>
      <c r="H54" s="13">
        <v>5</v>
      </c>
      <c r="I54" s="13">
        <v>3</v>
      </c>
      <c r="J54" s="14">
        <f t="shared" si="5"/>
        <v>0.6</v>
      </c>
      <c r="K54" s="13">
        <f t="shared" si="2"/>
        <v>5</v>
      </c>
      <c r="L54" s="13">
        <v>0</v>
      </c>
      <c r="M54" s="14">
        <f t="shared" si="6"/>
        <v>0</v>
      </c>
      <c r="N54" s="15"/>
    </row>
    <row r="55" spans="1:14" s="1" customFormat="1" ht="14.25" customHeight="1">
      <c r="A55" s="12">
        <v>0.66666666666666696</v>
      </c>
      <c r="B55" s="13">
        <f t="shared" si="3"/>
        <v>10</v>
      </c>
      <c r="C55" s="13">
        <f t="shared" si="0"/>
        <v>9</v>
      </c>
      <c r="D55" s="14">
        <f t="shared" si="1"/>
        <v>0.9</v>
      </c>
      <c r="E55" s="13">
        <v>8</v>
      </c>
      <c r="F55" s="13">
        <v>7</v>
      </c>
      <c r="G55" s="14">
        <f t="shared" si="4"/>
        <v>0.875</v>
      </c>
      <c r="H55" s="13">
        <v>2</v>
      </c>
      <c r="I55" s="13">
        <v>2</v>
      </c>
      <c r="J55" s="14">
        <f t="shared" si="5"/>
        <v>1</v>
      </c>
      <c r="K55" s="13">
        <f t="shared" si="2"/>
        <v>8</v>
      </c>
      <c r="L55" s="13">
        <v>2</v>
      </c>
      <c r="M55" s="14">
        <f t="shared" si="6"/>
        <v>0.25</v>
      </c>
      <c r="N55" s="15"/>
    </row>
    <row r="56" spans="1:14" s="1" customFormat="1" ht="14.25" customHeight="1">
      <c r="A56" s="12">
        <v>0.67708333333333304</v>
      </c>
      <c r="B56" s="13">
        <f t="shared" si="3"/>
        <v>6</v>
      </c>
      <c r="C56" s="13">
        <f t="shared" si="0"/>
        <v>6</v>
      </c>
      <c r="D56" s="14">
        <f t="shared" si="1"/>
        <v>1</v>
      </c>
      <c r="E56" s="13">
        <v>2</v>
      </c>
      <c r="F56" s="13">
        <v>2</v>
      </c>
      <c r="G56" s="14">
        <f t="shared" si="4"/>
        <v>1</v>
      </c>
      <c r="H56" s="13">
        <v>4</v>
      </c>
      <c r="I56" s="13">
        <v>4</v>
      </c>
      <c r="J56" s="14">
        <f t="shared" si="5"/>
        <v>1</v>
      </c>
      <c r="K56" s="13">
        <f t="shared" si="2"/>
        <v>2</v>
      </c>
      <c r="L56" s="13">
        <v>2</v>
      </c>
      <c r="M56" s="14">
        <f t="shared" si="6"/>
        <v>1</v>
      </c>
      <c r="N56" s="15"/>
    </row>
    <row r="57" spans="1:14" s="1" customFormat="1" ht="14.25" customHeight="1">
      <c r="A57" s="12">
        <v>0.6875</v>
      </c>
      <c r="B57" s="13">
        <f t="shared" si="3"/>
        <v>3</v>
      </c>
      <c r="C57" s="13">
        <f t="shared" si="0"/>
        <v>3</v>
      </c>
      <c r="D57" s="14">
        <f t="shared" si="1"/>
        <v>1</v>
      </c>
      <c r="E57" s="13">
        <v>2</v>
      </c>
      <c r="F57" s="13">
        <v>2</v>
      </c>
      <c r="G57" s="14">
        <f t="shared" si="4"/>
        <v>1</v>
      </c>
      <c r="H57" s="13">
        <v>1</v>
      </c>
      <c r="I57" s="13">
        <v>1</v>
      </c>
      <c r="J57" s="14">
        <f t="shared" si="5"/>
        <v>1</v>
      </c>
      <c r="K57" s="13">
        <f t="shared" si="2"/>
        <v>2</v>
      </c>
      <c r="L57" s="13">
        <v>0</v>
      </c>
      <c r="M57" s="14">
        <f t="shared" si="6"/>
        <v>0</v>
      </c>
      <c r="N57" s="15"/>
    </row>
    <row r="58" spans="1:14" s="1" customFormat="1" ht="14.25" customHeight="1">
      <c r="A58" s="12">
        <v>0.69791666666666696</v>
      </c>
      <c r="B58" s="13">
        <f t="shared" si="3"/>
        <v>13</v>
      </c>
      <c r="C58" s="13">
        <f t="shared" si="0"/>
        <v>11</v>
      </c>
      <c r="D58" s="14">
        <f t="shared" si="1"/>
        <v>0.84615384615384615</v>
      </c>
      <c r="E58" s="13">
        <v>10</v>
      </c>
      <c r="F58" s="13">
        <v>10</v>
      </c>
      <c r="G58" s="14">
        <f t="shared" si="4"/>
        <v>1</v>
      </c>
      <c r="H58" s="13">
        <v>3</v>
      </c>
      <c r="I58" s="13">
        <v>1</v>
      </c>
      <c r="J58" s="14">
        <f t="shared" si="5"/>
        <v>0.33333333333333331</v>
      </c>
      <c r="K58" s="13">
        <f t="shared" si="2"/>
        <v>10</v>
      </c>
      <c r="L58" s="13">
        <v>5</v>
      </c>
      <c r="M58" s="14">
        <f t="shared" si="6"/>
        <v>0.5</v>
      </c>
      <c r="N58" s="15"/>
    </row>
    <row r="59" spans="1:14" s="1" customFormat="1" ht="14.25" customHeight="1">
      <c r="A59" s="12">
        <v>0.70833333333333304</v>
      </c>
      <c r="B59" s="13">
        <f t="shared" si="3"/>
        <v>7</v>
      </c>
      <c r="C59" s="13">
        <f t="shared" si="0"/>
        <v>4</v>
      </c>
      <c r="D59" s="14">
        <f t="shared" si="1"/>
        <v>0.5714285714285714</v>
      </c>
      <c r="E59" s="13">
        <v>3</v>
      </c>
      <c r="F59" s="13">
        <v>3</v>
      </c>
      <c r="G59" s="14">
        <f t="shared" si="4"/>
        <v>1</v>
      </c>
      <c r="H59" s="13">
        <v>4</v>
      </c>
      <c r="I59" s="13">
        <v>1</v>
      </c>
      <c r="J59" s="14">
        <f t="shared" si="5"/>
        <v>0.25</v>
      </c>
      <c r="K59" s="13">
        <f t="shared" si="2"/>
        <v>3</v>
      </c>
      <c r="L59" s="13">
        <v>1</v>
      </c>
      <c r="M59" s="14">
        <f t="shared" si="6"/>
        <v>0.33333333333333331</v>
      </c>
      <c r="N59" s="15"/>
    </row>
    <row r="60" spans="1:14" s="1" customFormat="1" ht="14.25" customHeight="1">
      <c r="A60" s="12">
        <v>0.71875</v>
      </c>
      <c r="B60" s="13">
        <f t="shared" si="3"/>
        <v>19</v>
      </c>
      <c r="C60" s="13">
        <f t="shared" si="0"/>
        <v>17</v>
      </c>
      <c r="D60" s="14">
        <f t="shared" si="1"/>
        <v>0.89473684210526316</v>
      </c>
      <c r="E60" s="13">
        <v>16</v>
      </c>
      <c r="F60" s="13">
        <v>16</v>
      </c>
      <c r="G60" s="14">
        <f t="shared" si="4"/>
        <v>1</v>
      </c>
      <c r="H60" s="13">
        <v>3</v>
      </c>
      <c r="I60" s="13">
        <v>1</v>
      </c>
      <c r="J60" s="14">
        <f t="shared" si="5"/>
        <v>0.33333333333333331</v>
      </c>
      <c r="K60" s="13">
        <f t="shared" si="2"/>
        <v>16</v>
      </c>
      <c r="L60" s="13">
        <v>8</v>
      </c>
      <c r="M60" s="14">
        <f t="shared" si="6"/>
        <v>0.5</v>
      </c>
      <c r="N60" s="15"/>
    </row>
    <row r="61" spans="1:14" s="1" customFormat="1" ht="14.25" customHeight="1">
      <c r="A61" s="12">
        <v>0.72916666666666696</v>
      </c>
      <c r="B61" s="13">
        <f t="shared" si="3"/>
        <v>10</v>
      </c>
      <c r="C61" s="13">
        <f t="shared" si="0"/>
        <v>10</v>
      </c>
      <c r="D61" s="14">
        <f t="shared" si="1"/>
        <v>1</v>
      </c>
      <c r="E61" s="13">
        <v>9</v>
      </c>
      <c r="F61" s="13">
        <v>9</v>
      </c>
      <c r="G61" s="14">
        <f t="shared" si="4"/>
        <v>1</v>
      </c>
      <c r="H61" s="13">
        <v>1</v>
      </c>
      <c r="I61" s="13">
        <v>1</v>
      </c>
      <c r="J61" s="14">
        <f t="shared" si="5"/>
        <v>1</v>
      </c>
      <c r="K61" s="13">
        <f t="shared" si="2"/>
        <v>9</v>
      </c>
      <c r="L61" s="13">
        <v>9</v>
      </c>
      <c r="M61" s="14">
        <f t="shared" si="6"/>
        <v>1</v>
      </c>
      <c r="N61" s="15"/>
    </row>
    <row r="62" spans="1:14" s="1" customFormat="1" ht="14.25" customHeight="1">
      <c r="A62" s="12">
        <v>0.73958333333333304</v>
      </c>
      <c r="B62" s="13">
        <f t="shared" si="3"/>
        <v>10</v>
      </c>
      <c r="C62" s="13">
        <f t="shared" si="0"/>
        <v>9</v>
      </c>
      <c r="D62" s="14">
        <f t="shared" si="1"/>
        <v>0.9</v>
      </c>
      <c r="E62" s="13">
        <v>7</v>
      </c>
      <c r="F62" s="13">
        <v>6</v>
      </c>
      <c r="G62" s="14">
        <f t="shared" si="4"/>
        <v>0.8571428571428571</v>
      </c>
      <c r="H62" s="13">
        <v>3</v>
      </c>
      <c r="I62" s="13">
        <v>3</v>
      </c>
      <c r="J62" s="14">
        <f t="shared" si="5"/>
        <v>1</v>
      </c>
      <c r="K62" s="13">
        <f t="shared" si="2"/>
        <v>7</v>
      </c>
      <c r="L62" s="13">
        <v>5</v>
      </c>
      <c r="M62" s="14">
        <f t="shared" si="6"/>
        <v>0.7142857142857143</v>
      </c>
      <c r="N62" s="15"/>
    </row>
    <row r="63" spans="1:14" s="1" customFormat="1" ht="14.25" customHeight="1">
      <c r="A63" s="12">
        <v>0.75</v>
      </c>
      <c r="B63" s="13">
        <f t="shared" si="3"/>
        <v>12</v>
      </c>
      <c r="C63" s="13">
        <f t="shared" si="0"/>
        <v>10</v>
      </c>
      <c r="D63" s="14">
        <f t="shared" si="1"/>
        <v>0.83333333333333337</v>
      </c>
      <c r="E63" s="13">
        <v>10</v>
      </c>
      <c r="F63" s="13">
        <v>10</v>
      </c>
      <c r="G63" s="14">
        <f t="shared" si="4"/>
        <v>1</v>
      </c>
      <c r="H63" s="13">
        <v>2</v>
      </c>
      <c r="I63" s="13">
        <v>0</v>
      </c>
      <c r="J63" s="14">
        <f t="shared" si="5"/>
        <v>0</v>
      </c>
      <c r="K63" s="13">
        <f t="shared" si="2"/>
        <v>10</v>
      </c>
      <c r="L63" s="13">
        <v>6</v>
      </c>
      <c r="M63" s="14">
        <f t="shared" si="6"/>
        <v>0.6</v>
      </c>
      <c r="N63" s="15"/>
    </row>
    <row r="64" spans="1:14" s="1" customFormat="1" ht="14.25" customHeight="1">
      <c r="A64" s="12">
        <v>0.76041666666666696</v>
      </c>
      <c r="B64" s="13">
        <f t="shared" si="3"/>
        <v>1</v>
      </c>
      <c r="C64" s="13">
        <f t="shared" si="0"/>
        <v>1</v>
      </c>
      <c r="D64" s="14">
        <f t="shared" si="1"/>
        <v>1</v>
      </c>
      <c r="E64" s="13">
        <v>0</v>
      </c>
      <c r="F64" s="13">
        <v>0</v>
      </c>
      <c r="G64" s="14">
        <f t="shared" si="4"/>
        <v>0</v>
      </c>
      <c r="H64" s="13">
        <v>1</v>
      </c>
      <c r="I64" s="13">
        <v>1</v>
      </c>
      <c r="J64" s="14">
        <f t="shared" si="5"/>
        <v>1</v>
      </c>
      <c r="K64" s="13">
        <f t="shared" si="2"/>
        <v>0</v>
      </c>
      <c r="L64" s="13">
        <v>0</v>
      </c>
      <c r="M64" s="14">
        <f t="shared" si="6"/>
        <v>0</v>
      </c>
    </row>
    <row r="65" spans="1:13" s="1" customFormat="1" ht="14.25" customHeight="1">
      <c r="A65" s="12">
        <v>0.77083333333333304</v>
      </c>
      <c r="B65" s="13">
        <f t="shared" si="3"/>
        <v>0</v>
      </c>
      <c r="C65" s="13">
        <f t="shared" si="0"/>
        <v>0</v>
      </c>
      <c r="D65" s="14">
        <f t="shared" si="1"/>
        <v>0</v>
      </c>
      <c r="E65" s="13">
        <v>0</v>
      </c>
      <c r="F65" s="13">
        <v>0</v>
      </c>
      <c r="G65" s="14">
        <f t="shared" si="4"/>
        <v>0</v>
      </c>
      <c r="H65" s="13">
        <v>0</v>
      </c>
      <c r="I65" s="13">
        <v>0</v>
      </c>
      <c r="J65" s="14">
        <f t="shared" si="5"/>
        <v>0</v>
      </c>
      <c r="K65" s="13">
        <f t="shared" si="2"/>
        <v>0</v>
      </c>
      <c r="L65" s="13">
        <v>0</v>
      </c>
      <c r="M65" s="14">
        <f t="shared" si="6"/>
        <v>0</v>
      </c>
    </row>
    <row r="66" spans="1:13" s="1" customFormat="1" ht="14.25" customHeight="1">
      <c r="A66" s="12">
        <v>0.78125</v>
      </c>
      <c r="B66" s="13">
        <f t="shared" si="3"/>
        <v>2</v>
      </c>
      <c r="C66" s="13">
        <f t="shared" si="0"/>
        <v>2</v>
      </c>
      <c r="D66" s="14">
        <f t="shared" si="1"/>
        <v>1</v>
      </c>
      <c r="E66" s="13">
        <v>2</v>
      </c>
      <c r="F66" s="13">
        <v>2</v>
      </c>
      <c r="G66" s="14">
        <f t="shared" si="4"/>
        <v>1</v>
      </c>
      <c r="H66" s="13">
        <v>0</v>
      </c>
      <c r="I66" s="13">
        <v>0</v>
      </c>
      <c r="J66" s="14">
        <f t="shared" si="5"/>
        <v>0</v>
      </c>
      <c r="K66" s="13">
        <f t="shared" si="2"/>
        <v>2</v>
      </c>
      <c r="L66" s="13">
        <v>1</v>
      </c>
      <c r="M66" s="14">
        <f t="shared" si="6"/>
        <v>0.5</v>
      </c>
    </row>
    <row r="67" spans="1:13" s="1" customFormat="1" ht="14.25" customHeight="1">
      <c r="A67" s="12">
        <v>0.79166666666666696</v>
      </c>
      <c r="B67" s="13">
        <f t="shared" si="3"/>
        <v>3</v>
      </c>
      <c r="C67" s="13">
        <f t="shared" si="0"/>
        <v>3</v>
      </c>
      <c r="D67" s="14">
        <f t="shared" si="1"/>
        <v>1</v>
      </c>
      <c r="E67" s="13">
        <v>2</v>
      </c>
      <c r="F67" s="13">
        <v>2</v>
      </c>
      <c r="G67" s="14">
        <f t="shared" si="4"/>
        <v>1</v>
      </c>
      <c r="H67" s="13">
        <v>1</v>
      </c>
      <c r="I67" s="13">
        <v>1</v>
      </c>
      <c r="J67" s="14">
        <f t="shared" si="5"/>
        <v>1</v>
      </c>
      <c r="K67" s="13">
        <f t="shared" si="2"/>
        <v>2</v>
      </c>
      <c r="L67" s="13">
        <v>0</v>
      </c>
      <c r="M67" s="14">
        <f t="shared" si="6"/>
        <v>0</v>
      </c>
    </row>
    <row r="68" spans="1:13" s="1" customFormat="1" ht="14.25" customHeight="1">
      <c r="A68" s="12">
        <v>0.80208333333333304</v>
      </c>
      <c r="B68" s="13">
        <f t="shared" si="3"/>
        <v>1</v>
      </c>
      <c r="C68" s="13">
        <f t="shared" si="0"/>
        <v>1</v>
      </c>
      <c r="D68" s="14">
        <f t="shared" si="1"/>
        <v>1</v>
      </c>
      <c r="E68" s="13">
        <v>0</v>
      </c>
      <c r="F68" s="13">
        <v>0</v>
      </c>
      <c r="G68" s="14">
        <f t="shared" si="4"/>
        <v>0</v>
      </c>
      <c r="H68" s="13">
        <v>1</v>
      </c>
      <c r="I68" s="13">
        <v>1</v>
      </c>
      <c r="J68" s="14">
        <f t="shared" si="5"/>
        <v>1</v>
      </c>
      <c r="K68" s="13">
        <f t="shared" si="2"/>
        <v>0</v>
      </c>
      <c r="L68" s="13">
        <v>0</v>
      </c>
      <c r="M68" s="14">
        <f t="shared" si="6"/>
        <v>0</v>
      </c>
    </row>
    <row r="69" spans="1:13" s="1" customFormat="1" ht="14.25" customHeight="1">
      <c r="A69" s="12">
        <v>0.8125</v>
      </c>
      <c r="B69" s="13">
        <f t="shared" si="3"/>
        <v>4</v>
      </c>
      <c r="C69" s="13">
        <f t="shared" si="0"/>
        <v>4</v>
      </c>
      <c r="D69" s="14">
        <f t="shared" si="1"/>
        <v>1</v>
      </c>
      <c r="E69" s="13">
        <v>1</v>
      </c>
      <c r="F69" s="13">
        <v>1</v>
      </c>
      <c r="G69" s="14">
        <f t="shared" si="4"/>
        <v>1</v>
      </c>
      <c r="H69" s="13">
        <v>3</v>
      </c>
      <c r="I69" s="13">
        <v>3</v>
      </c>
      <c r="J69" s="14">
        <f t="shared" si="5"/>
        <v>1</v>
      </c>
      <c r="K69" s="13">
        <f t="shared" si="2"/>
        <v>1</v>
      </c>
      <c r="L69" s="13">
        <v>0</v>
      </c>
      <c r="M69" s="14">
        <f t="shared" si="6"/>
        <v>0</v>
      </c>
    </row>
    <row r="70" spans="1:13" s="1" customFormat="1" ht="14.25" customHeight="1">
      <c r="A70" s="12">
        <v>0.82291666666666696</v>
      </c>
      <c r="B70" s="13">
        <f t="shared" si="3"/>
        <v>3</v>
      </c>
      <c r="C70" s="13">
        <f t="shared" si="0"/>
        <v>3</v>
      </c>
      <c r="D70" s="14">
        <f t="shared" si="1"/>
        <v>1</v>
      </c>
      <c r="E70" s="13">
        <v>1</v>
      </c>
      <c r="F70" s="13">
        <v>1</v>
      </c>
      <c r="G70" s="14">
        <f t="shared" si="4"/>
        <v>1</v>
      </c>
      <c r="H70" s="13">
        <v>2</v>
      </c>
      <c r="I70" s="13">
        <v>2</v>
      </c>
      <c r="J70" s="14">
        <f t="shared" si="5"/>
        <v>1</v>
      </c>
      <c r="K70" s="13">
        <f t="shared" si="2"/>
        <v>1</v>
      </c>
      <c r="L70" s="13">
        <v>1</v>
      </c>
      <c r="M70" s="14">
        <f t="shared" si="6"/>
        <v>1</v>
      </c>
    </row>
    <row r="71" spans="1:13" s="1" customFormat="1" ht="14.25" customHeight="1">
      <c r="A71" s="12">
        <v>0.83333333333333304</v>
      </c>
      <c r="B71" s="13">
        <f t="shared" si="3"/>
        <v>3</v>
      </c>
      <c r="C71" s="13">
        <f t="shared" si="0"/>
        <v>2</v>
      </c>
      <c r="D71" s="14">
        <f t="shared" si="1"/>
        <v>0.66666666666666663</v>
      </c>
      <c r="E71" s="13">
        <v>3</v>
      </c>
      <c r="F71" s="13">
        <v>2</v>
      </c>
      <c r="G71" s="14">
        <f t="shared" si="4"/>
        <v>0.66666666666666663</v>
      </c>
      <c r="H71" s="13">
        <v>0</v>
      </c>
      <c r="I71" s="13">
        <v>0</v>
      </c>
      <c r="J71" s="14">
        <f t="shared" si="5"/>
        <v>0</v>
      </c>
      <c r="K71" s="13">
        <f t="shared" si="2"/>
        <v>3</v>
      </c>
      <c r="L71" s="13">
        <v>1</v>
      </c>
      <c r="M71" s="14">
        <f t="shared" si="6"/>
        <v>0.33333333333333331</v>
      </c>
    </row>
    <row r="72" spans="1:13" s="1" customFormat="1" ht="14.25" customHeight="1">
      <c r="A72" s="12">
        <v>0.84375</v>
      </c>
      <c r="B72" s="13">
        <f t="shared" si="3"/>
        <v>0</v>
      </c>
      <c r="C72" s="13">
        <f t="shared" si="0"/>
        <v>0</v>
      </c>
      <c r="D72" s="14">
        <f t="shared" si="1"/>
        <v>0</v>
      </c>
      <c r="E72" s="13">
        <v>0</v>
      </c>
      <c r="F72" s="13">
        <v>0</v>
      </c>
      <c r="G72" s="14">
        <f t="shared" si="4"/>
        <v>0</v>
      </c>
      <c r="H72" s="13">
        <v>0</v>
      </c>
      <c r="I72" s="13">
        <v>0</v>
      </c>
      <c r="J72" s="14">
        <f t="shared" si="5"/>
        <v>0</v>
      </c>
      <c r="K72" s="13">
        <f t="shared" si="2"/>
        <v>0</v>
      </c>
      <c r="L72" s="13">
        <v>0</v>
      </c>
      <c r="M72" s="14">
        <f t="shared" si="6"/>
        <v>0</v>
      </c>
    </row>
    <row r="73" spans="1:13" s="1" customFormat="1" ht="14.25" customHeight="1">
      <c r="A73" s="12">
        <v>0.85416666666666696</v>
      </c>
      <c r="B73" s="13">
        <f t="shared" si="3"/>
        <v>1</v>
      </c>
      <c r="C73" s="13">
        <f t="shared" si="0"/>
        <v>0</v>
      </c>
      <c r="D73" s="14">
        <f t="shared" si="1"/>
        <v>0</v>
      </c>
      <c r="E73" s="13">
        <v>1</v>
      </c>
      <c r="F73" s="13">
        <v>0</v>
      </c>
      <c r="G73" s="14">
        <f t="shared" si="4"/>
        <v>0</v>
      </c>
      <c r="H73" s="13">
        <v>0</v>
      </c>
      <c r="I73" s="13">
        <v>0</v>
      </c>
      <c r="J73" s="14">
        <f t="shared" si="5"/>
        <v>0</v>
      </c>
      <c r="K73" s="13">
        <f t="shared" si="2"/>
        <v>1</v>
      </c>
      <c r="L73" s="13">
        <v>0</v>
      </c>
      <c r="M73" s="14">
        <f t="shared" si="6"/>
        <v>0</v>
      </c>
    </row>
    <row r="74" spans="1:13" s="1" customFormat="1" ht="14.25" customHeight="1">
      <c r="A74" s="12">
        <v>0.86458333333333304</v>
      </c>
      <c r="B74" s="13">
        <f t="shared" si="3"/>
        <v>3</v>
      </c>
      <c r="C74" s="13">
        <f t="shared" si="0"/>
        <v>3</v>
      </c>
      <c r="D74" s="14">
        <f t="shared" si="1"/>
        <v>1</v>
      </c>
      <c r="E74" s="13">
        <v>1</v>
      </c>
      <c r="F74" s="13">
        <v>1</v>
      </c>
      <c r="G74" s="14">
        <f t="shared" si="4"/>
        <v>1</v>
      </c>
      <c r="H74" s="13">
        <v>2</v>
      </c>
      <c r="I74" s="13">
        <v>2</v>
      </c>
      <c r="J74" s="14">
        <f t="shared" si="5"/>
        <v>1</v>
      </c>
      <c r="K74" s="13">
        <f t="shared" si="2"/>
        <v>1</v>
      </c>
      <c r="L74" s="13">
        <v>1</v>
      </c>
      <c r="M74" s="14">
        <f t="shared" si="6"/>
        <v>1</v>
      </c>
    </row>
    <row r="75" spans="1:13" s="1" customFormat="1" ht="14.25" customHeight="1">
      <c r="A75" s="12">
        <v>0.875</v>
      </c>
      <c r="B75" s="13">
        <f t="shared" si="3"/>
        <v>1</v>
      </c>
      <c r="C75" s="13">
        <f t="shared" si="0"/>
        <v>0</v>
      </c>
      <c r="D75" s="14">
        <f t="shared" si="1"/>
        <v>0</v>
      </c>
      <c r="E75" s="13">
        <v>0</v>
      </c>
      <c r="F75" s="13">
        <v>0</v>
      </c>
      <c r="G75" s="14">
        <f t="shared" si="4"/>
        <v>0</v>
      </c>
      <c r="H75" s="13">
        <v>1</v>
      </c>
      <c r="I75" s="13">
        <v>0</v>
      </c>
      <c r="J75" s="14">
        <f t="shared" si="5"/>
        <v>0</v>
      </c>
      <c r="K75" s="13">
        <f t="shared" si="2"/>
        <v>0</v>
      </c>
      <c r="L75" s="13">
        <v>0</v>
      </c>
      <c r="M75" s="14">
        <f t="shared" si="6"/>
        <v>0</v>
      </c>
    </row>
    <row r="76" spans="1:13" s="1" customFormat="1" ht="14.25" customHeight="1">
      <c r="A76" s="12">
        <v>0.88541666666666696</v>
      </c>
      <c r="B76" s="13">
        <f t="shared" si="3"/>
        <v>2</v>
      </c>
      <c r="C76" s="13">
        <f t="shared" si="0"/>
        <v>0</v>
      </c>
      <c r="D76" s="14">
        <f t="shared" si="1"/>
        <v>0</v>
      </c>
      <c r="E76" s="13">
        <v>1</v>
      </c>
      <c r="F76" s="13">
        <v>0</v>
      </c>
      <c r="G76" s="14">
        <f t="shared" si="4"/>
        <v>0</v>
      </c>
      <c r="H76" s="13">
        <v>1</v>
      </c>
      <c r="I76" s="13">
        <v>0</v>
      </c>
      <c r="J76" s="14">
        <f t="shared" si="5"/>
        <v>0</v>
      </c>
      <c r="K76" s="13">
        <f t="shared" si="2"/>
        <v>1</v>
      </c>
      <c r="L76" s="13">
        <v>0</v>
      </c>
      <c r="M76" s="14">
        <f t="shared" si="6"/>
        <v>0</v>
      </c>
    </row>
    <row r="77" spans="1:13" s="1" customFormat="1" ht="14.25" customHeight="1">
      <c r="A77" s="12">
        <v>0.89583333333333304</v>
      </c>
      <c r="B77" s="13">
        <f t="shared" si="3"/>
        <v>0</v>
      </c>
      <c r="C77" s="13">
        <f t="shared" si="0"/>
        <v>0</v>
      </c>
      <c r="D77" s="14">
        <f t="shared" si="1"/>
        <v>0</v>
      </c>
      <c r="E77" s="13">
        <v>0</v>
      </c>
      <c r="F77" s="13">
        <v>0</v>
      </c>
      <c r="G77" s="14">
        <f t="shared" si="4"/>
        <v>0</v>
      </c>
      <c r="H77" s="13">
        <v>0</v>
      </c>
      <c r="I77" s="13">
        <v>0</v>
      </c>
      <c r="J77" s="14">
        <f t="shared" si="5"/>
        <v>0</v>
      </c>
      <c r="K77" s="13">
        <f t="shared" si="2"/>
        <v>0</v>
      </c>
      <c r="L77" s="13">
        <v>0</v>
      </c>
      <c r="M77" s="14">
        <f t="shared" si="6"/>
        <v>0</v>
      </c>
    </row>
    <row r="78" spans="1:13" s="1" customFormat="1" ht="14.25" customHeight="1">
      <c r="A78" s="12">
        <v>0.90625</v>
      </c>
      <c r="B78" s="13">
        <f t="shared" si="3"/>
        <v>2</v>
      </c>
      <c r="C78" s="13">
        <f t="shared" si="0"/>
        <v>2</v>
      </c>
      <c r="D78" s="14">
        <f t="shared" si="1"/>
        <v>1</v>
      </c>
      <c r="E78" s="13">
        <v>1</v>
      </c>
      <c r="F78" s="13">
        <v>1</v>
      </c>
      <c r="G78" s="14">
        <f t="shared" si="4"/>
        <v>1</v>
      </c>
      <c r="H78" s="13">
        <v>1</v>
      </c>
      <c r="I78" s="13">
        <v>1</v>
      </c>
      <c r="J78" s="14">
        <f t="shared" si="5"/>
        <v>1</v>
      </c>
      <c r="K78" s="13">
        <f t="shared" si="2"/>
        <v>1</v>
      </c>
      <c r="L78" s="13">
        <v>1</v>
      </c>
      <c r="M78" s="14">
        <f t="shared" si="6"/>
        <v>1</v>
      </c>
    </row>
    <row r="79" spans="1:13" ht="14.25" customHeight="1">
      <c r="A79" s="16" t="s">
        <v>51</v>
      </c>
      <c r="B79" s="16">
        <f>SUM(B15:B78)</f>
        <v>417</v>
      </c>
      <c r="C79" s="16">
        <f>SUM(C15:C78)</f>
        <v>355</v>
      </c>
      <c r="D79" s="17">
        <f>IFERROR(IF(AND(B79=0,C79=0),0,C79/B79),0)</f>
        <v>0.85131894484412474</v>
      </c>
      <c r="E79" s="16">
        <f>SUM(E15:E78)</f>
        <v>305</v>
      </c>
      <c r="F79" s="16">
        <f>SUM(F15:F78)</f>
        <v>272</v>
      </c>
      <c r="G79" s="17">
        <f>IFERROR(IF(AND(E79=0,F79=0),0,F79/E79),0)</f>
        <v>0.8918032786885246</v>
      </c>
      <c r="H79" s="16">
        <f>SUM(H15:H78)</f>
        <v>112</v>
      </c>
      <c r="I79" s="16">
        <f>SUM(I15:I78)</f>
        <v>83</v>
      </c>
      <c r="J79" s="17">
        <f>IFERROR(IF(AND(H79=0,I79=0),0,I79/H79),0)</f>
        <v>0.7410714285714286</v>
      </c>
      <c r="K79" s="16">
        <f>SUM(K15:K78)</f>
        <v>305</v>
      </c>
      <c r="L79" s="16">
        <f>SUM(L15:L78)</f>
        <v>169</v>
      </c>
      <c r="M79" s="17">
        <f>IFERROR(IF(AND(K79=0,L79=0),0,L79/K79),0)</f>
        <v>0.5540983606557377</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3" priority="1">
      <formula>F15&gt;E15</formula>
    </cfRule>
  </conditionalFormatting>
  <pageMargins left="0.75" right="0.75" top="1" bottom="1" header="0.5" footer="0.5"/>
  <pageSetup paperSize="9" scale="1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08.10.2022</v>
      </c>
    </row>
    <row r="6" spans="1:14" s="1" customFormat="1" ht="14.25" customHeight="1">
      <c r="A6" s="5" t="s">
        <v>56</v>
      </c>
      <c r="B6" s="1" t="str">
        <f>'Front Cover'!A30</f>
        <v>BathNES</v>
      </c>
      <c r="E6" s="7"/>
    </row>
    <row r="7" spans="1:14" s="1" customFormat="1" ht="14.25" customHeight="1">
      <c r="A7" s="5" t="s">
        <v>57</v>
      </c>
      <c r="B7" s="1" t="s">
        <v>65</v>
      </c>
      <c r="E7" s="7"/>
      <c r="F7" s="8" t="s">
        <v>59</v>
      </c>
      <c r="G7" s="9" t="str">
        <f>'QA &amp; Issue Sheet'!C34</f>
        <v>Elyece Malnati</v>
      </c>
    </row>
    <row r="8" spans="1:14" s="1" customFormat="1" ht="14.25" customHeight="1">
      <c r="A8" s="5" t="s">
        <v>60</v>
      </c>
      <c r="B8" s="9" t="s">
        <v>32</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7" t="s">
        <v>41</v>
      </c>
      <c r="C12" s="118"/>
      <c r="D12" s="119"/>
      <c r="E12" s="117" t="s">
        <v>42</v>
      </c>
      <c r="F12" s="118"/>
      <c r="G12" s="119"/>
      <c r="H12" s="117" t="s">
        <v>43</v>
      </c>
      <c r="I12" s="118"/>
      <c r="J12" s="119"/>
      <c r="K12" s="117" t="s">
        <v>44</v>
      </c>
      <c r="L12" s="118"/>
      <c r="M12" s="119"/>
    </row>
    <row r="13" spans="1:14" s="1" customFormat="1" ht="27.75" customHeight="1">
      <c r="A13" s="120" t="s">
        <v>63</v>
      </c>
      <c r="B13" s="115" t="s">
        <v>45</v>
      </c>
      <c r="C13" s="115" t="s">
        <v>46</v>
      </c>
      <c r="D13" s="115" t="s">
        <v>47</v>
      </c>
      <c r="E13" s="115" t="s">
        <v>45</v>
      </c>
      <c r="F13" s="115" t="s">
        <v>46</v>
      </c>
      <c r="G13" s="115" t="s">
        <v>47</v>
      </c>
      <c r="H13" s="115" t="s">
        <v>45</v>
      </c>
      <c r="I13" s="115" t="s">
        <v>46</v>
      </c>
      <c r="J13" s="115" t="s">
        <v>47</v>
      </c>
      <c r="K13" s="115" t="s">
        <v>45</v>
      </c>
      <c r="L13" s="115" t="s">
        <v>46</v>
      </c>
      <c r="M13" s="115" t="s">
        <v>49</v>
      </c>
    </row>
    <row r="14" spans="1:14" s="1" customFormat="1" ht="27.75" customHeight="1">
      <c r="A14" s="121"/>
      <c r="B14" s="116"/>
      <c r="C14" s="116"/>
      <c r="D14" s="116"/>
      <c r="E14" s="116"/>
      <c r="F14" s="116"/>
      <c r="G14" s="116"/>
      <c r="H14" s="116"/>
      <c r="I14" s="116"/>
      <c r="J14" s="116"/>
      <c r="K14" s="116"/>
      <c r="L14" s="116"/>
      <c r="M14" s="116"/>
    </row>
    <row r="15" spans="1:14" s="1" customFormat="1" ht="14.25" customHeight="1">
      <c r="A15" s="12">
        <v>0.25</v>
      </c>
      <c r="B15" s="13">
        <f>E15+H15</f>
        <v>0</v>
      </c>
      <c r="C15" s="13">
        <f t="shared" ref="C15:C78" si="0">F15+I15</f>
        <v>0</v>
      </c>
      <c r="D15" s="14">
        <f t="shared" ref="D15:D78" si="1">IF(OR(B15=0,C15=0),0,C15/B15)</f>
        <v>0</v>
      </c>
      <c r="E15" s="13">
        <v>0</v>
      </c>
      <c r="F15" s="13">
        <v>0</v>
      </c>
      <c r="G15" s="14">
        <f>IF(OR(E15=0,F15=0),0,F15/E15)</f>
        <v>0</v>
      </c>
      <c r="H15" s="13">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13">
        <v>0</v>
      </c>
      <c r="F16" s="13">
        <v>0</v>
      </c>
      <c r="G16" s="14">
        <f t="shared" ref="G16:G78" si="4">IF(OR(E16=0,F16=0),0,F16/E16)</f>
        <v>0</v>
      </c>
      <c r="H16" s="13">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13">
        <v>0</v>
      </c>
      <c r="F17" s="13">
        <v>0</v>
      </c>
      <c r="G17" s="14">
        <f t="shared" si="4"/>
        <v>0</v>
      </c>
      <c r="H17" s="13">
        <v>0</v>
      </c>
      <c r="I17" s="13">
        <v>0</v>
      </c>
      <c r="J17" s="14">
        <f t="shared" si="5"/>
        <v>0</v>
      </c>
      <c r="K17" s="13">
        <f t="shared" si="2"/>
        <v>0</v>
      </c>
      <c r="L17" s="13">
        <v>0</v>
      </c>
      <c r="M17" s="14">
        <f t="shared" si="6"/>
        <v>0</v>
      </c>
      <c r="N17" s="15"/>
    </row>
    <row r="18" spans="1:14" s="1" customFormat="1" ht="14.25" customHeight="1">
      <c r="A18" s="12">
        <v>0.28125</v>
      </c>
      <c r="B18" s="13">
        <f t="shared" si="3"/>
        <v>0</v>
      </c>
      <c r="C18" s="13">
        <f t="shared" si="0"/>
        <v>0</v>
      </c>
      <c r="D18" s="14">
        <f t="shared" si="1"/>
        <v>0</v>
      </c>
      <c r="E18" s="13">
        <v>0</v>
      </c>
      <c r="F18" s="13">
        <v>0</v>
      </c>
      <c r="G18" s="14">
        <f t="shared" si="4"/>
        <v>0</v>
      </c>
      <c r="H18" s="13">
        <v>0</v>
      </c>
      <c r="I18" s="13">
        <v>0</v>
      </c>
      <c r="J18" s="14">
        <f t="shared" si="5"/>
        <v>0</v>
      </c>
      <c r="K18" s="13">
        <f t="shared" si="2"/>
        <v>0</v>
      </c>
      <c r="L18" s="13">
        <v>0</v>
      </c>
      <c r="M18" s="14">
        <f t="shared" si="6"/>
        <v>0</v>
      </c>
      <c r="N18" s="15"/>
    </row>
    <row r="19" spans="1:14" s="1" customFormat="1" ht="14.25" customHeight="1">
      <c r="A19" s="12">
        <v>0.29166666666666702</v>
      </c>
      <c r="B19" s="13">
        <f t="shared" si="3"/>
        <v>0</v>
      </c>
      <c r="C19" s="13">
        <f t="shared" si="0"/>
        <v>0</v>
      </c>
      <c r="D19" s="14">
        <f t="shared" si="1"/>
        <v>0</v>
      </c>
      <c r="E19" s="13">
        <v>0</v>
      </c>
      <c r="F19" s="13">
        <v>0</v>
      </c>
      <c r="G19" s="14">
        <f t="shared" si="4"/>
        <v>0</v>
      </c>
      <c r="H19" s="13">
        <v>0</v>
      </c>
      <c r="I19" s="13">
        <v>0</v>
      </c>
      <c r="J19" s="14">
        <f t="shared" si="5"/>
        <v>0</v>
      </c>
      <c r="K19" s="13">
        <f t="shared" si="2"/>
        <v>0</v>
      </c>
      <c r="L19" s="13">
        <v>0</v>
      </c>
      <c r="M19" s="14">
        <f t="shared" si="6"/>
        <v>0</v>
      </c>
      <c r="N19" s="15"/>
    </row>
    <row r="20" spans="1:14" s="1" customFormat="1" ht="14.25" customHeight="1">
      <c r="A20" s="12">
        <v>0.30208333333333298</v>
      </c>
      <c r="B20" s="13">
        <f t="shared" si="3"/>
        <v>2</v>
      </c>
      <c r="C20" s="13">
        <f t="shared" si="0"/>
        <v>1</v>
      </c>
      <c r="D20" s="14">
        <f t="shared" si="1"/>
        <v>0.5</v>
      </c>
      <c r="E20" s="13">
        <v>0</v>
      </c>
      <c r="F20" s="13">
        <v>0</v>
      </c>
      <c r="G20" s="14">
        <f t="shared" si="4"/>
        <v>0</v>
      </c>
      <c r="H20" s="13">
        <v>2</v>
      </c>
      <c r="I20" s="13">
        <v>1</v>
      </c>
      <c r="J20" s="14">
        <f t="shared" si="5"/>
        <v>0.5</v>
      </c>
      <c r="K20" s="13">
        <f t="shared" si="2"/>
        <v>0</v>
      </c>
      <c r="L20" s="13">
        <v>0</v>
      </c>
      <c r="M20" s="14">
        <f t="shared" si="6"/>
        <v>0</v>
      </c>
      <c r="N20" s="15"/>
    </row>
    <row r="21" spans="1:14" s="1" customFormat="1" ht="14.25" customHeight="1">
      <c r="A21" s="12">
        <v>0.3125</v>
      </c>
      <c r="B21" s="13">
        <f t="shared" si="3"/>
        <v>0</v>
      </c>
      <c r="C21" s="13">
        <f t="shared" si="0"/>
        <v>0</v>
      </c>
      <c r="D21" s="14">
        <f t="shared" si="1"/>
        <v>0</v>
      </c>
      <c r="E21" s="13">
        <v>0</v>
      </c>
      <c r="F21" s="13">
        <v>0</v>
      </c>
      <c r="G21" s="14">
        <f t="shared" si="4"/>
        <v>0</v>
      </c>
      <c r="H21" s="13">
        <v>0</v>
      </c>
      <c r="I21" s="13">
        <v>0</v>
      </c>
      <c r="J21" s="14">
        <f t="shared" si="5"/>
        <v>0</v>
      </c>
      <c r="K21" s="13">
        <f t="shared" si="2"/>
        <v>0</v>
      </c>
      <c r="L21" s="13">
        <v>0</v>
      </c>
      <c r="M21" s="14">
        <f t="shared" si="6"/>
        <v>0</v>
      </c>
      <c r="N21" s="15"/>
    </row>
    <row r="22" spans="1:14" s="1" customFormat="1" ht="14.25" customHeight="1">
      <c r="A22" s="12">
        <v>0.32291666666666702</v>
      </c>
      <c r="B22" s="13">
        <f t="shared" si="3"/>
        <v>0</v>
      </c>
      <c r="C22" s="13">
        <f t="shared" si="0"/>
        <v>0</v>
      </c>
      <c r="D22" s="14">
        <f t="shared" si="1"/>
        <v>0</v>
      </c>
      <c r="E22" s="13">
        <v>0</v>
      </c>
      <c r="F22" s="13">
        <v>0</v>
      </c>
      <c r="G22" s="14">
        <f t="shared" si="4"/>
        <v>0</v>
      </c>
      <c r="H22" s="13">
        <v>0</v>
      </c>
      <c r="I22" s="13">
        <v>0</v>
      </c>
      <c r="J22" s="14">
        <f t="shared" si="5"/>
        <v>0</v>
      </c>
      <c r="K22" s="13">
        <f t="shared" si="2"/>
        <v>0</v>
      </c>
      <c r="L22" s="13">
        <v>0</v>
      </c>
      <c r="M22" s="14">
        <f t="shared" si="6"/>
        <v>0</v>
      </c>
      <c r="N22" s="15"/>
    </row>
    <row r="23" spans="1:14" s="1" customFormat="1" ht="14.25" customHeight="1">
      <c r="A23" s="12">
        <v>0.33333333333333298</v>
      </c>
      <c r="B23" s="13">
        <f t="shared" si="3"/>
        <v>3</v>
      </c>
      <c r="C23" s="13">
        <f t="shared" si="0"/>
        <v>2</v>
      </c>
      <c r="D23" s="14">
        <f t="shared" si="1"/>
        <v>0.66666666666666663</v>
      </c>
      <c r="E23" s="13">
        <v>0</v>
      </c>
      <c r="F23" s="13">
        <v>0</v>
      </c>
      <c r="G23" s="14">
        <f t="shared" si="4"/>
        <v>0</v>
      </c>
      <c r="H23" s="13">
        <v>3</v>
      </c>
      <c r="I23" s="13">
        <v>2</v>
      </c>
      <c r="J23" s="14">
        <f t="shared" si="5"/>
        <v>0.66666666666666663</v>
      </c>
      <c r="K23" s="13">
        <f t="shared" si="2"/>
        <v>0</v>
      </c>
      <c r="L23" s="13">
        <v>0</v>
      </c>
      <c r="M23" s="14">
        <f t="shared" si="6"/>
        <v>0</v>
      </c>
      <c r="N23" s="15"/>
    </row>
    <row r="24" spans="1:14" s="1" customFormat="1" ht="14.25" customHeight="1">
      <c r="A24" s="12">
        <v>0.34375</v>
      </c>
      <c r="B24" s="13">
        <f t="shared" si="3"/>
        <v>0</v>
      </c>
      <c r="C24" s="13">
        <f t="shared" si="0"/>
        <v>0</v>
      </c>
      <c r="D24" s="14">
        <f t="shared" si="1"/>
        <v>0</v>
      </c>
      <c r="E24" s="13">
        <v>0</v>
      </c>
      <c r="F24" s="13">
        <v>0</v>
      </c>
      <c r="G24" s="14">
        <f t="shared" si="4"/>
        <v>0</v>
      </c>
      <c r="H24" s="13">
        <v>0</v>
      </c>
      <c r="I24" s="13">
        <v>0</v>
      </c>
      <c r="J24" s="14">
        <f t="shared" si="5"/>
        <v>0</v>
      </c>
      <c r="K24" s="13">
        <f t="shared" si="2"/>
        <v>0</v>
      </c>
      <c r="L24" s="13">
        <v>0</v>
      </c>
      <c r="M24" s="14">
        <f t="shared" si="6"/>
        <v>0</v>
      </c>
      <c r="N24" s="15"/>
    </row>
    <row r="25" spans="1:14" s="1" customFormat="1" ht="14.25" customHeight="1">
      <c r="A25" s="12">
        <v>0.35416666666666702</v>
      </c>
      <c r="B25" s="13">
        <f t="shared" si="3"/>
        <v>6</v>
      </c>
      <c r="C25" s="13">
        <f t="shared" si="0"/>
        <v>6</v>
      </c>
      <c r="D25" s="14">
        <f t="shared" si="1"/>
        <v>1</v>
      </c>
      <c r="E25" s="13">
        <v>2</v>
      </c>
      <c r="F25" s="13">
        <v>2</v>
      </c>
      <c r="G25" s="14">
        <f t="shared" si="4"/>
        <v>1</v>
      </c>
      <c r="H25" s="13">
        <v>4</v>
      </c>
      <c r="I25" s="13">
        <v>4</v>
      </c>
      <c r="J25" s="14">
        <f t="shared" si="5"/>
        <v>1</v>
      </c>
      <c r="K25" s="13">
        <f t="shared" si="2"/>
        <v>2</v>
      </c>
      <c r="L25" s="13">
        <v>1</v>
      </c>
      <c r="M25" s="14">
        <f t="shared" si="6"/>
        <v>0.5</v>
      </c>
      <c r="N25" s="15"/>
    </row>
    <row r="26" spans="1:14" s="1" customFormat="1" ht="14.25" customHeight="1">
      <c r="A26" s="12">
        <v>0.36458333333333298</v>
      </c>
      <c r="B26" s="13">
        <f t="shared" si="3"/>
        <v>3</v>
      </c>
      <c r="C26" s="13">
        <f t="shared" si="0"/>
        <v>2</v>
      </c>
      <c r="D26" s="14">
        <f t="shared" si="1"/>
        <v>0.66666666666666663</v>
      </c>
      <c r="E26" s="13">
        <v>1</v>
      </c>
      <c r="F26" s="13">
        <v>0</v>
      </c>
      <c r="G26" s="14">
        <f t="shared" si="4"/>
        <v>0</v>
      </c>
      <c r="H26" s="13">
        <v>2</v>
      </c>
      <c r="I26" s="13">
        <v>2</v>
      </c>
      <c r="J26" s="14">
        <f t="shared" si="5"/>
        <v>1</v>
      </c>
      <c r="K26" s="13">
        <f t="shared" si="2"/>
        <v>1</v>
      </c>
      <c r="L26" s="13">
        <v>0</v>
      </c>
      <c r="M26" s="14">
        <f t="shared" si="6"/>
        <v>0</v>
      </c>
      <c r="N26" s="15"/>
    </row>
    <row r="27" spans="1:14" s="1" customFormat="1" ht="14.25" customHeight="1">
      <c r="A27" s="12">
        <v>0.375</v>
      </c>
      <c r="B27" s="13">
        <f t="shared" si="3"/>
        <v>3</v>
      </c>
      <c r="C27" s="13">
        <f t="shared" si="0"/>
        <v>1</v>
      </c>
      <c r="D27" s="14">
        <f t="shared" si="1"/>
        <v>0.33333333333333331</v>
      </c>
      <c r="E27" s="13">
        <v>1</v>
      </c>
      <c r="F27" s="13">
        <v>0</v>
      </c>
      <c r="G27" s="14">
        <f t="shared" si="4"/>
        <v>0</v>
      </c>
      <c r="H27" s="13">
        <v>2</v>
      </c>
      <c r="I27" s="13">
        <v>1</v>
      </c>
      <c r="J27" s="14">
        <f t="shared" si="5"/>
        <v>0.5</v>
      </c>
      <c r="K27" s="13">
        <f t="shared" si="2"/>
        <v>1</v>
      </c>
      <c r="L27" s="13">
        <v>0</v>
      </c>
      <c r="M27" s="14">
        <f t="shared" si="6"/>
        <v>0</v>
      </c>
      <c r="N27" s="15"/>
    </row>
    <row r="28" spans="1:14" s="1" customFormat="1" ht="14.25" customHeight="1">
      <c r="A28" s="12">
        <v>0.38541666666666702</v>
      </c>
      <c r="B28" s="13">
        <f t="shared" si="3"/>
        <v>2</v>
      </c>
      <c r="C28" s="13">
        <f t="shared" si="0"/>
        <v>2</v>
      </c>
      <c r="D28" s="14">
        <f t="shared" si="1"/>
        <v>1</v>
      </c>
      <c r="E28" s="13">
        <v>0</v>
      </c>
      <c r="F28" s="13">
        <v>0</v>
      </c>
      <c r="G28" s="14">
        <f t="shared" si="4"/>
        <v>0</v>
      </c>
      <c r="H28" s="13">
        <v>2</v>
      </c>
      <c r="I28" s="13">
        <v>2</v>
      </c>
      <c r="J28" s="14">
        <f t="shared" si="5"/>
        <v>1</v>
      </c>
      <c r="K28" s="13">
        <f t="shared" si="2"/>
        <v>0</v>
      </c>
      <c r="L28" s="13">
        <v>0</v>
      </c>
      <c r="M28" s="14">
        <f t="shared" si="6"/>
        <v>0</v>
      </c>
      <c r="N28" s="15"/>
    </row>
    <row r="29" spans="1:14" s="1" customFormat="1" ht="14.25" customHeight="1">
      <c r="A29" s="12">
        <v>0.39583333333333298</v>
      </c>
      <c r="B29" s="13">
        <f t="shared" si="3"/>
        <v>4</v>
      </c>
      <c r="C29" s="13">
        <f t="shared" si="0"/>
        <v>4</v>
      </c>
      <c r="D29" s="14">
        <f t="shared" si="1"/>
        <v>1</v>
      </c>
      <c r="E29" s="13">
        <v>2</v>
      </c>
      <c r="F29" s="13">
        <v>2</v>
      </c>
      <c r="G29" s="14">
        <f t="shared" si="4"/>
        <v>1</v>
      </c>
      <c r="H29" s="13">
        <v>2</v>
      </c>
      <c r="I29" s="13">
        <v>2</v>
      </c>
      <c r="J29" s="14">
        <f t="shared" si="5"/>
        <v>1</v>
      </c>
      <c r="K29" s="13">
        <f t="shared" si="2"/>
        <v>2</v>
      </c>
      <c r="L29" s="13">
        <v>1</v>
      </c>
      <c r="M29" s="14">
        <f t="shared" si="6"/>
        <v>0.5</v>
      </c>
      <c r="N29" s="15"/>
    </row>
    <row r="30" spans="1:14" s="1" customFormat="1" ht="14.25" customHeight="1">
      <c r="A30" s="12">
        <v>0.40625</v>
      </c>
      <c r="B30" s="13">
        <f t="shared" si="3"/>
        <v>4</v>
      </c>
      <c r="C30" s="13">
        <f t="shared" si="0"/>
        <v>4</v>
      </c>
      <c r="D30" s="14">
        <f t="shared" si="1"/>
        <v>1</v>
      </c>
      <c r="E30" s="13">
        <v>2</v>
      </c>
      <c r="F30" s="13">
        <v>2</v>
      </c>
      <c r="G30" s="14">
        <f t="shared" si="4"/>
        <v>1</v>
      </c>
      <c r="H30" s="13">
        <v>2</v>
      </c>
      <c r="I30" s="13">
        <v>2</v>
      </c>
      <c r="J30" s="14">
        <f t="shared" si="5"/>
        <v>1</v>
      </c>
      <c r="K30" s="13">
        <f t="shared" si="2"/>
        <v>2</v>
      </c>
      <c r="L30" s="13">
        <v>2</v>
      </c>
      <c r="M30" s="14">
        <f t="shared" si="6"/>
        <v>1</v>
      </c>
      <c r="N30" s="15"/>
    </row>
    <row r="31" spans="1:14" s="1" customFormat="1" ht="14.25" customHeight="1">
      <c r="A31" s="12">
        <v>0.41666666666666702</v>
      </c>
      <c r="B31" s="13">
        <f t="shared" si="3"/>
        <v>6</v>
      </c>
      <c r="C31" s="13">
        <f t="shared" si="0"/>
        <v>6</v>
      </c>
      <c r="D31" s="14">
        <f t="shared" si="1"/>
        <v>1</v>
      </c>
      <c r="E31" s="13">
        <v>2</v>
      </c>
      <c r="F31" s="13">
        <v>2</v>
      </c>
      <c r="G31" s="14">
        <f t="shared" si="4"/>
        <v>1</v>
      </c>
      <c r="H31" s="13">
        <v>4</v>
      </c>
      <c r="I31" s="13">
        <v>4</v>
      </c>
      <c r="J31" s="14">
        <f t="shared" si="5"/>
        <v>1</v>
      </c>
      <c r="K31" s="13">
        <f t="shared" si="2"/>
        <v>2</v>
      </c>
      <c r="L31" s="13">
        <v>1</v>
      </c>
      <c r="M31" s="14">
        <f t="shared" si="6"/>
        <v>0.5</v>
      </c>
      <c r="N31" s="15"/>
    </row>
    <row r="32" spans="1:14" s="1" customFormat="1" ht="14.25" customHeight="1">
      <c r="A32" s="12">
        <v>0.42708333333333298</v>
      </c>
      <c r="B32" s="13">
        <f t="shared" si="3"/>
        <v>6</v>
      </c>
      <c r="C32" s="13">
        <f t="shared" si="0"/>
        <v>4</v>
      </c>
      <c r="D32" s="14">
        <f t="shared" si="1"/>
        <v>0.66666666666666663</v>
      </c>
      <c r="E32" s="13">
        <v>3</v>
      </c>
      <c r="F32" s="13">
        <v>1</v>
      </c>
      <c r="G32" s="14">
        <f t="shared" si="4"/>
        <v>0.33333333333333331</v>
      </c>
      <c r="H32" s="13">
        <v>3</v>
      </c>
      <c r="I32" s="13">
        <v>3</v>
      </c>
      <c r="J32" s="14">
        <f t="shared" si="5"/>
        <v>1</v>
      </c>
      <c r="K32" s="13">
        <f t="shared" si="2"/>
        <v>3</v>
      </c>
      <c r="L32" s="13">
        <v>1</v>
      </c>
      <c r="M32" s="14">
        <f t="shared" si="6"/>
        <v>0.33333333333333331</v>
      </c>
      <c r="N32" s="15"/>
    </row>
    <row r="33" spans="1:14" s="1" customFormat="1" ht="14.25" customHeight="1">
      <c r="A33" s="12">
        <v>0.4375</v>
      </c>
      <c r="B33" s="13">
        <f t="shared" si="3"/>
        <v>6</v>
      </c>
      <c r="C33" s="13">
        <f t="shared" si="0"/>
        <v>6</v>
      </c>
      <c r="D33" s="14">
        <f t="shared" si="1"/>
        <v>1</v>
      </c>
      <c r="E33" s="13">
        <v>1</v>
      </c>
      <c r="F33" s="13">
        <v>1</v>
      </c>
      <c r="G33" s="14">
        <f t="shared" si="4"/>
        <v>1</v>
      </c>
      <c r="H33" s="13">
        <v>5</v>
      </c>
      <c r="I33" s="13">
        <v>5</v>
      </c>
      <c r="J33" s="14">
        <f t="shared" si="5"/>
        <v>1</v>
      </c>
      <c r="K33" s="13">
        <f t="shared" si="2"/>
        <v>1</v>
      </c>
      <c r="L33" s="13">
        <v>0</v>
      </c>
      <c r="M33" s="14">
        <f t="shared" si="6"/>
        <v>0</v>
      </c>
      <c r="N33" s="15"/>
    </row>
    <row r="34" spans="1:14" s="1" customFormat="1" ht="14.25" customHeight="1">
      <c r="A34" s="12">
        <v>0.44791666666666702</v>
      </c>
      <c r="B34" s="13">
        <f t="shared" si="3"/>
        <v>5</v>
      </c>
      <c r="C34" s="13">
        <f t="shared" si="0"/>
        <v>3</v>
      </c>
      <c r="D34" s="14">
        <f t="shared" si="1"/>
        <v>0.6</v>
      </c>
      <c r="E34" s="13">
        <v>1</v>
      </c>
      <c r="F34" s="13">
        <v>0</v>
      </c>
      <c r="G34" s="14">
        <f t="shared" si="4"/>
        <v>0</v>
      </c>
      <c r="H34" s="13">
        <v>4</v>
      </c>
      <c r="I34" s="13">
        <v>3</v>
      </c>
      <c r="J34" s="14">
        <f t="shared" si="5"/>
        <v>0.75</v>
      </c>
      <c r="K34" s="13">
        <f t="shared" si="2"/>
        <v>1</v>
      </c>
      <c r="L34" s="13">
        <v>0</v>
      </c>
      <c r="M34" s="14">
        <f t="shared" si="6"/>
        <v>0</v>
      </c>
      <c r="N34" s="15"/>
    </row>
    <row r="35" spans="1:14" s="1" customFormat="1" ht="14.25" customHeight="1">
      <c r="A35" s="12">
        <v>0.45833333333333298</v>
      </c>
      <c r="B35" s="13">
        <f t="shared" si="3"/>
        <v>10</v>
      </c>
      <c r="C35" s="13">
        <f t="shared" si="0"/>
        <v>9</v>
      </c>
      <c r="D35" s="14">
        <f t="shared" si="1"/>
        <v>0.9</v>
      </c>
      <c r="E35" s="13">
        <v>3</v>
      </c>
      <c r="F35" s="13">
        <v>3</v>
      </c>
      <c r="G35" s="14">
        <f t="shared" si="4"/>
        <v>1</v>
      </c>
      <c r="H35" s="13">
        <v>7</v>
      </c>
      <c r="I35" s="13">
        <v>6</v>
      </c>
      <c r="J35" s="14">
        <f t="shared" si="5"/>
        <v>0.8571428571428571</v>
      </c>
      <c r="K35" s="13">
        <f t="shared" si="2"/>
        <v>3</v>
      </c>
      <c r="L35" s="13">
        <v>2</v>
      </c>
      <c r="M35" s="14">
        <f t="shared" si="6"/>
        <v>0.66666666666666663</v>
      </c>
      <c r="N35" s="15"/>
    </row>
    <row r="36" spans="1:14" s="1" customFormat="1" ht="14.25" customHeight="1">
      <c r="A36" s="12">
        <v>0.46875</v>
      </c>
      <c r="B36" s="13">
        <f t="shared" si="3"/>
        <v>7</v>
      </c>
      <c r="C36" s="13">
        <f t="shared" si="0"/>
        <v>6</v>
      </c>
      <c r="D36" s="14">
        <f t="shared" si="1"/>
        <v>0.8571428571428571</v>
      </c>
      <c r="E36" s="13">
        <v>0</v>
      </c>
      <c r="F36" s="13">
        <v>0</v>
      </c>
      <c r="G36" s="14">
        <f t="shared" si="4"/>
        <v>0</v>
      </c>
      <c r="H36" s="13">
        <v>7</v>
      </c>
      <c r="I36" s="13">
        <v>6</v>
      </c>
      <c r="J36" s="14">
        <f t="shared" si="5"/>
        <v>0.8571428571428571</v>
      </c>
      <c r="K36" s="13">
        <f t="shared" si="2"/>
        <v>0</v>
      </c>
      <c r="L36" s="13">
        <v>0</v>
      </c>
      <c r="M36" s="14">
        <f t="shared" si="6"/>
        <v>0</v>
      </c>
      <c r="N36" s="15"/>
    </row>
    <row r="37" spans="1:14" s="1" customFormat="1" ht="14.25" customHeight="1">
      <c r="A37" s="12">
        <v>0.47916666666666702</v>
      </c>
      <c r="B37" s="13">
        <f t="shared" si="3"/>
        <v>13</v>
      </c>
      <c r="C37" s="13">
        <f t="shared" si="0"/>
        <v>12</v>
      </c>
      <c r="D37" s="14">
        <f t="shared" si="1"/>
        <v>0.92307692307692313</v>
      </c>
      <c r="E37" s="13">
        <v>2</v>
      </c>
      <c r="F37" s="13">
        <v>2</v>
      </c>
      <c r="G37" s="14">
        <f t="shared" si="4"/>
        <v>1</v>
      </c>
      <c r="H37" s="13">
        <v>11</v>
      </c>
      <c r="I37" s="13">
        <v>10</v>
      </c>
      <c r="J37" s="14">
        <f t="shared" si="5"/>
        <v>0.90909090909090906</v>
      </c>
      <c r="K37" s="13">
        <f t="shared" si="2"/>
        <v>2</v>
      </c>
      <c r="L37" s="13">
        <v>1</v>
      </c>
      <c r="M37" s="14">
        <f t="shared" si="6"/>
        <v>0.5</v>
      </c>
      <c r="N37" s="15"/>
    </row>
    <row r="38" spans="1:14" s="1" customFormat="1" ht="14.25" customHeight="1">
      <c r="A38" s="12">
        <v>0.48958333333333298</v>
      </c>
      <c r="B38" s="13">
        <f t="shared" si="3"/>
        <v>11</v>
      </c>
      <c r="C38" s="13">
        <f t="shared" si="0"/>
        <v>9</v>
      </c>
      <c r="D38" s="14">
        <f t="shared" si="1"/>
        <v>0.81818181818181823</v>
      </c>
      <c r="E38" s="13">
        <v>1</v>
      </c>
      <c r="F38" s="13">
        <v>1</v>
      </c>
      <c r="G38" s="14">
        <f t="shared" si="4"/>
        <v>1</v>
      </c>
      <c r="H38" s="13">
        <v>10</v>
      </c>
      <c r="I38" s="13">
        <v>8</v>
      </c>
      <c r="J38" s="14">
        <f t="shared" si="5"/>
        <v>0.8</v>
      </c>
      <c r="K38" s="13">
        <f t="shared" si="2"/>
        <v>1</v>
      </c>
      <c r="L38" s="13">
        <v>0</v>
      </c>
      <c r="M38" s="14">
        <f t="shared" si="6"/>
        <v>0</v>
      </c>
      <c r="N38" s="15"/>
    </row>
    <row r="39" spans="1:14" s="1" customFormat="1" ht="14.25" customHeight="1">
      <c r="A39" s="12">
        <v>0.5</v>
      </c>
      <c r="B39" s="13">
        <f t="shared" si="3"/>
        <v>16</v>
      </c>
      <c r="C39" s="13">
        <f t="shared" si="0"/>
        <v>13</v>
      </c>
      <c r="D39" s="14">
        <f t="shared" si="1"/>
        <v>0.8125</v>
      </c>
      <c r="E39" s="13">
        <v>0</v>
      </c>
      <c r="F39" s="13">
        <v>0</v>
      </c>
      <c r="G39" s="14">
        <f t="shared" si="4"/>
        <v>0</v>
      </c>
      <c r="H39" s="13">
        <v>16</v>
      </c>
      <c r="I39" s="13">
        <v>13</v>
      </c>
      <c r="J39" s="14">
        <f t="shared" si="5"/>
        <v>0.8125</v>
      </c>
      <c r="K39" s="13">
        <f t="shared" si="2"/>
        <v>0</v>
      </c>
      <c r="L39" s="13">
        <v>0</v>
      </c>
      <c r="M39" s="14">
        <f t="shared" si="6"/>
        <v>0</v>
      </c>
      <c r="N39" s="15"/>
    </row>
    <row r="40" spans="1:14" s="1" customFormat="1" ht="14.25" customHeight="1">
      <c r="A40" s="12">
        <v>0.51041666666666696</v>
      </c>
      <c r="B40" s="13">
        <f t="shared" si="3"/>
        <v>16</v>
      </c>
      <c r="C40" s="13">
        <f t="shared" si="0"/>
        <v>14</v>
      </c>
      <c r="D40" s="14">
        <f t="shared" si="1"/>
        <v>0.875</v>
      </c>
      <c r="E40" s="13">
        <v>1</v>
      </c>
      <c r="F40" s="13">
        <v>1</v>
      </c>
      <c r="G40" s="14">
        <f t="shared" si="4"/>
        <v>1</v>
      </c>
      <c r="H40" s="13">
        <v>15</v>
      </c>
      <c r="I40" s="13">
        <v>13</v>
      </c>
      <c r="J40" s="14">
        <f t="shared" si="5"/>
        <v>0.8666666666666667</v>
      </c>
      <c r="K40" s="13">
        <f t="shared" si="2"/>
        <v>1</v>
      </c>
      <c r="L40" s="13">
        <v>1</v>
      </c>
      <c r="M40" s="14">
        <f t="shared" si="6"/>
        <v>1</v>
      </c>
      <c r="N40" s="15"/>
    </row>
    <row r="41" spans="1:14" s="1" customFormat="1" ht="14.25" customHeight="1">
      <c r="A41" s="12">
        <v>0.52083333333333304</v>
      </c>
      <c r="B41" s="13">
        <f t="shared" si="3"/>
        <v>12</v>
      </c>
      <c r="C41" s="13">
        <f t="shared" si="0"/>
        <v>11</v>
      </c>
      <c r="D41" s="14">
        <f t="shared" si="1"/>
        <v>0.91666666666666663</v>
      </c>
      <c r="E41" s="13">
        <v>2</v>
      </c>
      <c r="F41" s="13">
        <v>2</v>
      </c>
      <c r="G41" s="14">
        <f t="shared" si="4"/>
        <v>1</v>
      </c>
      <c r="H41" s="13">
        <v>10</v>
      </c>
      <c r="I41" s="13">
        <v>9</v>
      </c>
      <c r="J41" s="14">
        <f t="shared" si="5"/>
        <v>0.9</v>
      </c>
      <c r="K41" s="13">
        <f t="shared" si="2"/>
        <v>2</v>
      </c>
      <c r="L41" s="13">
        <v>0</v>
      </c>
      <c r="M41" s="14">
        <f t="shared" si="6"/>
        <v>0</v>
      </c>
      <c r="N41" s="15"/>
    </row>
    <row r="42" spans="1:14" s="1" customFormat="1" ht="14.25" customHeight="1">
      <c r="A42" s="12">
        <v>0.53125</v>
      </c>
      <c r="B42" s="13">
        <f t="shared" si="3"/>
        <v>9</v>
      </c>
      <c r="C42" s="13">
        <f t="shared" si="0"/>
        <v>7</v>
      </c>
      <c r="D42" s="14">
        <f t="shared" si="1"/>
        <v>0.77777777777777779</v>
      </c>
      <c r="E42" s="13">
        <v>2</v>
      </c>
      <c r="F42" s="13">
        <v>2</v>
      </c>
      <c r="G42" s="14">
        <f t="shared" si="4"/>
        <v>1</v>
      </c>
      <c r="H42" s="13">
        <v>7</v>
      </c>
      <c r="I42" s="13">
        <v>5</v>
      </c>
      <c r="J42" s="14">
        <f t="shared" si="5"/>
        <v>0.7142857142857143</v>
      </c>
      <c r="K42" s="13">
        <f t="shared" si="2"/>
        <v>2</v>
      </c>
      <c r="L42" s="13">
        <v>0</v>
      </c>
      <c r="M42" s="14">
        <f t="shared" si="6"/>
        <v>0</v>
      </c>
      <c r="N42" s="15"/>
    </row>
    <row r="43" spans="1:14" s="1" customFormat="1" ht="14.25" customHeight="1">
      <c r="A43" s="12">
        <v>0.54166666666666696</v>
      </c>
      <c r="B43" s="13">
        <f t="shared" si="3"/>
        <v>16</v>
      </c>
      <c r="C43" s="13">
        <f t="shared" si="0"/>
        <v>14</v>
      </c>
      <c r="D43" s="14">
        <f t="shared" si="1"/>
        <v>0.875</v>
      </c>
      <c r="E43" s="13">
        <v>4</v>
      </c>
      <c r="F43" s="13">
        <v>3</v>
      </c>
      <c r="G43" s="14">
        <f t="shared" si="4"/>
        <v>0.75</v>
      </c>
      <c r="H43" s="13">
        <v>12</v>
      </c>
      <c r="I43" s="13">
        <v>11</v>
      </c>
      <c r="J43" s="14">
        <f t="shared" si="5"/>
        <v>0.91666666666666663</v>
      </c>
      <c r="K43" s="13">
        <f t="shared" si="2"/>
        <v>4</v>
      </c>
      <c r="L43" s="13">
        <v>2</v>
      </c>
      <c r="M43" s="14">
        <f t="shared" si="6"/>
        <v>0.5</v>
      </c>
      <c r="N43" s="15"/>
    </row>
    <row r="44" spans="1:14" s="1" customFormat="1" ht="14.25" customHeight="1">
      <c r="A44" s="12">
        <v>0.55208333333333304</v>
      </c>
      <c r="B44" s="13">
        <f t="shared" si="3"/>
        <v>21</v>
      </c>
      <c r="C44" s="13">
        <f t="shared" si="0"/>
        <v>21</v>
      </c>
      <c r="D44" s="14">
        <f t="shared" si="1"/>
        <v>1</v>
      </c>
      <c r="E44" s="13">
        <v>4</v>
      </c>
      <c r="F44" s="13">
        <v>4</v>
      </c>
      <c r="G44" s="14">
        <f t="shared" si="4"/>
        <v>1</v>
      </c>
      <c r="H44" s="13">
        <v>17</v>
      </c>
      <c r="I44" s="13">
        <v>17</v>
      </c>
      <c r="J44" s="14">
        <f t="shared" si="5"/>
        <v>1</v>
      </c>
      <c r="K44" s="13">
        <f t="shared" si="2"/>
        <v>4</v>
      </c>
      <c r="L44" s="13">
        <v>3</v>
      </c>
      <c r="M44" s="14">
        <f t="shared" si="6"/>
        <v>0.75</v>
      </c>
      <c r="N44" s="15"/>
    </row>
    <row r="45" spans="1:14" s="1" customFormat="1" ht="14.25" customHeight="1">
      <c r="A45" s="12">
        <v>0.5625</v>
      </c>
      <c r="B45" s="13">
        <f t="shared" si="3"/>
        <v>7</v>
      </c>
      <c r="C45" s="13">
        <f t="shared" si="0"/>
        <v>6</v>
      </c>
      <c r="D45" s="14">
        <f t="shared" si="1"/>
        <v>0.8571428571428571</v>
      </c>
      <c r="E45" s="13">
        <v>0</v>
      </c>
      <c r="F45" s="13">
        <v>0</v>
      </c>
      <c r="G45" s="14">
        <f t="shared" si="4"/>
        <v>0</v>
      </c>
      <c r="H45" s="13">
        <v>7</v>
      </c>
      <c r="I45" s="13">
        <v>6</v>
      </c>
      <c r="J45" s="14">
        <f t="shared" si="5"/>
        <v>0.8571428571428571</v>
      </c>
      <c r="K45" s="13">
        <f t="shared" si="2"/>
        <v>0</v>
      </c>
      <c r="L45" s="13">
        <v>0</v>
      </c>
      <c r="M45" s="14">
        <f t="shared" si="6"/>
        <v>0</v>
      </c>
      <c r="N45" s="15"/>
    </row>
    <row r="46" spans="1:14" s="1" customFormat="1" ht="14.25" customHeight="1">
      <c r="A46" s="12">
        <v>0.57291666666666696</v>
      </c>
      <c r="B46" s="13">
        <f t="shared" si="3"/>
        <v>5</v>
      </c>
      <c r="C46" s="13">
        <f t="shared" si="0"/>
        <v>4</v>
      </c>
      <c r="D46" s="14">
        <f t="shared" si="1"/>
        <v>0.8</v>
      </c>
      <c r="E46" s="13">
        <v>0</v>
      </c>
      <c r="F46" s="13">
        <v>0</v>
      </c>
      <c r="G46" s="14">
        <f t="shared" si="4"/>
        <v>0</v>
      </c>
      <c r="H46" s="13">
        <v>5</v>
      </c>
      <c r="I46" s="13">
        <v>4</v>
      </c>
      <c r="J46" s="14">
        <f t="shared" si="5"/>
        <v>0.8</v>
      </c>
      <c r="K46" s="13">
        <f t="shared" si="2"/>
        <v>0</v>
      </c>
      <c r="L46" s="13">
        <v>0</v>
      </c>
      <c r="M46" s="14">
        <f t="shared" si="6"/>
        <v>0</v>
      </c>
      <c r="N46" s="15"/>
    </row>
    <row r="47" spans="1:14" s="1" customFormat="1" ht="14.25" customHeight="1">
      <c r="A47" s="12">
        <v>0.58333333333333304</v>
      </c>
      <c r="B47" s="13">
        <f t="shared" si="3"/>
        <v>15</v>
      </c>
      <c r="C47" s="13">
        <f t="shared" si="0"/>
        <v>14</v>
      </c>
      <c r="D47" s="14">
        <f t="shared" si="1"/>
        <v>0.93333333333333335</v>
      </c>
      <c r="E47" s="13">
        <v>3</v>
      </c>
      <c r="F47" s="13">
        <v>3</v>
      </c>
      <c r="G47" s="14">
        <f t="shared" si="4"/>
        <v>1</v>
      </c>
      <c r="H47" s="13">
        <v>12</v>
      </c>
      <c r="I47" s="13">
        <v>11</v>
      </c>
      <c r="J47" s="14">
        <f t="shared" si="5"/>
        <v>0.91666666666666663</v>
      </c>
      <c r="K47" s="13">
        <f t="shared" si="2"/>
        <v>3</v>
      </c>
      <c r="L47" s="13">
        <v>1</v>
      </c>
      <c r="M47" s="14">
        <f t="shared" si="6"/>
        <v>0.33333333333333331</v>
      </c>
      <c r="N47" s="15"/>
    </row>
    <row r="48" spans="1:14" s="1" customFormat="1" ht="14.25" customHeight="1">
      <c r="A48" s="12">
        <v>0.59375</v>
      </c>
      <c r="B48" s="13">
        <f t="shared" si="3"/>
        <v>11</v>
      </c>
      <c r="C48" s="13">
        <f t="shared" si="0"/>
        <v>7</v>
      </c>
      <c r="D48" s="14">
        <f t="shared" si="1"/>
        <v>0.63636363636363635</v>
      </c>
      <c r="E48" s="13">
        <v>3</v>
      </c>
      <c r="F48" s="13">
        <v>3</v>
      </c>
      <c r="G48" s="14">
        <f t="shared" si="4"/>
        <v>1</v>
      </c>
      <c r="H48" s="13">
        <v>8</v>
      </c>
      <c r="I48" s="13">
        <v>4</v>
      </c>
      <c r="J48" s="14">
        <f t="shared" si="5"/>
        <v>0.5</v>
      </c>
      <c r="K48" s="13">
        <f t="shared" si="2"/>
        <v>3</v>
      </c>
      <c r="L48" s="13">
        <v>1</v>
      </c>
      <c r="M48" s="14">
        <f t="shared" si="6"/>
        <v>0.33333333333333331</v>
      </c>
      <c r="N48" s="15"/>
    </row>
    <row r="49" spans="1:14" s="1" customFormat="1" ht="14.25" customHeight="1">
      <c r="A49" s="12">
        <v>0.60416666666666696</v>
      </c>
      <c r="B49" s="13">
        <f t="shared" si="3"/>
        <v>5</v>
      </c>
      <c r="C49" s="13">
        <f t="shared" si="0"/>
        <v>5</v>
      </c>
      <c r="D49" s="14">
        <f t="shared" si="1"/>
        <v>1</v>
      </c>
      <c r="E49" s="13">
        <v>1</v>
      </c>
      <c r="F49" s="13">
        <v>1</v>
      </c>
      <c r="G49" s="14">
        <f t="shared" si="4"/>
        <v>1</v>
      </c>
      <c r="H49" s="13">
        <v>4</v>
      </c>
      <c r="I49" s="13">
        <v>4</v>
      </c>
      <c r="J49" s="14">
        <f t="shared" si="5"/>
        <v>1</v>
      </c>
      <c r="K49" s="13">
        <f t="shared" si="2"/>
        <v>1</v>
      </c>
      <c r="L49" s="13">
        <v>0</v>
      </c>
      <c r="M49" s="14">
        <f t="shared" si="6"/>
        <v>0</v>
      </c>
      <c r="N49" s="15"/>
    </row>
    <row r="50" spans="1:14" s="1" customFormat="1" ht="14.25" customHeight="1">
      <c r="A50" s="12">
        <v>0.61458333333333304</v>
      </c>
      <c r="B50" s="13">
        <f t="shared" si="3"/>
        <v>6</v>
      </c>
      <c r="C50" s="13">
        <f t="shared" si="0"/>
        <v>6</v>
      </c>
      <c r="D50" s="14">
        <f t="shared" si="1"/>
        <v>1</v>
      </c>
      <c r="E50" s="13">
        <v>1</v>
      </c>
      <c r="F50" s="13">
        <v>1</v>
      </c>
      <c r="G50" s="14">
        <f t="shared" si="4"/>
        <v>1</v>
      </c>
      <c r="H50" s="13">
        <v>5</v>
      </c>
      <c r="I50" s="13">
        <v>5</v>
      </c>
      <c r="J50" s="14">
        <f t="shared" si="5"/>
        <v>1</v>
      </c>
      <c r="K50" s="13">
        <f t="shared" si="2"/>
        <v>1</v>
      </c>
      <c r="L50" s="13">
        <v>1</v>
      </c>
      <c r="M50" s="14">
        <f t="shared" si="6"/>
        <v>1</v>
      </c>
      <c r="N50" s="15"/>
    </row>
    <row r="51" spans="1:14" s="1" customFormat="1" ht="14.25" customHeight="1">
      <c r="A51" s="12">
        <v>0.625</v>
      </c>
      <c r="B51" s="13">
        <f t="shared" si="3"/>
        <v>9</v>
      </c>
      <c r="C51" s="13">
        <f t="shared" si="0"/>
        <v>7</v>
      </c>
      <c r="D51" s="14">
        <f t="shared" si="1"/>
        <v>0.77777777777777779</v>
      </c>
      <c r="E51" s="13">
        <v>3</v>
      </c>
      <c r="F51" s="13">
        <v>2</v>
      </c>
      <c r="G51" s="14">
        <f t="shared" si="4"/>
        <v>0.66666666666666663</v>
      </c>
      <c r="H51" s="13">
        <v>6</v>
      </c>
      <c r="I51" s="13">
        <v>5</v>
      </c>
      <c r="J51" s="14">
        <f t="shared" si="5"/>
        <v>0.83333333333333337</v>
      </c>
      <c r="K51" s="13">
        <f t="shared" si="2"/>
        <v>3</v>
      </c>
      <c r="L51" s="13">
        <v>0</v>
      </c>
      <c r="M51" s="14">
        <f t="shared" si="6"/>
        <v>0</v>
      </c>
      <c r="N51" s="15"/>
    </row>
    <row r="52" spans="1:14" s="1" customFormat="1" ht="14.25" customHeight="1">
      <c r="A52" s="12">
        <v>0.63541666666666696</v>
      </c>
      <c r="B52" s="13">
        <f t="shared" si="3"/>
        <v>12</v>
      </c>
      <c r="C52" s="13">
        <f t="shared" si="0"/>
        <v>11</v>
      </c>
      <c r="D52" s="14">
        <f t="shared" si="1"/>
        <v>0.91666666666666663</v>
      </c>
      <c r="E52" s="13">
        <v>1</v>
      </c>
      <c r="F52" s="13">
        <v>1</v>
      </c>
      <c r="G52" s="14">
        <f t="shared" si="4"/>
        <v>1</v>
      </c>
      <c r="H52" s="13">
        <v>11</v>
      </c>
      <c r="I52" s="13">
        <v>10</v>
      </c>
      <c r="J52" s="14">
        <f t="shared" si="5"/>
        <v>0.90909090909090906</v>
      </c>
      <c r="K52" s="13">
        <f t="shared" si="2"/>
        <v>1</v>
      </c>
      <c r="L52" s="13">
        <v>1</v>
      </c>
      <c r="M52" s="14">
        <f t="shared" si="6"/>
        <v>1</v>
      </c>
      <c r="N52" s="15"/>
    </row>
    <row r="53" spans="1:14" s="1" customFormat="1" ht="14.25" customHeight="1">
      <c r="A53" s="12">
        <v>0.64583333333333304</v>
      </c>
      <c r="B53" s="13">
        <f t="shared" si="3"/>
        <v>3</v>
      </c>
      <c r="C53" s="13">
        <f t="shared" si="0"/>
        <v>3</v>
      </c>
      <c r="D53" s="14">
        <f t="shared" si="1"/>
        <v>1</v>
      </c>
      <c r="E53" s="13">
        <v>1</v>
      </c>
      <c r="F53" s="13">
        <v>1</v>
      </c>
      <c r="G53" s="14">
        <f t="shared" si="4"/>
        <v>1</v>
      </c>
      <c r="H53" s="13">
        <v>2</v>
      </c>
      <c r="I53" s="13">
        <v>2</v>
      </c>
      <c r="J53" s="14">
        <f t="shared" si="5"/>
        <v>1</v>
      </c>
      <c r="K53" s="13">
        <f t="shared" si="2"/>
        <v>1</v>
      </c>
      <c r="L53" s="13">
        <v>0</v>
      </c>
      <c r="M53" s="14">
        <f t="shared" si="6"/>
        <v>0</v>
      </c>
      <c r="N53" s="15"/>
    </row>
    <row r="54" spans="1:14" s="1" customFormat="1" ht="14.25" customHeight="1">
      <c r="A54" s="12">
        <v>0.65625</v>
      </c>
      <c r="B54" s="13">
        <f t="shared" si="3"/>
        <v>4</v>
      </c>
      <c r="C54" s="13">
        <f t="shared" si="0"/>
        <v>4</v>
      </c>
      <c r="D54" s="14">
        <f t="shared" si="1"/>
        <v>1</v>
      </c>
      <c r="E54" s="13">
        <v>3</v>
      </c>
      <c r="F54" s="13">
        <v>3</v>
      </c>
      <c r="G54" s="14">
        <f t="shared" si="4"/>
        <v>1</v>
      </c>
      <c r="H54" s="13">
        <v>1</v>
      </c>
      <c r="I54" s="13">
        <v>1</v>
      </c>
      <c r="J54" s="14">
        <f t="shared" si="5"/>
        <v>1</v>
      </c>
      <c r="K54" s="13">
        <f t="shared" si="2"/>
        <v>3</v>
      </c>
      <c r="L54" s="13">
        <v>1</v>
      </c>
      <c r="M54" s="14">
        <f t="shared" si="6"/>
        <v>0.33333333333333331</v>
      </c>
      <c r="N54" s="15"/>
    </row>
    <row r="55" spans="1:14" s="1" customFormat="1" ht="14.25" customHeight="1">
      <c r="A55" s="12">
        <v>0.66666666666666696</v>
      </c>
      <c r="B55" s="13">
        <f t="shared" si="3"/>
        <v>5</v>
      </c>
      <c r="C55" s="13">
        <f t="shared" si="0"/>
        <v>5</v>
      </c>
      <c r="D55" s="14">
        <f t="shared" si="1"/>
        <v>1</v>
      </c>
      <c r="E55" s="13">
        <v>3</v>
      </c>
      <c r="F55" s="13">
        <v>3</v>
      </c>
      <c r="G55" s="14">
        <f t="shared" si="4"/>
        <v>1</v>
      </c>
      <c r="H55" s="13">
        <v>2</v>
      </c>
      <c r="I55" s="13">
        <v>2</v>
      </c>
      <c r="J55" s="14">
        <f t="shared" si="5"/>
        <v>1</v>
      </c>
      <c r="K55" s="13">
        <f t="shared" si="2"/>
        <v>3</v>
      </c>
      <c r="L55" s="13">
        <v>0</v>
      </c>
      <c r="M55" s="14">
        <f t="shared" si="6"/>
        <v>0</v>
      </c>
      <c r="N55" s="15"/>
    </row>
    <row r="56" spans="1:14" s="1" customFormat="1" ht="14.25" customHeight="1">
      <c r="A56" s="12">
        <v>0.67708333333333304</v>
      </c>
      <c r="B56" s="13">
        <f t="shared" si="3"/>
        <v>9</v>
      </c>
      <c r="C56" s="13">
        <f t="shared" si="0"/>
        <v>8</v>
      </c>
      <c r="D56" s="14">
        <f t="shared" si="1"/>
        <v>0.88888888888888884</v>
      </c>
      <c r="E56" s="13">
        <v>6</v>
      </c>
      <c r="F56" s="13">
        <v>5</v>
      </c>
      <c r="G56" s="14">
        <f t="shared" si="4"/>
        <v>0.83333333333333337</v>
      </c>
      <c r="H56" s="13">
        <v>3</v>
      </c>
      <c r="I56" s="13">
        <v>3</v>
      </c>
      <c r="J56" s="14">
        <f t="shared" si="5"/>
        <v>1</v>
      </c>
      <c r="K56" s="13">
        <f t="shared" si="2"/>
        <v>6</v>
      </c>
      <c r="L56" s="13">
        <v>3</v>
      </c>
      <c r="M56" s="14">
        <f t="shared" si="6"/>
        <v>0.5</v>
      </c>
      <c r="N56" s="15"/>
    </row>
    <row r="57" spans="1:14" s="1" customFormat="1" ht="14.25" customHeight="1">
      <c r="A57" s="12">
        <v>0.6875</v>
      </c>
      <c r="B57" s="13">
        <f t="shared" si="3"/>
        <v>5</v>
      </c>
      <c r="C57" s="13">
        <f t="shared" si="0"/>
        <v>5</v>
      </c>
      <c r="D57" s="14">
        <f t="shared" si="1"/>
        <v>1</v>
      </c>
      <c r="E57" s="13">
        <v>2</v>
      </c>
      <c r="F57" s="13">
        <v>2</v>
      </c>
      <c r="G57" s="14">
        <f t="shared" si="4"/>
        <v>1</v>
      </c>
      <c r="H57" s="13">
        <v>3</v>
      </c>
      <c r="I57" s="13">
        <v>3</v>
      </c>
      <c r="J57" s="14">
        <f t="shared" si="5"/>
        <v>1</v>
      </c>
      <c r="K57" s="13">
        <f t="shared" si="2"/>
        <v>2</v>
      </c>
      <c r="L57" s="13">
        <v>1</v>
      </c>
      <c r="M57" s="14">
        <f t="shared" si="6"/>
        <v>0.5</v>
      </c>
      <c r="N57" s="15"/>
    </row>
    <row r="58" spans="1:14" s="1" customFormat="1" ht="14.25" customHeight="1">
      <c r="A58" s="12">
        <v>0.69791666666666696</v>
      </c>
      <c r="B58" s="13">
        <f t="shared" si="3"/>
        <v>9</v>
      </c>
      <c r="C58" s="13">
        <f t="shared" si="0"/>
        <v>7</v>
      </c>
      <c r="D58" s="14">
        <f t="shared" si="1"/>
        <v>0.77777777777777779</v>
      </c>
      <c r="E58" s="13">
        <v>1</v>
      </c>
      <c r="F58" s="13">
        <v>1</v>
      </c>
      <c r="G58" s="14">
        <f t="shared" si="4"/>
        <v>1</v>
      </c>
      <c r="H58" s="13">
        <v>8</v>
      </c>
      <c r="I58" s="13">
        <v>6</v>
      </c>
      <c r="J58" s="14">
        <f t="shared" si="5"/>
        <v>0.75</v>
      </c>
      <c r="K58" s="13">
        <f t="shared" si="2"/>
        <v>1</v>
      </c>
      <c r="L58" s="13">
        <v>1</v>
      </c>
      <c r="M58" s="14">
        <f t="shared" si="6"/>
        <v>1</v>
      </c>
      <c r="N58" s="15"/>
    </row>
    <row r="59" spans="1:14" s="1" customFormat="1" ht="14.25" customHeight="1">
      <c r="A59" s="12">
        <v>0.70833333333333304</v>
      </c>
      <c r="B59" s="13">
        <f t="shared" si="3"/>
        <v>2</v>
      </c>
      <c r="C59" s="13">
        <f t="shared" si="0"/>
        <v>1</v>
      </c>
      <c r="D59" s="14">
        <f t="shared" si="1"/>
        <v>0.5</v>
      </c>
      <c r="E59" s="13">
        <v>1</v>
      </c>
      <c r="F59" s="13">
        <v>0</v>
      </c>
      <c r="G59" s="14">
        <f t="shared" si="4"/>
        <v>0</v>
      </c>
      <c r="H59" s="13">
        <v>1</v>
      </c>
      <c r="I59" s="13">
        <v>1</v>
      </c>
      <c r="J59" s="14">
        <f t="shared" si="5"/>
        <v>1</v>
      </c>
      <c r="K59" s="13">
        <f t="shared" si="2"/>
        <v>1</v>
      </c>
      <c r="L59" s="13">
        <v>0</v>
      </c>
      <c r="M59" s="14">
        <f t="shared" si="6"/>
        <v>0</v>
      </c>
      <c r="N59" s="15"/>
    </row>
    <row r="60" spans="1:14" s="1" customFormat="1" ht="14.25" customHeight="1">
      <c r="A60" s="12">
        <v>0.71875</v>
      </c>
      <c r="B60" s="13">
        <f t="shared" si="3"/>
        <v>9</v>
      </c>
      <c r="C60" s="13">
        <f t="shared" si="0"/>
        <v>7</v>
      </c>
      <c r="D60" s="14">
        <f t="shared" si="1"/>
        <v>0.77777777777777779</v>
      </c>
      <c r="E60" s="13">
        <v>0</v>
      </c>
      <c r="F60" s="13">
        <v>0</v>
      </c>
      <c r="G60" s="14">
        <f t="shared" si="4"/>
        <v>0</v>
      </c>
      <c r="H60" s="13">
        <v>9</v>
      </c>
      <c r="I60" s="13">
        <v>7</v>
      </c>
      <c r="J60" s="14">
        <f t="shared" si="5"/>
        <v>0.77777777777777779</v>
      </c>
      <c r="K60" s="13">
        <f t="shared" si="2"/>
        <v>0</v>
      </c>
      <c r="L60" s="13">
        <v>0</v>
      </c>
      <c r="M60" s="14">
        <f t="shared" si="6"/>
        <v>0</v>
      </c>
      <c r="N60" s="15"/>
    </row>
    <row r="61" spans="1:14" s="1" customFormat="1" ht="14.25" customHeight="1">
      <c r="A61" s="12">
        <v>0.72916666666666696</v>
      </c>
      <c r="B61" s="13">
        <f t="shared" si="3"/>
        <v>12</v>
      </c>
      <c r="C61" s="13">
        <f t="shared" si="0"/>
        <v>11</v>
      </c>
      <c r="D61" s="14">
        <f t="shared" si="1"/>
        <v>0.91666666666666663</v>
      </c>
      <c r="E61" s="13">
        <v>2</v>
      </c>
      <c r="F61" s="13">
        <v>2</v>
      </c>
      <c r="G61" s="14">
        <f t="shared" si="4"/>
        <v>1</v>
      </c>
      <c r="H61" s="13">
        <v>10</v>
      </c>
      <c r="I61" s="13">
        <v>9</v>
      </c>
      <c r="J61" s="14">
        <f t="shared" si="5"/>
        <v>0.9</v>
      </c>
      <c r="K61" s="13">
        <f t="shared" si="2"/>
        <v>2</v>
      </c>
      <c r="L61" s="13">
        <v>0</v>
      </c>
      <c r="M61" s="14">
        <f t="shared" si="6"/>
        <v>0</v>
      </c>
      <c r="N61" s="15"/>
    </row>
    <row r="62" spans="1:14" s="1" customFormat="1" ht="14.25" customHeight="1">
      <c r="A62" s="12">
        <v>0.73958333333333304</v>
      </c>
      <c r="B62" s="13">
        <f t="shared" si="3"/>
        <v>8</v>
      </c>
      <c r="C62" s="13">
        <f t="shared" si="0"/>
        <v>8</v>
      </c>
      <c r="D62" s="14">
        <f t="shared" si="1"/>
        <v>1</v>
      </c>
      <c r="E62" s="13">
        <v>2</v>
      </c>
      <c r="F62" s="13">
        <v>2</v>
      </c>
      <c r="G62" s="14">
        <f t="shared" si="4"/>
        <v>1</v>
      </c>
      <c r="H62" s="13">
        <v>6</v>
      </c>
      <c r="I62" s="13">
        <v>6</v>
      </c>
      <c r="J62" s="14">
        <f t="shared" si="5"/>
        <v>1</v>
      </c>
      <c r="K62" s="13">
        <f t="shared" si="2"/>
        <v>2</v>
      </c>
      <c r="L62" s="13">
        <v>1</v>
      </c>
      <c r="M62" s="14">
        <f t="shared" si="6"/>
        <v>0.5</v>
      </c>
      <c r="N62" s="15"/>
    </row>
    <row r="63" spans="1:14" s="1" customFormat="1" ht="14.25" customHeight="1">
      <c r="A63" s="12">
        <v>0.75</v>
      </c>
      <c r="B63" s="13">
        <f t="shared" si="3"/>
        <v>10</v>
      </c>
      <c r="C63" s="13">
        <f t="shared" si="0"/>
        <v>10</v>
      </c>
      <c r="D63" s="14">
        <f t="shared" si="1"/>
        <v>1</v>
      </c>
      <c r="E63" s="13">
        <v>4</v>
      </c>
      <c r="F63" s="13">
        <v>4</v>
      </c>
      <c r="G63" s="14">
        <f t="shared" si="4"/>
        <v>1</v>
      </c>
      <c r="H63" s="13">
        <v>6</v>
      </c>
      <c r="I63" s="13">
        <v>6</v>
      </c>
      <c r="J63" s="14">
        <f t="shared" si="5"/>
        <v>1</v>
      </c>
      <c r="K63" s="13">
        <f t="shared" si="2"/>
        <v>4</v>
      </c>
      <c r="L63" s="13">
        <v>0</v>
      </c>
      <c r="M63" s="14">
        <f t="shared" si="6"/>
        <v>0</v>
      </c>
      <c r="N63" s="15"/>
    </row>
    <row r="64" spans="1:14" s="1" customFormat="1" ht="14.25" customHeight="1">
      <c r="A64" s="12">
        <v>0.76041666666666696</v>
      </c>
      <c r="B64" s="13">
        <f t="shared" si="3"/>
        <v>2</v>
      </c>
      <c r="C64" s="13">
        <f t="shared" si="0"/>
        <v>2</v>
      </c>
      <c r="D64" s="14">
        <f t="shared" si="1"/>
        <v>1</v>
      </c>
      <c r="E64" s="13">
        <v>0</v>
      </c>
      <c r="F64" s="13">
        <v>0</v>
      </c>
      <c r="G64" s="14">
        <f t="shared" si="4"/>
        <v>0</v>
      </c>
      <c r="H64" s="13">
        <v>2</v>
      </c>
      <c r="I64" s="13">
        <v>2</v>
      </c>
      <c r="J64" s="14">
        <f t="shared" si="5"/>
        <v>1</v>
      </c>
      <c r="K64" s="13">
        <f t="shared" si="2"/>
        <v>0</v>
      </c>
      <c r="L64" s="13">
        <v>0</v>
      </c>
      <c r="M64" s="14">
        <f t="shared" si="6"/>
        <v>0</v>
      </c>
    </row>
    <row r="65" spans="1:13" s="1" customFormat="1" ht="14.25" customHeight="1">
      <c r="A65" s="12">
        <v>0.77083333333333304</v>
      </c>
      <c r="B65" s="13">
        <f t="shared" si="3"/>
        <v>3</v>
      </c>
      <c r="C65" s="13">
        <f t="shared" si="0"/>
        <v>2</v>
      </c>
      <c r="D65" s="14">
        <f t="shared" si="1"/>
        <v>0.66666666666666663</v>
      </c>
      <c r="E65" s="13">
        <v>1</v>
      </c>
      <c r="F65" s="13">
        <v>1</v>
      </c>
      <c r="G65" s="14">
        <f t="shared" si="4"/>
        <v>1</v>
      </c>
      <c r="H65" s="13">
        <v>2</v>
      </c>
      <c r="I65" s="13">
        <v>1</v>
      </c>
      <c r="J65" s="14">
        <f t="shared" si="5"/>
        <v>0.5</v>
      </c>
      <c r="K65" s="13">
        <f t="shared" si="2"/>
        <v>1</v>
      </c>
      <c r="L65" s="13">
        <v>0</v>
      </c>
      <c r="M65" s="14">
        <f t="shared" si="6"/>
        <v>0</v>
      </c>
    </row>
    <row r="66" spans="1:13" s="1" customFormat="1" ht="14.25" customHeight="1">
      <c r="A66" s="12">
        <v>0.78125</v>
      </c>
      <c r="B66" s="13">
        <f t="shared" si="3"/>
        <v>3</v>
      </c>
      <c r="C66" s="13">
        <f t="shared" si="0"/>
        <v>3</v>
      </c>
      <c r="D66" s="14">
        <f t="shared" si="1"/>
        <v>1</v>
      </c>
      <c r="E66" s="13">
        <v>1</v>
      </c>
      <c r="F66" s="13">
        <v>1</v>
      </c>
      <c r="G66" s="14">
        <f t="shared" si="4"/>
        <v>1</v>
      </c>
      <c r="H66" s="13">
        <v>2</v>
      </c>
      <c r="I66" s="13">
        <v>2</v>
      </c>
      <c r="J66" s="14">
        <f t="shared" si="5"/>
        <v>1</v>
      </c>
      <c r="K66" s="13">
        <f t="shared" si="2"/>
        <v>1</v>
      </c>
      <c r="L66" s="13">
        <v>1</v>
      </c>
      <c r="M66" s="14">
        <f t="shared" si="6"/>
        <v>1</v>
      </c>
    </row>
    <row r="67" spans="1:13" s="1" customFormat="1" ht="14.25" customHeight="1">
      <c r="A67" s="12">
        <v>0.79166666666666696</v>
      </c>
      <c r="B67" s="13">
        <f t="shared" si="3"/>
        <v>4</v>
      </c>
      <c r="C67" s="13">
        <f t="shared" si="0"/>
        <v>4</v>
      </c>
      <c r="D67" s="14">
        <f t="shared" si="1"/>
        <v>1</v>
      </c>
      <c r="E67" s="13">
        <v>2</v>
      </c>
      <c r="F67" s="13">
        <v>2</v>
      </c>
      <c r="G67" s="14">
        <f t="shared" si="4"/>
        <v>1</v>
      </c>
      <c r="H67" s="13">
        <v>2</v>
      </c>
      <c r="I67" s="13">
        <v>2</v>
      </c>
      <c r="J67" s="14">
        <f t="shared" si="5"/>
        <v>1</v>
      </c>
      <c r="K67" s="13">
        <f t="shared" si="2"/>
        <v>2</v>
      </c>
      <c r="L67" s="13">
        <v>1</v>
      </c>
      <c r="M67" s="14">
        <f t="shared" si="6"/>
        <v>0.5</v>
      </c>
    </row>
    <row r="68" spans="1:13" s="1" customFormat="1" ht="14.25" customHeight="1">
      <c r="A68" s="12">
        <v>0.80208333333333304</v>
      </c>
      <c r="B68" s="13">
        <f t="shared" si="3"/>
        <v>3</v>
      </c>
      <c r="C68" s="13">
        <f t="shared" si="0"/>
        <v>2</v>
      </c>
      <c r="D68" s="14">
        <f t="shared" si="1"/>
        <v>0.66666666666666663</v>
      </c>
      <c r="E68" s="13">
        <v>2</v>
      </c>
      <c r="F68" s="13">
        <v>2</v>
      </c>
      <c r="G68" s="14">
        <f t="shared" si="4"/>
        <v>1</v>
      </c>
      <c r="H68" s="13">
        <v>1</v>
      </c>
      <c r="I68" s="13">
        <v>0</v>
      </c>
      <c r="J68" s="14">
        <f t="shared" si="5"/>
        <v>0</v>
      </c>
      <c r="K68" s="13">
        <f t="shared" si="2"/>
        <v>2</v>
      </c>
      <c r="L68" s="13">
        <v>0</v>
      </c>
      <c r="M68" s="14">
        <f t="shared" si="6"/>
        <v>0</v>
      </c>
    </row>
    <row r="69" spans="1:13" s="1" customFormat="1" ht="14.25" customHeight="1">
      <c r="A69" s="12">
        <v>0.8125</v>
      </c>
      <c r="B69" s="13">
        <f t="shared" si="3"/>
        <v>7</v>
      </c>
      <c r="C69" s="13">
        <f t="shared" si="0"/>
        <v>7</v>
      </c>
      <c r="D69" s="14">
        <f t="shared" si="1"/>
        <v>1</v>
      </c>
      <c r="E69" s="13">
        <v>5</v>
      </c>
      <c r="F69" s="13">
        <v>5</v>
      </c>
      <c r="G69" s="14">
        <f t="shared" si="4"/>
        <v>1</v>
      </c>
      <c r="H69" s="13">
        <v>2</v>
      </c>
      <c r="I69" s="13">
        <v>2</v>
      </c>
      <c r="J69" s="14">
        <f t="shared" si="5"/>
        <v>1</v>
      </c>
      <c r="K69" s="13">
        <f t="shared" si="2"/>
        <v>5</v>
      </c>
      <c r="L69" s="13">
        <v>4</v>
      </c>
      <c r="M69" s="14">
        <f t="shared" si="6"/>
        <v>0.8</v>
      </c>
    </row>
    <row r="70" spans="1:13" s="1" customFormat="1" ht="14.25" customHeight="1">
      <c r="A70" s="12">
        <v>0.82291666666666696</v>
      </c>
      <c r="B70" s="13">
        <f t="shared" si="3"/>
        <v>0</v>
      </c>
      <c r="C70" s="13">
        <f t="shared" si="0"/>
        <v>0</v>
      </c>
      <c r="D70" s="14">
        <f t="shared" si="1"/>
        <v>0</v>
      </c>
      <c r="E70" s="13">
        <v>0</v>
      </c>
      <c r="F70" s="13">
        <v>0</v>
      </c>
      <c r="G70" s="14">
        <f t="shared" si="4"/>
        <v>0</v>
      </c>
      <c r="H70" s="13">
        <v>0</v>
      </c>
      <c r="I70" s="13">
        <v>0</v>
      </c>
      <c r="J70" s="14">
        <f t="shared" si="5"/>
        <v>0</v>
      </c>
      <c r="K70" s="13">
        <f t="shared" si="2"/>
        <v>0</v>
      </c>
      <c r="L70" s="13">
        <v>0</v>
      </c>
      <c r="M70" s="14">
        <f t="shared" si="6"/>
        <v>0</v>
      </c>
    </row>
    <row r="71" spans="1:13" s="1" customFormat="1" ht="14.25" customHeight="1">
      <c r="A71" s="12">
        <v>0.83333333333333304</v>
      </c>
      <c r="B71" s="13">
        <f t="shared" si="3"/>
        <v>1</v>
      </c>
      <c r="C71" s="13">
        <f t="shared" si="0"/>
        <v>1</v>
      </c>
      <c r="D71" s="14">
        <f t="shared" si="1"/>
        <v>1</v>
      </c>
      <c r="E71" s="13">
        <v>1</v>
      </c>
      <c r="F71" s="13">
        <v>1</v>
      </c>
      <c r="G71" s="14">
        <f t="shared" si="4"/>
        <v>1</v>
      </c>
      <c r="H71" s="13">
        <v>0</v>
      </c>
      <c r="I71" s="13">
        <v>0</v>
      </c>
      <c r="J71" s="14">
        <f t="shared" si="5"/>
        <v>0</v>
      </c>
      <c r="K71" s="13">
        <f t="shared" si="2"/>
        <v>1</v>
      </c>
      <c r="L71" s="13">
        <v>0</v>
      </c>
      <c r="M71" s="14">
        <f t="shared" si="6"/>
        <v>0</v>
      </c>
    </row>
    <row r="72" spans="1:13" s="1" customFormat="1" ht="14.25" customHeight="1">
      <c r="A72" s="12">
        <v>0.84375</v>
      </c>
      <c r="B72" s="13">
        <f t="shared" si="3"/>
        <v>1</v>
      </c>
      <c r="C72" s="13">
        <f t="shared" si="0"/>
        <v>1</v>
      </c>
      <c r="D72" s="14">
        <f t="shared" si="1"/>
        <v>1</v>
      </c>
      <c r="E72" s="13">
        <v>0</v>
      </c>
      <c r="F72" s="13">
        <v>0</v>
      </c>
      <c r="G72" s="14">
        <f t="shared" si="4"/>
        <v>0</v>
      </c>
      <c r="H72" s="13">
        <v>1</v>
      </c>
      <c r="I72" s="13">
        <v>1</v>
      </c>
      <c r="J72" s="14">
        <f t="shared" si="5"/>
        <v>1</v>
      </c>
      <c r="K72" s="13">
        <f t="shared" si="2"/>
        <v>0</v>
      </c>
      <c r="L72" s="13">
        <v>0</v>
      </c>
      <c r="M72" s="14">
        <f t="shared" si="6"/>
        <v>0</v>
      </c>
    </row>
    <row r="73" spans="1:13" s="1" customFormat="1" ht="14.25" customHeight="1">
      <c r="A73" s="12">
        <v>0.85416666666666696</v>
      </c>
      <c r="B73" s="13">
        <f t="shared" si="3"/>
        <v>0</v>
      </c>
      <c r="C73" s="13">
        <f t="shared" si="0"/>
        <v>0</v>
      </c>
      <c r="D73" s="14">
        <f t="shared" si="1"/>
        <v>0</v>
      </c>
      <c r="E73" s="13">
        <v>0</v>
      </c>
      <c r="F73" s="13">
        <v>0</v>
      </c>
      <c r="G73" s="14">
        <f t="shared" si="4"/>
        <v>0</v>
      </c>
      <c r="H73" s="13">
        <v>0</v>
      </c>
      <c r="I73" s="13">
        <v>0</v>
      </c>
      <c r="J73" s="14">
        <f t="shared" si="5"/>
        <v>0</v>
      </c>
      <c r="K73" s="13">
        <f t="shared" si="2"/>
        <v>0</v>
      </c>
      <c r="L73" s="13">
        <v>0</v>
      </c>
      <c r="M73" s="14">
        <f t="shared" si="6"/>
        <v>0</v>
      </c>
    </row>
    <row r="74" spans="1:13" s="1" customFormat="1" ht="14.25" customHeight="1">
      <c r="A74" s="12">
        <v>0.86458333333333304</v>
      </c>
      <c r="B74" s="13">
        <f t="shared" si="3"/>
        <v>4</v>
      </c>
      <c r="C74" s="13">
        <f t="shared" si="0"/>
        <v>3</v>
      </c>
      <c r="D74" s="14">
        <f t="shared" si="1"/>
        <v>0.75</v>
      </c>
      <c r="E74" s="13">
        <v>2</v>
      </c>
      <c r="F74" s="13">
        <v>1</v>
      </c>
      <c r="G74" s="14">
        <f t="shared" si="4"/>
        <v>0.5</v>
      </c>
      <c r="H74" s="13">
        <v>2</v>
      </c>
      <c r="I74" s="13">
        <v>2</v>
      </c>
      <c r="J74" s="14">
        <f t="shared" si="5"/>
        <v>1</v>
      </c>
      <c r="K74" s="13">
        <f t="shared" si="2"/>
        <v>2</v>
      </c>
      <c r="L74" s="13">
        <v>0</v>
      </c>
      <c r="M74" s="14">
        <f t="shared" si="6"/>
        <v>0</v>
      </c>
    </row>
    <row r="75" spans="1:13" s="1" customFormat="1" ht="14.25" customHeight="1">
      <c r="A75" s="12">
        <v>0.875</v>
      </c>
      <c r="B75" s="13">
        <f t="shared" si="3"/>
        <v>0</v>
      </c>
      <c r="C75" s="13">
        <f t="shared" si="0"/>
        <v>0</v>
      </c>
      <c r="D75" s="14">
        <f t="shared" si="1"/>
        <v>0</v>
      </c>
      <c r="E75" s="13">
        <v>0</v>
      </c>
      <c r="F75" s="13">
        <v>0</v>
      </c>
      <c r="G75" s="14">
        <f t="shared" si="4"/>
        <v>0</v>
      </c>
      <c r="H75" s="13">
        <v>0</v>
      </c>
      <c r="I75" s="13">
        <v>0</v>
      </c>
      <c r="J75" s="14">
        <f t="shared" si="5"/>
        <v>0</v>
      </c>
      <c r="K75" s="13">
        <f t="shared" si="2"/>
        <v>0</v>
      </c>
      <c r="L75" s="13">
        <v>0</v>
      </c>
      <c r="M75" s="14">
        <f t="shared" si="6"/>
        <v>0</v>
      </c>
    </row>
    <row r="76" spans="1:13" s="1" customFormat="1" ht="14.25" customHeight="1">
      <c r="A76" s="12">
        <v>0.88541666666666696</v>
      </c>
      <c r="B76" s="13">
        <f t="shared" si="3"/>
        <v>1</v>
      </c>
      <c r="C76" s="13">
        <f t="shared" si="0"/>
        <v>1</v>
      </c>
      <c r="D76" s="14">
        <f t="shared" si="1"/>
        <v>1</v>
      </c>
      <c r="E76" s="13">
        <v>1</v>
      </c>
      <c r="F76" s="13">
        <v>1</v>
      </c>
      <c r="G76" s="14">
        <f t="shared" si="4"/>
        <v>1</v>
      </c>
      <c r="H76" s="13">
        <v>0</v>
      </c>
      <c r="I76" s="13">
        <v>0</v>
      </c>
      <c r="J76" s="14">
        <f t="shared" si="5"/>
        <v>0</v>
      </c>
      <c r="K76" s="13">
        <f t="shared" si="2"/>
        <v>1</v>
      </c>
      <c r="L76" s="13">
        <v>0</v>
      </c>
      <c r="M76" s="14">
        <f t="shared" si="6"/>
        <v>0</v>
      </c>
    </row>
    <row r="77" spans="1:13" s="1" customFormat="1" ht="14.25" customHeight="1">
      <c r="A77" s="12">
        <v>0.89583333333333304</v>
      </c>
      <c r="B77" s="13">
        <f t="shared" si="3"/>
        <v>0</v>
      </c>
      <c r="C77" s="13">
        <f t="shared" si="0"/>
        <v>0</v>
      </c>
      <c r="D77" s="14">
        <f t="shared" si="1"/>
        <v>0</v>
      </c>
      <c r="E77" s="13">
        <v>0</v>
      </c>
      <c r="F77" s="13">
        <v>0</v>
      </c>
      <c r="G77" s="14">
        <f t="shared" si="4"/>
        <v>0</v>
      </c>
      <c r="H77" s="13">
        <v>0</v>
      </c>
      <c r="I77" s="13">
        <v>0</v>
      </c>
      <c r="J77" s="14">
        <f t="shared" si="5"/>
        <v>0</v>
      </c>
      <c r="K77" s="13">
        <f t="shared" si="2"/>
        <v>0</v>
      </c>
      <c r="L77" s="13">
        <v>0</v>
      </c>
      <c r="M77" s="14">
        <f t="shared" si="6"/>
        <v>0</v>
      </c>
    </row>
    <row r="78" spans="1:13" s="1" customFormat="1" ht="14.25" customHeight="1">
      <c r="A78" s="12">
        <v>0.90625</v>
      </c>
      <c r="B78" s="13">
        <f t="shared" si="3"/>
        <v>1</v>
      </c>
      <c r="C78" s="13">
        <f t="shared" si="0"/>
        <v>1</v>
      </c>
      <c r="D78" s="14">
        <f t="shared" si="1"/>
        <v>1</v>
      </c>
      <c r="E78" s="13">
        <v>0</v>
      </c>
      <c r="F78" s="13">
        <v>0</v>
      </c>
      <c r="G78" s="14">
        <f t="shared" si="4"/>
        <v>0</v>
      </c>
      <c r="H78" s="13">
        <v>1</v>
      </c>
      <c r="I78" s="13">
        <v>1</v>
      </c>
      <c r="J78" s="14">
        <f t="shared" si="5"/>
        <v>1</v>
      </c>
      <c r="K78" s="13">
        <f t="shared" si="2"/>
        <v>0</v>
      </c>
      <c r="L78" s="13">
        <v>0</v>
      </c>
      <c r="M78" s="14">
        <f t="shared" si="6"/>
        <v>0</v>
      </c>
    </row>
    <row r="79" spans="1:13" ht="14.25" customHeight="1">
      <c r="A79" s="16" t="s">
        <v>51</v>
      </c>
      <c r="B79" s="16">
        <f>SUM(B15:B78)</f>
        <v>357</v>
      </c>
      <c r="C79" s="16">
        <f>SUM(C15:C78)</f>
        <v>313</v>
      </c>
      <c r="D79" s="17">
        <f>IFERROR(IF(AND(B79=0,C79=0),0,C79/B79),0)</f>
        <v>0.87675070028011204</v>
      </c>
      <c r="E79" s="16">
        <f>SUM(E15:E78)</f>
        <v>86</v>
      </c>
      <c r="F79" s="16">
        <f>SUM(F15:F78)</f>
        <v>76</v>
      </c>
      <c r="G79" s="17">
        <f>IFERROR(IF(AND(E79=0,F79=0),0,F79/E79),0)</f>
        <v>0.88372093023255816</v>
      </c>
      <c r="H79" s="16">
        <f>SUM(H15:H78)</f>
        <v>271</v>
      </c>
      <c r="I79" s="16">
        <f>SUM(I15:I78)</f>
        <v>237</v>
      </c>
      <c r="J79" s="17">
        <f>IFERROR(IF(AND(H79=0,I79=0),0,I79/H79),0)</f>
        <v>0.87453874538745391</v>
      </c>
      <c r="K79" s="16">
        <f>SUM(K15:K78)</f>
        <v>86</v>
      </c>
      <c r="L79" s="16">
        <f>SUM(L15:L78)</f>
        <v>32</v>
      </c>
      <c r="M79" s="17">
        <f>IFERROR(IF(AND(K79=0,L79=0),0,L79/K79),0)</f>
        <v>0.37209302325581395</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2" priority="1">
      <formula>F15&gt;E15</formula>
    </cfRule>
  </conditionalFormatting>
  <pageMargins left="0.75" right="0.75" top="1" bottom="1" header="0.5" footer="0.5"/>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Front Cover</vt:lpstr>
      <vt:lpstr>QA &amp; Issue Sheet</vt:lpstr>
      <vt:lpstr>Contents Page</vt:lpstr>
      <vt:lpstr>Location Plan</vt:lpstr>
      <vt:lpstr>Plate Capture Summary</vt:lpstr>
      <vt:lpstr>1c</vt:lpstr>
      <vt:lpstr>1d</vt:lpstr>
      <vt:lpstr>3b</vt:lpstr>
      <vt:lpstr>3c</vt:lpstr>
      <vt:lpstr>4a</vt:lpstr>
      <vt:lpstr>4b</vt:lpstr>
      <vt:lpstr>'Contents Page'!Print_Area</vt:lpstr>
      <vt:lpstr>'Front Cover'!Print_Area</vt:lpstr>
      <vt:lpstr>'Location Plan'!Print_Area</vt:lpstr>
      <vt:lpstr>'QA &amp; Issue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Graham Howard</dc:creator>
  <cp:lastModifiedBy>David Brown</cp:lastModifiedBy>
  <cp:lastPrinted>2013-05-17T10:32:00Z</cp:lastPrinted>
  <dcterms:created xsi:type="dcterms:W3CDTF">2013-05-16T09:58:00Z</dcterms:created>
  <dcterms:modified xsi:type="dcterms:W3CDTF">2022-10-25T09:09:25Z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376E2733961D4C68BFC2C9F9282F3C40</vt:lpwstr>
  </property>
  <property fmtid="{D5CDD505-2E9C-101B-9397-08002B2CF9AE}" pid="3" name="KSOProductBuildVer">
    <vt:lpwstr>1033-11.2.0.11341</vt:lpwstr>
  </property>
  <property fmtid="{D5CDD505-2E9C-101B-9397-08002B2CF9AE}" pid="4" name="WorkbookGuid">
    <vt:lpwstr>9728c8bb-f98a-41f7-9c75-ea55f2bade46</vt:lpwstr>
  </property>
</Properties>
</file>